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0" yWindow="0" windowWidth="28800" windowHeight="12450" activeTab="0"/>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iye" sheetId="8" r:id="rId8"/>
    <sheet name="Bölgelere Göre Dağılım" sheetId="9" r:id="rId9"/>
    <sheet name="Düzey 1'e Göre Dağılım" sheetId="10" r:id="rId10"/>
    <sheet name="Yabancı Sermaye Sektör Dağılımı" sheetId="11" r:id="rId11"/>
    <sheet name="Yabancı Sermaye İller Dağılımı" sheetId="12" r:id="rId12"/>
    <sheet name="Teknoloji Gruplarına Göre" sheetId="13" r:id="rId13"/>
    <sheet name="Yabancı Sermaye Ülkeler Dağılım" sheetId="14" r:id="rId14"/>
  </sheets>
  <definedNames>
    <definedName name="_Ana_Faaliyet_Gruplarına_Göre_Kapasite_Rapor_Dağılımı">'İçindekiler'!$B$16</definedName>
    <definedName name="Kapak">'İçindekiler'!$B$13</definedName>
  </definedNames>
  <calcPr fullCalcOnLoad="1"/>
</workbook>
</file>

<file path=xl/sharedStrings.xml><?xml version="1.0" encoding="utf-8"?>
<sst xmlns="http://schemas.openxmlformats.org/spreadsheetml/2006/main" count="3282" uniqueCount="1031">
  <si>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</si>
  <si>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</si>
  <si>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</si>
  <si>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</si>
  <si>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</si>
  <si>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</si>
  <si>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</si>
  <si>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</si>
  <si>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</si>
  <si>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</si>
  <si>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</si>
  <si>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</si>
  <si>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</si>
  <si>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</si>
  <si>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</si>
  <si>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</si>
  <si>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</si>
  <si>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</si>
  <si>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</si>
  <si>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</si>
  <si>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</si>
  <si>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</si>
  <si>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</si>
  <si>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</si>
  <si>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</si>
  <si>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</si>
  <si>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</si>
  <si>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</si>
  <si>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</si>
  <si>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</si>
  <si>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</si>
  <si>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</si>
  <si>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</si>
  <si>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</si>
  <si>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</si>
  <si>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</si>
  <si>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</si>
  <si>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</si>
  <si>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</si>
  <si>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</si>
  <si>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</si>
  <si>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</si>
  <si>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</si>
  <si>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</si>
  <si>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</si>
  <si>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</si>
  <si>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</si>
  <si>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</si>
  <si>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</si>
  <si>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</si>
  <si>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</si>
  <si>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</si>
  <si>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</si>
  <si>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</si>
  <si>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</si>
  <si>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</si>
  <si>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</si>
  <si>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</si>
  <si>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</si>
  <si>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</si>
  <si>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</si>
  <si>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</si>
  <si>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</si>
  <si>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</si>
  <si>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</si>
  <si>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</si>
  <si>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</si>
  <si>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</si>
  <si>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</si>
  <si>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</si>
  <si>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</si>
  <si>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</si>
  <si>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</si>
  <si>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</si>
  <si>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</si>
  <si>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</si>
  <si>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</si>
  <si>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</si>
  <si>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</si>
  <si>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</si>
  <si>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</si>
  <si>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</si>
  <si>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</si>
  <si>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</si>
  <si>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</si>
  <si>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</si>
  <si>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</si>
  <si>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</si>
  <si>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</si>
  <si>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</si>
  <si>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</si>
  <si>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</si>
  <si>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</si>
  <si>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</si>
  <si>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</si>
  <si>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</si>
  <si>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</si>
  <si>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</si>
  <si>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</si>
  <si>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</si>
  <si>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</si>
  <si>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</si>
  <si>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</si>
  <si>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</si>
  <si>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</si>
  <si>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</si>
  <si>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</si>
  <si>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</si>
  <si>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</si>
  <si>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</si>
  <si>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</si>
  <si>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</si>
  <si>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</si>
  <si>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</si>
  <si>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</si>
  <si>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</si>
  <si>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</si>
  <si>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</si>
  <si>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10.71.11.00.01</t>
  </si>
  <si>
    <t>Ekmek - normal</t>
  </si>
  <si>
    <t>56.29.19.00.01</t>
  </si>
  <si>
    <t>Sözleşme esasına dayalı diğer yiyecek hizmetleri (Yemek fabrikaları ve toplu yemek mutfakları)</t>
  </si>
  <si>
    <t>14.14.30.00.01</t>
  </si>
  <si>
    <t>Tişört, fanila, atlet vs. giyim eşyası; pamuktan (örgü (triko) veya tığ işi (kroşe))</t>
  </si>
  <si>
    <t>08.12.12.30.02</t>
  </si>
  <si>
    <t>Mıcır</t>
  </si>
  <si>
    <t>23.63.10.00.00</t>
  </si>
  <si>
    <t>Hazır beton</t>
  </si>
  <si>
    <t>82.92.10.00.01</t>
  </si>
  <si>
    <t>Gıda maddelerinin ambalajlanması ve dolumu</t>
  </si>
  <si>
    <t>31.09.13.00.00</t>
  </si>
  <si>
    <t>Diğer ahşap mobilyalar (yatak odası, yemek odası, oturma odası, mutfak, büro, tıbbi, cerrahi, dişçilik/veterinerlik mobilyaları ile hi-fi, videolar ve televizyonlar için özel tasarlanmış kasalar ve dolaplar hariç)</t>
  </si>
  <si>
    <t>14.14.23.00.00</t>
  </si>
  <si>
    <t>Kadınlar veya kız çocukları için bluz, gömlek ve gömlek bluzlar (örgü (triko) veya tığ işi (kroşe) hariç)</t>
  </si>
  <si>
    <t>38.32.33.00.01</t>
  </si>
  <si>
    <t>Plastik ikincil hammaddeler</t>
  </si>
  <si>
    <t>31.09.12.30.00</t>
  </si>
  <si>
    <t>Ahşap yatak odası mobilyaları (duvarlara gömme dolaplar için bağlantı parçaları, yatak destekleri, lambalar ve aydınlatma parçaları, ayaklı aynalar, koltuklar hariç)</t>
  </si>
  <si>
    <t>10.61.40.50.00</t>
  </si>
  <si>
    <t>Kepek, kavuz ve diğer artıklar (buğdayın kalburdan geçirilmesi, öğütülmesi veya diğer işlemleri sonucunda kalan)</t>
  </si>
  <si>
    <t>10.51.40.50.02</t>
  </si>
  <si>
    <t>Beyaz peynir</t>
  </si>
  <si>
    <t>14.19.12.10.00</t>
  </si>
  <si>
    <t>Eşofmanlar (örgü (triko) veya tığ işi (kroşe) tekstilden)</t>
  </si>
  <si>
    <t>23.70.12.10.00</t>
  </si>
  <si>
    <t>Doğal taşlardan kaldırım döşemeleri, kaldırım kenar taşları, büyük ve yassı döşeme taşları (kayağantaşından (arduvaz - kayraktaşı) olanlar hariç)</t>
  </si>
  <si>
    <t>13.91.19.10.00</t>
  </si>
  <si>
    <t>Örgü (triko) veya tığ işi (kroşe) kumaşlar (havlı kumaşlar hariç)</t>
  </si>
  <si>
    <t>10.71.12.00.00</t>
  </si>
  <si>
    <t>Kek ve pastane ürünleri; tatlandırıcı ilave edilmiş diğer unlu ürünler</t>
  </si>
  <si>
    <t>31.02.10.00.00</t>
  </si>
  <si>
    <t>Mutfak mobilyaları</t>
  </si>
  <si>
    <t>31.09.12.50.00</t>
  </si>
  <si>
    <t>25.11.23.60.00</t>
  </si>
  <si>
    <t>Diğer yapılar, demirden veya çelikten</t>
  </si>
  <si>
    <t>14.13.34.70.00</t>
  </si>
  <si>
    <t>Kadınlar veya kız çocukları için elbiseler (kot elbiseler dahil) (örgü (triko) veya tığ işi (kroşe) hariç)</t>
  </si>
  <si>
    <t>İllere Göre Kodlanan İlk 5 Ürün</t>
  </si>
  <si>
    <t>Kapasite Rapor Sayısı</t>
  </si>
  <si>
    <t>İllere Göre En Çok Kodlanan 5 Faaliyet</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</si>
  <si>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</si>
  <si>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</si>
  <si>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</si>
  <si>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</si>
  <si>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</si>
  <si>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</si>
  <si>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</si>
  <si>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</si>
  <si>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</si>
  <si>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</si>
  <si>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</si>
  <si>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</si>
  <si>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</si>
  <si>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</si>
  <si>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</si>
  <si>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</si>
  <si>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</si>
  <si>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</si>
  <si>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</si>
  <si>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</si>
  <si>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</si>
  <si>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</si>
  <si>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</si>
  <si>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</si>
  <si>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</si>
  <si>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</si>
  <si>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Afyonkarahisar</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</si>
  <si>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</si>
  <si>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</si>
  <si>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</si>
  <si>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</si>
  <si>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</si>
  <si>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</si>
  <si>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</si>
  <si>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</si>
  <si>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</si>
  <si>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</si>
  <si>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</si>
  <si>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</si>
  <si>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</si>
  <si>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</si>
  <si>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</si>
  <si>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</si>
  <si>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</si>
  <si>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</si>
  <si>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</si>
  <si>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</si>
  <si>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</si>
  <si>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</si>
  <si>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</si>
  <si>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</si>
  <si>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</si>
  <si>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</si>
  <si>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</si>
  <si>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</si>
  <si>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</si>
  <si>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</si>
  <si>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</si>
  <si>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</si>
  <si>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</si>
  <si>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</si>
  <si>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</si>
  <si>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</si>
  <si>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</si>
  <si>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</si>
  <si>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</si>
  <si>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</si>
  <si>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</si>
  <si>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</si>
  <si>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</si>
  <si>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</si>
  <si>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</si>
  <si>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</si>
  <si>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</si>
  <si>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</si>
  <si>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</si>
  <si>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</si>
  <si>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</si>
  <si>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</si>
  <si>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</si>
  <si>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</si>
  <si>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</si>
  <si>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</si>
  <si>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</si>
  <si>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</si>
  <si>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</si>
  <si>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</si>
  <si>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</si>
  <si>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</si>
  <si>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</si>
  <si>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</si>
  <si>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</si>
  <si>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</si>
  <si>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</si>
  <si>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</si>
  <si>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</si>
  <si>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</si>
  <si>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</si>
  <si>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</si>
  <si>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</si>
  <si>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</si>
  <si>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</si>
  <si>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</si>
  <si>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</si>
  <si>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</si>
  <si>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</si>
  <si>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</si>
  <si>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</si>
  <si>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</si>
  <si>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</si>
  <si>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</si>
  <si>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</si>
  <si>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</si>
  <si>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</si>
  <si>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</si>
  <si>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</si>
  <si>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</si>
  <si>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</si>
  <si>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</si>
  <si>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</si>
  <si>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</si>
  <si>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</si>
  <si>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</si>
  <si>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</si>
  <si>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</si>
  <si>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</si>
  <si>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</si>
  <si>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</si>
  <si>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</si>
  <si>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</si>
  <si>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</si>
  <si>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</si>
  <si>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</si>
  <si>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</si>
  <si>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</si>
  <si>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</si>
  <si>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</si>
  <si>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</si>
  <si>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</si>
  <si>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</si>
  <si>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</si>
  <si>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</si>
  <si>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</si>
  <si>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</si>
  <si>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</si>
  <si>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</si>
  <si>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Plastik torba, çanta, poşet, çuval, kutu, damacana, şişe, makara vb. paketleme malzemelerinin imalatı</t>
  </si>
  <si>
    <t>Başka yerde sınıflandırılmamış meyve ve sebzelerin işlenmesi ve saklanması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</si>
  <si>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</si>
  <si>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</si>
  <si>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</si>
  <si>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</si>
  <si>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</si>
  <si>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</si>
  <si>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</si>
  <si>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</si>
  <si>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</si>
  <si>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</si>
  <si>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</si>
  <si>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</si>
  <si>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</si>
  <si>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</si>
  <si>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</si>
  <si>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</si>
  <si>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</si>
  <si>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</si>
  <si>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</si>
  <si>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</si>
  <si>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Beton, alçı ve çimentodan yapılmış diğer ürünlerin imalatı</t>
  </si>
  <si>
    <t>Diğer giyim eşyalarının ve giysi aksesuarlarının imalatı</t>
  </si>
  <si>
    <t>Derinin tabaklanması ve işlenmesi; kürkün işlenmesi ve boyanması</t>
  </si>
  <si>
    <t>Ağaçların biçilmesi ve planyalanması</t>
  </si>
  <si>
    <t>Et ve kümes hayvanları etlerinden üretilen ürünlerin imalatı</t>
  </si>
  <si>
    <t>Dokuma</t>
  </si>
  <si>
    <t>Koltuk, sandalye, tabure, bank ve benzeri oturaklar (takımlar hariç) ile bunların parçaları ve mobilya parçaları (CPA 31.00)</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</si>
  <si>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</si>
  <si>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</si>
  <si>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</si>
  <si>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</si>
  <si>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</si>
  <si>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</si>
  <si>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</si>
  <si>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</si>
  <si>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</si>
  <si>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</si>
  <si>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Ayakkabı, bot, terlik vb.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</si>
  <si>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</si>
  <si>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</si>
  <si>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</si>
  <si>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</si>
  <si>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</si>
  <si>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</si>
  <si>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</si>
  <si>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</si>
  <si>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</si>
  <si>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</si>
  <si>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</si>
  <si>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Demir döküm</t>
  </si>
  <si>
    <t>Seramik ev ve süs eşyaları imalatı</t>
  </si>
  <si>
    <t>Başka yerde sınıflandırılmamış diğer fabrikasyon metal ürünlerin imalatı</t>
  </si>
  <si>
    <t>Metallerin makinede işlenmesi ve şekil verilmesi</t>
  </si>
  <si>
    <t>Plastik inşaat malzemesi imalatı</t>
  </si>
  <si>
    <t>Taş kömürü madenciliği</t>
  </si>
  <si>
    <t>Madenler ve maden cevherlerinin toptan ticareti</t>
  </si>
  <si>
    <t>Rafine edilmiş petrol ürünleri imalatı</t>
  </si>
  <si>
    <t>Katı, sıvı ve gazlı yakıtlar ile bunlarla ilgili ürünlerin toptan ticareti</t>
  </si>
  <si>
    <t>Gemilerin ve yüzen yapıların inşası</t>
  </si>
  <si>
    <t>Barların soğuk çekilmesi</t>
  </si>
  <si>
    <t>Başka yerde sınıflandırılmamış diğer tekstillerin imalatı</t>
  </si>
  <si>
    <t>10.41.41.90.02</t>
  </si>
  <si>
    <t>Pamuk tohumu yağı üretiminden arta kalan küspe ve katı atıklar</t>
  </si>
  <si>
    <t>13.10.25.00.00</t>
  </si>
  <si>
    <t>Pamuk (kardelenmiş veya taranmış)</t>
  </si>
  <si>
    <t>10.91.10.37.00</t>
  </si>
  <si>
    <t>Çiftlik hayvanlarının beslenmesinde kullanılan müstahzarlar, kümes hayvanları için olanlar (karışımlar hariç)</t>
  </si>
  <si>
    <t>01.47.00.00.01</t>
  </si>
  <si>
    <t>Yumurta üretimi</t>
  </si>
  <si>
    <t>08.11.11.33.00</t>
  </si>
  <si>
    <t>Mermer ve traverten, ham veya kabaca tıraşlanmış</t>
  </si>
  <si>
    <t>23.70.11.00.05</t>
  </si>
  <si>
    <t>Mermer; yontulmuş/kesilmiş, parlatılmış veya süslenmiş</t>
  </si>
  <si>
    <t>08.12.12.90.00</t>
  </si>
  <si>
    <t>Traverten, ekosin, granit, porfir (somaki taşı), bazalt, kumtaşı ve diğer anıt taşlarının granül, mıcır ve tozları</t>
  </si>
  <si>
    <t>10.61.21.00.02</t>
  </si>
  <si>
    <t>Ekmeklik ve kaplıca (kızıl) buğday unu</t>
  </si>
  <si>
    <t>16.23.11.50.00</t>
  </si>
  <si>
    <t>Kapılar, bunların kasaları ve eşikleri (ahşaptan yapılmış)</t>
  </si>
  <si>
    <t>62.01.29.00.01</t>
  </si>
  <si>
    <t>Diğer yazılımlar, orijinaller</t>
  </si>
  <si>
    <t>10.71.11.00.03</t>
  </si>
  <si>
    <t>Simit, açma vb.</t>
  </si>
  <si>
    <t>10.71.11.00.99</t>
  </si>
  <si>
    <t>Diğer - kuru durumdayken % 5'e eşit veya daha az şeker ile % 5'e eşit veya daha az yağ içeren taze ekmekler (bal, yumurta, peynir veya meyve ilaveliler hariç)</t>
  </si>
  <si>
    <t>35.11.10.72.00</t>
  </si>
  <si>
    <t>Hidro elektrik (hidro elektrik santralleri tarafından üretilen)</t>
  </si>
  <si>
    <t>10.41.41.90.01</t>
  </si>
  <si>
    <t>Zeytin yağı üretiminden arta kalan küspe ve katı artıklar (prina dahil)</t>
  </si>
  <si>
    <t>10.39.25.20.09</t>
  </si>
  <si>
    <t>Diğer meyveler (muz, hurma, incir, ananas, avokado, guava, mango, MANGOSTEEN, turunçgiller, üzüm, fındık ve ceviz hariç) - kurutulmuş</t>
  </si>
  <si>
    <t>10.41.23.10.00</t>
  </si>
  <si>
    <t>Natürel/sızma zeytinyağı ve fraksiyonları (kimyasal olarak değiştirilenler hariç)</t>
  </si>
  <si>
    <t>10.41.23.30.00</t>
  </si>
  <si>
    <t>Yalnızca zeytinden elde edilen yağlar ve fraksiyonları, ham (natürel/sızma zeytinyağlarıyla veya rafine edilmiş olanlarla harmanlananlar dahil) (natürel/sızma zeytin yağı ve kimyasal olarak değiştirilen yağlar hariç)</t>
  </si>
  <si>
    <t>10.39.18.00.02</t>
  </si>
  <si>
    <t>Zeytin; sirke/asetik asitle hazırlanmış, konserve edilmiş</t>
  </si>
  <si>
    <t>08.11.11.36.00</t>
  </si>
  <si>
    <t>Mermer ve traverten, dikdörtgen veya kare bloklar ya da kalın tabakalar (slab) şeklinde kesilmiş</t>
  </si>
  <si>
    <t>23.61.11.30.00</t>
  </si>
  <si>
    <t>İnşaat blokları ve tuğlaları, çimentodan, betondan veya suni taştan</t>
  </si>
  <si>
    <t>15.11.31.00.00</t>
  </si>
  <si>
    <t>Deri (büyükbaş hayvan derileri, kılsız ve bütün halde)</t>
  </si>
  <si>
    <t>01.47.00.00.00</t>
  </si>
  <si>
    <t>16.10.10.50.00</t>
  </si>
  <si>
    <t>Keresteler, testere ile kesilmiş /uzunlamasına yontulmuş, dilimlenmiş/soyulmuş, kalınlığı &gt; 6 mm; (ibreli ve tropik ağaçlar ile meşe blokları, şeritleri ve frizleri hariç)</t>
  </si>
  <si>
    <t>31.00.12.50.00</t>
  </si>
  <si>
    <t>Ahşap iskeletli döşemeli koltuk, sandalye, tabure, bank ve benzeri oturaklar (üç parçalı takımlar dahil) (döner koltuklar hariç)</t>
  </si>
  <si>
    <t>29.32.30.90.00</t>
  </si>
  <si>
    <t>10.51.40.30.02</t>
  </si>
  <si>
    <t>Lor ve çökelek</t>
  </si>
  <si>
    <t>28.93.13.00.00</t>
  </si>
  <si>
    <t>Değirmencilik sanayinde kullanılan veya hububat ya da kuru baklagillerin işlenmesi için kullanılan makineler (çiftlik tipi makineler hariç)</t>
  </si>
  <si>
    <t>13.92.14.30.00</t>
  </si>
  <si>
    <t>Tuvalet ve mutfakta kullanılan örtüler, pamuklu havlu ve benzeri ilmeği kesilmemiş dokumadan</t>
  </si>
  <si>
    <t>13.20.42.00.00</t>
  </si>
  <si>
    <t>Havlu ve benzeri ilmeği kesilmemiş dokuma kumaşlar, pamuktan olanlar</t>
  </si>
  <si>
    <t>14.14.12.40.00</t>
  </si>
  <si>
    <t>Erkekler veya erkek çocukları için ropdöşambır, bornoz ve benzeri eşyalar (örgü (triko) veya tığ işi (kroşe) tekstilden)</t>
  </si>
  <si>
    <t>13.92.12.53.00</t>
  </si>
  <si>
    <t>Yatak takımları, çarşafları ve yastık kılıfları, pamuktan (örgü (triko) veya tığ işi (kroşe) hariç)</t>
  </si>
  <si>
    <t>10.61.40.30.00</t>
  </si>
  <si>
    <t>Kepek, kavuz ve diğer artıklar (pirincin kalburdan geçirilmesi, öğütülmesi veya diğer işlemleri sonucunda kalan)</t>
  </si>
  <si>
    <t>10.61.12.30.00</t>
  </si>
  <si>
    <t>Pirinç, kısmen veya tamamen beyazlatılmış (kamolin pirinci dahil)</t>
  </si>
  <si>
    <t>23.61.11.50.00</t>
  </si>
  <si>
    <t>Karolar, döşeme taşları ve benzeri ürünler, çimentodan, betondan veya suni taştan olanlar (inşaat blokları ve tuğlaları hariç)</t>
  </si>
  <si>
    <t>10.51.30.30.00</t>
  </si>
  <si>
    <t>Tereyağı (ağırlığına göre, yağ içeriği &lt;= % 85 olan)</t>
  </si>
  <si>
    <t>13.93.11.00.04</t>
  </si>
  <si>
    <t>Makine halıları (düğümlü olanlar)</t>
  </si>
  <si>
    <t>10.39.23.90.05</t>
  </si>
  <si>
    <t>B.y.s. işlenmiş veya saklanmış sert kabuklu yemişler (ceviz, leblebi, sert kabuklu tropikal meyveler vb.) ile diğer tohumlar ve karışımları (sirke veya asetik asitle hazırlananlar, dondurulmuş olanlar, püre ve ezmeler, şekerle korunmuş olanlar hariç)</t>
  </si>
  <si>
    <t>13.10.81.10.03</t>
  </si>
  <si>
    <t>Polipropilenden iplik (dikiş ipliği hariç) rötar/kable (Perakende satışa hazır olmayan)</t>
  </si>
  <si>
    <t>10.39.23.90.02</t>
  </si>
  <si>
    <t>Kabuksuz işlenmiş fındık - beyazlatılmamış</t>
  </si>
  <si>
    <t>10.39.23.90.03</t>
  </si>
  <si>
    <t>Kabuksuz işlenmiş fındık - beyazlatılmış (dilimlenmiş, kıyılmış ve kavrulmuş olanlar dahil)</t>
  </si>
  <si>
    <t>10.61.23.00.02</t>
  </si>
  <si>
    <t>Fındık unu ve granülleri</t>
  </si>
  <si>
    <t>10.39.22.90.01</t>
  </si>
  <si>
    <t>Reçel, marmelat, meyve jölesi ve pekmez (turunçgillerden yapılanlar ile homojenize müstahzarlar hariç)</t>
  </si>
  <si>
    <t>10.82.24.00.00</t>
  </si>
  <si>
    <t>Şekerle korunmuş meyveler, sert kabuklu yemişler, meyve kabukları ve bitkilerin diğer kısımları</t>
  </si>
  <si>
    <t>10.39.91.00.01</t>
  </si>
  <si>
    <t>Meyvelerin Mumlama ve Sarartma İşlemleri</t>
  </si>
  <si>
    <t>16.10.10.33.00</t>
  </si>
  <si>
    <t>İbreli ağaç keresteleri; testere ile kesilmiş ya da uzunlamasına yontulmuş; dilimli ya da soyulmuş; kalınlığı &gt; 6mm; uç birleştirmeli ya da zımparalanmış veya planyalanmışlar olanlar</t>
  </si>
  <si>
    <t>20.53.10.20.00</t>
  </si>
  <si>
    <t>Uçucu yağlar (kekik yağı, defne yağı vb. dahil)</t>
  </si>
  <si>
    <t>14.13.35.48.02</t>
  </si>
  <si>
    <t>Kadın veya kız çocukları için pantolon ve binici/külot pantolonu (kısa pantolon dahil), golf pantolonları, şort vs., pamuktan ve diğer dokunabilir maddelerden (kot kumaştan yapılmış olanlar ile endüstriyel veya mesleki kıyafetler hariç)</t>
  </si>
  <si>
    <t>10.51.40.50.01</t>
  </si>
  <si>
    <t>Kaşar peyniri</t>
  </si>
  <si>
    <t>10.51.30.50.00</t>
  </si>
  <si>
    <t>Tereyağı (ağırlığına göre, yağ içeriği &gt; % 85 olan) ve sütten türetilen diğer katı ve sıvı yağlar (ağırlığına göre, yağ içeriği &lt; % 80 olan sürülebilir süt ürünleri hariç)</t>
  </si>
  <si>
    <t>10.51.40.50.98</t>
  </si>
  <si>
    <t>Diğer peynirler (dil peyniri, örgü peyniri, vb.)</t>
  </si>
  <si>
    <t>31.03.11.00.00</t>
  </si>
  <si>
    <t>Yatak destekleri (yaylı veya çelik tel ağlı ahşap veya metal iskeletler, ahşap latalı döşenmiş somya bazaları, divanlar dahil)</t>
  </si>
  <si>
    <t>10.91.10.10.00</t>
  </si>
  <si>
    <t>Çiftlik hayvanları yemleri için karışımlar</t>
  </si>
  <si>
    <t>25.11.23.50.00</t>
  </si>
  <si>
    <t>Diğer yapılar, esas olarak levhadan olanlar: diğerleri</t>
  </si>
  <si>
    <t>25.40.12.50.00</t>
  </si>
  <si>
    <t>Çifte namlulu av tüfekleri, tüfekler, kısa tüfekler ve ağızdan dolmalı tüfekler (uzun namlulu tüfekler, vb. ile bastona benzetilmiş spor tabancaları dahil) (askeri amaçlı ateşli silahlar hariç)</t>
  </si>
  <si>
    <t>10.39.25.20.01</t>
  </si>
  <si>
    <t>Kayısı - kurutulmuş</t>
  </si>
  <si>
    <t>23.32.11.10.00</t>
  </si>
  <si>
    <t>İnşaat tuğlaları, ateşe dayanıklı (refrakter) olmayan kilden (silisli fosil unlarından veya silisli topraklardan olanlar hariç)</t>
  </si>
  <si>
    <t>13.10.61.52.00</t>
  </si>
  <si>
    <t>Dokuma kumaşlar için taranmış pamuktan iplikler (perakende satışa hazır olmayan) (halı ve yer kaplaması için olanlar hariç)</t>
  </si>
  <si>
    <t>25.99.12.29.00</t>
  </si>
  <si>
    <t>Mutfak ve ev eşyaları ile bunların parçaları, paslanmaz çelikten (çatal bıçak takımları hariç)</t>
  </si>
  <si>
    <t>10.39.30.00.00</t>
  </si>
  <si>
    <t>Başka yerde sınıflandırılmamış hayvan tüketimi için kullanılan bitkisel yan ürünler ve atıklar</t>
  </si>
  <si>
    <t>10.83.13.00.03</t>
  </si>
  <si>
    <t>Siyah çay - 3 kg 'dan büyük paketlerde hazırlanmış olanlar - dökme</t>
  </si>
  <si>
    <t>10.83.13.00.01</t>
  </si>
  <si>
    <t>Siyah çay (3 kg veya daha az miktarlarda, hemen tüketilmeye hazır paketler halinde)</t>
  </si>
  <si>
    <t>25.62.10.03.00</t>
  </si>
  <si>
    <t>Tornalanmış metal parçalar, makine ve mekanik cihazlar için</t>
  </si>
  <si>
    <t>08.12.12.10.00</t>
  </si>
  <si>
    <t>Çakıl taşları (beton agregaları, kara yolu yapımı veya demir yolu balastı ya da diğer balastlama işleri için kullanılanlar); yuvarlak çakıl ve çakmaktaşı</t>
  </si>
  <si>
    <t>08.12.11.90.00</t>
  </si>
  <si>
    <t>İnşaat kumları (killi kumlar gibi); kaolinli kumlar; feldispatlı kumlar (silis kumları, metal taşıyan kumlar hariç, vollastonit - tuvenan dahil)</t>
  </si>
  <si>
    <t>13.30.13.30.00</t>
  </si>
  <si>
    <t>Pamuklu dokuma kumaşların boyanması, pamuk içeriği &gt;= % 85 olanlar</t>
  </si>
  <si>
    <t>13.30.13.50.00</t>
  </si>
  <si>
    <t>Sentetik filament ipliklerinden veya sentetik elyaftan yapılmış dokuma kumaşların boyanması</t>
  </si>
  <si>
    <t>15.11.41.30.00</t>
  </si>
  <si>
    <t>Deri (koyun veya kuzu derileri, yünsüz), tabaklanmış, fakat daha fazla işlenmemiş (güderi hariç)</t>
  </si>
  <si>
    <t>38.32.39.00.02</t>
  </si>
  <si>
    <t>Tekstil atıkları geri kazanımı</t>
  </si>
  <si>
    <t>13.10.83.40.00</t>
  </si>
  <si>
    <t>İplikler, pamukla karışık, ağırlığına göre sentetik devamsız elyaf içeriği &lt; % 85 olanlar (dikiş ipliği hariç) (perakende satışa hazır olmayan)</t>
  </si>
  <si>
    <t>13.20.32.20.00</t>
  </si>
  <si>
    <t>Dokuma kumaşlar, sadece veya ağırlıklı olarak pamuk karışımlı sentetik devamsız elyaftan (ağırlığına göre söz konusu elyaf içeriği &lt; % 85 olanlar) (farklı renk ipliklerden olanlar hariç)</t>
  </si>
  <si>
    <t>05.10.10.30.04</t>
  </si>
  <si>
    <t>Taşkömürü - Ayıklanmış (toz) (Brüt Kalori Değeri &gt; 23,865 kj/kg olan kok üretimine olanak sağlayan maden kömürü)</t>
  </si>
  <si>
    <t>05.10.10.30.03</t>
  </si>
  <si>
    <t>Taşkömürü - Yıkanmış (parça) (Brüt Kalori Değeri &gt; 23,865 kj/kg olan kok üretimine olanak sağlayan maden kömürü)</t>
  </si>
  <si>
    <t>10.72.12.53.00</t>
  </si>
  <si>
    <t>Tatlı bisküviler; çikolatayla veya kakao içeren diğer müstahzarlarla kısmen veya tamamen kaplı gofret ve kağıt helvalar</t>
  </si>
  <si>
    <t>10.72.12.59.00</t>
  </si>
  <si>
    <t>Gofretler ve kağıt helvalar (tuzlular dahil; çikolatayla veya çikolata içeren diğer müstahzarlarla kısmen veya tamamen kaplı gofret ve kağıt helvalar)</t>
  </si>
  <si>
    <t>46.71.13.00.01</t>
  </si>
  <si>
    <t>LPG (Sıvılaştırılmış Petrol Gazı) dolumu</t>
  </si>
  <si>
    <t>38.32.22.00.01</t>
  </si>
  <si>
    <t>Demir-çelik ikincil hammaddeler</t>
  </si>
  <si>
    <t>14.13.24.45.00</t>
  </si>
  <si>
    <t>Erkekler veya erkek çocukları için pantolon ve binici/külot pantolonu (kısa pantolon dahil), suni veya sentetik elyaftan yapılmış (örgü (triko) veya tığ işi (kroşe) olanlar ile endüstriyel veya mesleki kıyafetler hariç)</t>
  </si>
  <si>
    <t>30.11.24.90.97</t>
  </si>
  <si>
    <t>Diğer kuru yük gemileri</t>
  </si>
  <si>
    <t>24.10.71.40.00</t>
  </si>
  <si>
    <t>Diğer açık profiller, alaşımsız çelikten (sıcak haddeleme, sıcak çekme veya kalıptan çekme işlemlerinden daha ileri işlem görmemiş olanlar)</t>
  </si>
  <si>
    <t>24.10.62.10.02</t>
  </si>
  <si>
    <t>Barlar ve çubuklar, sıcak haddelenmiş, betonu güçlendirmek için kullanılanlar, demir veya alaşımsız çelikten (C &lt; % 0,25, dört yüzü haddeli, pürüzsüz yüzeyli olanlar)</t>
  </si>
  <si>
    <t>24.31.10.50.00</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</si>
  <si>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</si>
  <si>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10.39.23.30.00</t>
  </si>
  <si>
    <t>Yer fıstığı, hazırlanmış veya korunmuş (yer fıstığı ezmesi dahil) (sirke veya asetik asitle hazırlananlar, dondurulmuş olanlar ve diğer püre ve ezmeler hariç)</t>
  </si>
  <si>
    <t>13.99.11.50.00</t>
  </si>
  <si>
    <t>Danteller, makine yapımı (parça, şerit veya motif şeklinde)</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</si>
  <si>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</si>
  <si>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</si>
  <si>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</si>
  <si>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</si>
  <si>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Ormancılık ile endüstriyel ve yakacak odun üretimi</t>
  </si>
  <si>
    <t>Balıkçılık ve su ürünleri yetiştiriciliği</t>
  </si>
  <si>
    <t>Kömür ve linyit çıkartılması</t>
  </si>
  <si>
    <t>Ham petrol ve doğal gaz çıkarımı</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</si>
  <si>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</si>
  <si>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</si>
  <si>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</si>
  <si>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</si>
  <si>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</si>
  <si>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</si>
  <si>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</si>
  <si>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</si>
  <si>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</si>
  <si>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</si>
  <si>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</si>
  <si>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</si>
  <si>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</si>
  <si>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</si>
  <si>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</si>
  <si>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</si>
  <si>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</si>
  <si>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</si>
  <si>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</si>
  <si>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</si>
  <si>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</si>
  <si>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</si>
  <si>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</si>
  <si>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</si>
  <si>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</si>
  <si>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</si>
  <si>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</si>
  <si>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</si>
  <si>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</si>
  <si>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</si>
  <si>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</si>
  <si>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</si>
  <si>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Diğer hizmet faaliyetleri</t>
  </si>
  <si>
    <t>Bir Kapasite Raporunda birden fazla faaliyet bulunabileceğinden buradaki toplam, kapasite raporu toplamından farklı olmaktadır.</t>
  </si>
  <si>
    <t>Afganistan</t>
  </si>
  <si>
    <t>Almanya</t>
  </si>
  <si>
    <t>Amerika Birleşik Devletleri</t>
  </si>
  <si>
    <t>Arnavutluk</t>
  </si>
  <si>
    <t>Avustralya</t>
  </si>
  <si>
    <t>Avusturya</t>
  </si>
  <si>
    <t>Azerbaycan</t>
  </si>
  <si>
    <t>BAE</t>
  </si>
  <si>
    <t>Bahreyn</t>
  </si>
  <si>
    <t>Belçika</t>
  </si>
  <si>
    <t>Bosna Hersek</t>
  </si>
  <si>
    <t>Brezılya</t>
  </si>
  <si>
    <t>Brıtısh Vırgın Adl.</t>
  </si>
  <si>
    <t>Cebelitarık</t>
  </si>
  <si>
    <t>Cezayir</t>
  </si>
  <si>
    <t>Danimarka</t>
  </si>
  <si>
    <t>Endonezya</t>
  </si>
  <si>
    <t>Fas</t>
  </si>
  <si>
    <t>Finlandiya</t>
  </si>
  <si>
    <t>Fransa</t>
  </si>
  <si>
    <t>Güney Afrika Cum.</t>
  </si>
  <si>
    <t>Güney Kore</t>
  </si>
  <si>
    <t>Hollanda</t>
  </si>
  <si>
    <t>Hollanda Antilleri</t>
  </si>
  <si>
    <t>Hongkong</t>
  </si>
  <si>
    <t>Hırvatistan</t>
  </si>
  <si>
    <t>Irak</t>
  </si>
  <si>
    <t>Japonya</t>
  </si>
  <si>
    <t>Kanada</t>
  </si>
  <si>
    <t>Kazakistan</t>
  </si>
  <si>
    <t>Kuveyt</t>
  </si>
  <si>
    <t>Kuzey Kıbrıs Türk Cum.</t>
  </si>
  <si>
    <t>Lihtenstayn</t>
  </si>
  <si>
    <t>Lübnan</t>
  </si>
  <si>
    <t>Lüksemburg</t>
  </si>
  <si>
    <t>Macaristan</t>
  </si>
  <si>
    <t>Makedonya</t>
  </si>
  <si>
    <t>Malezya</t>
  </si>
  <si>
    <t>Meksika</t>
  </si>
  <si>
    <t>Monaco</t>
  </si>
  <si>
    <t>Mısır</t>
  </si>
  <si>
    <t>Norveç</t>
  </si>
  <si>
    <t>Polonya</t>
  </si>
  <si>
    <t>Portekiz</t>
  </si>
  <si>
    <t>Romanya</t>
  </si>
  <si>
    <t>Rusya Federasyonu</t>
  </si>
  <si>
    <t>Singapur</t>
  </si>
  <si>
    <t>Slovak Cum.</t>
  </si>
  <si>
    <t>Slovenya</t>
  </si>
  <si>
    <t>Suriye</t>
  </si>
  <si>
    <t>Suudi Arabistan</t>
  </si>
  <si>
    <t>Tayland</t>
  </si>
  <si>
    <t>Tayvan</t>
  </si>
  <si>
    <t>Türkmenistan</t>
  </si>
  <si>
    <t>Yunanistan</t>
  </si>
  <si>
    <t>Çek Cum.</t>
  </si>
  <si>
    <t>Çin</t>
  </si>
  <si>
    <t>Özbekistan</t>
  </si>
  <si>
    <t>Ürdün</t>
  </si>
  <si>
    <t>İngiltere</t>
  </si>
  <si>
    <t>İran</t>
  </si>
  <si>
    <t>İrlanda</t>
  </si>
  <si>
    <t>İspanya</t>
  </si>
  <si>
    <t>İsrail</t>
  </si>
  <si>
    <t>İsveç</t>
  </si>
  <si>
    <t>İsviçre</t>
  </si>
  <si>
    <t>İtalya</t>
  </si>
  <si>
    <r>
      <t xml:space="preserve">* </t>
    </r>
    <r>
      <rPr>
        <sz val="9"/>
        <color indexed="10"/>
        <rFont val="Arial"/>
        <family val="2"/>
      </rPr>
      <t>Bir önceki yıla göre değişim.</t>
    </r>
  </si>
  <si>
    <t xml:space="preserve"> 30.30</t>
  </si>
  <si>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</si>
  <si>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</si>
  <si>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</si>
  <si>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</si>
  <si>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</si>
  <si>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</si>
  <si>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</si>
  <si>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</si>
  <si>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</si>
  <si>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 xml:space="preserve"> 25.40</t>
  </si>
  <si>
    <t xml:space="preserve"> 18.20</t>
  </si>
  <si>
    <t xml:space="preserve"> 30.11</t>
  </si>
  <si>
    <t>Not:İBBS: İstatistiksel Bölge Birimleri Sınıflandırması</t>
  </si>
  <si>
    <t>Teknoloji grupları ayrımında EUROSTAT tarafından önerilen dağılım kullanılmıştır.</t>
  </si>
  <si>
    <t>Bir Kapasite Raporunda birden fazla sektörde yer alan ürünler bulunabileceğinden buradaki toplam, kapasite raporu toplamından farklı olmaktadır.</t>
  </si>
  <si>
    <t>11</t>
  </si>
  <si>
    <t>31</t>
  </si>
  <si>
    <t>33</t>
  </si>
  <si>
    <t>62</t>
  </si>
  <si>
    <t>82</t>
  </si>
  <si>
    <t>25.11</t>
  </si>
  <si>
    <t>13.10</t>
  </si>
  <si>
    <t>10.41</t>
  </si>
  <si>
    <t>22.22</t>
  </si>
  <si>
    <t>10.39</t>
  </si>
  <si>
    <t>56.29</t>
  </si>
  <si>
    <t>14.14</t>
  </si>
  <si>
    <t>23.70</t>
  </si>
  <si>
    <t>10.91</t>
  </si>
  <si>
    <t>10.71</t>
  </si>
  <si>
    <t>23.63</t>
  </si>
  <si>
    <t>10.61</t>
  </si>
  <si>
    <t>31.09</t>
  </si>
  <si>
    <t>28.92</t>
  </si>
  <si>
    <t>28.22</t>
  </si>
  <si>
    <t>82.92</t>
  </si>
  <si>
    <t>20.15</t>
  </si>
  <si>
    <t>10.72</t>
  </si>
  <si>
    <t>10.83</t>
  </si>
  <si>
    <t>35.11</t>
  </si>
  <si>
    <t>10.51</t>
  </si>
  <si>
    <t>23.31</t>
  </si>
  <si>
    <t>23.69</t>
  </si>
  <si>
    <t>10.13</t>
  </si>
  <si>
    <t>14.19</t>
  </si>
  <si>
    <t>15.11</t>
  </si>
  <si>
    <t>16.10</t>
  </si>
  <si>
    <t>13.20</t>
  </si>
  <si>
    <t>29.32</t>
  </si>
  <si>
    <t>31.00</t>
  </si>
  <si>
    <t>13.30</t>
  </si>
  <si>
    <t>28.93</t>
  </si>
  <si>
    <t>23.32</t>
  </si>
  <si>
    <t>13.92</t>
  </si>
  <si>
    <t>14.13</t>
  </si>
  <si>
    <t>23.61</t>
  </si>
  <si>
    <t>38.32</t>
  </si>
  <si>
    <t>22.29</t>
  </si>
  <si>
    <t>13.93</t>
  </si>
  <si>
    <t>15.20</t>
  </si>
  <si>
    <t>10.82</t>
  </si>
  <si>
    <t>24.10</t>
  </si>
  <si>
    <t>20.53</t>
  </si>
  <si>
    <t>13.91</t>
  </si>
  <si>
    <t>23.99</t>
  </si>
  <si>
    <t>16.23</t>
  </si>
  <si>
    <t>31.03</t>
  </si>
  <si>
    <t>25.12</t>
  </si>
  <si>
    <t>20.59</t>
  </si>
  <si>
    <t>28.30</t>
  </si>
  <si>
    <t>24.51</t>
  </si>
  <si>
    <t>23.41</t>
  </si>
  <si>
    <t>25.99</t>
  </si>
  <si>
    <t>25.62</t>
  </si>
  <si>
    <t>22.23</t>
  </si>
  <si>
    <t>46.72</t>
  </si>
  <si>
    <t>19.20</t>
  </si>
  <si>
    <t>46.71</t>
  </si>
  <si>
    <t>24.31</t>
  </si>
  <si>
    <t>13.99</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</si>
  <si>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</si>
  <si>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</si>
  <si>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</si>
  <si>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</si>
  <si>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</si>
  <si>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</si>
  <si>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</si>
  <si>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</si>
  <si>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</si>
  <si>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66</t>
  </si>
  <si>
    <t>17</t>
  </si>
  <si>
    <t>60</t>
  </si>
  <si>
    <t>63</t>
  </si>
  <si>
    <t>25</t>
  </si>
  <si>
    <t>10</t>
  </si>
  <si>
    <t>48</t>
  </si>
  <si>
    <t>36</t>
  </si>
  <si>
    <t>43</t>
  </si>
  <si>
    <t>54</t>
  </si>
  <si>
    <t>28</t>
  </si>
  <si>
    <t>22</t>
  </si>
  <si>
    <t>64</t>
  </si>
  <si>
    <t>23</t>
  </si>
  <si>
    <t>58</t>
  </si>
  <si>
    <t>77</t>
  </si>
  <si>
    <t>38</t>
  </si>
  <si>
    <t>79</t>
  </si>
  <si>
    <t>20</t>
  </si>
  <si>
    <t>14</t>
  </si>
  <si>
    <t>45</t>
  </si>
  <si>
    <t>15</t>
  </si>
  <si>
    <t>16</t>
  </si>
  <si>
    <t>41</t>
  </si>
  <si>
    <t>39</t>
  </si>
  <si>
    <t>52</t>
  </si>
  <si>
    <t>53</t>
  </si>
  <si>
    <t>50</t>
  </si>
  <si>
    <t>46</t>
  </si>
  <si>
    <t>42</t>
  </si>
  <si>
    <t>32</t>
  </si>
  <si>
    <t>44</t>
  </si>
  <si>
    <t>27</t>
  </si>
  <si>
    <t>24</t>
  </si>
  <si>
    <t>18</t>
  </si>
  <si>
    <t>59</t>
  </si>
  <si>
    <t>78</t>
  </si>
  <si>
    <t>67</t>
  </si>
  <si>
    <t>68</t>
  </si>
  <si>
    <t>70</t>
  </si>
  <si>
    <t>TRA11</t>
  </si>
  <si>
    <t>TRA12</t>
  </si>
  <si>
    <t>AFYON</t>
  </si>
  <si>
    <t>K.MARAŞ</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</si>
  <si>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</si>
  <si>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</si>
  <si>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</si>
  <si>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</si>
  <si>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</si>
  <si>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</si>
  <si>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</si>
  <si>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</si>
  <si>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</si>
  <si>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</si>
  <si>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</si>
  <si>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</si>
  <si>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</si>
  <si>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</si>
  <si>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</si>
  <si>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</si>
  <si>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</si>
  <si>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</si>
  <si>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</si>
  <si>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</si>
  <si>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</si>
  <si>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</si>
  <si>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</si>
  <si>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</si>
  <si>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</si>
  <si>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</si>
  <si>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</si>
  <si>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</si>
  <si>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</si>
  <si>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</si>
  <si>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</si>
  <si>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</si>
  <si>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</si>
  <si>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</si>
  <si>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</si>
  <si>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</si>
  <si>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</si>
  <si>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</si>
  <si>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</si>
  <si>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</si>
  <si>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</si>
  <si>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</si>
  <si>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</si>
  <si>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</si>
  <si>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</si>
  <si>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</si>
  <si>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</si>
  <si>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</si>
  <si>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</si>
  <si>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</si>
  <si>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</si>
  <si>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</si>
  <si>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</si>
  <si>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</si>
  <si>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</si>
  <si>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</si>
  <si>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</si>
  <si>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</si>
  <si>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</si>
  <si>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</si>
  <si>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</si>
  <si>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</si>
  <si>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</si>
  <si>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</si>
  <si>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</si>
  <si>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</si>
  <si>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</si>
  <si>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</si>
  <si>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</si>
  <si>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</si>
  <si>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</si>
  <si>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</si>
  <si>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</si>
  <si>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</si>
  <si>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</si>
  <si>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</si>
  <si>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</si>
  <si>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</si>
  <si>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</si>
  <si>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</si>
  <si>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 xml:space="preserve"> 32.50</t>
  </si>
  <si>
    <t>02</t>
  </si>
  <si>
    <t>% Değişim</t>
  </si>
  <si>
    <t>Belize</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</si>
  <si>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</si>
  <si>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</si>
  <si>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</si>
  <si>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</si>
  <si>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</si>
  <si>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</si>
  <si>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</si>
  <si>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</si>
  <si>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</si>
  <si>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</si>
  <si>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</si>
  <si>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10.71.11.00.02</t>
  </si>
  <si>
    <t>Pide</t>
  </si>
  <si>
    <t>23.99.13.10.00</t>
  </si>
  <si>
    <t>Bitümlü karışımlar (doğal veya suni agregalar ile bir bağlayıcı olarak bitüm veya doğal asfalt esaslı olanlar)</t>
  </si>
  <si>
    <t>28.93.34.00.00</t>
  </si>
  <si>
    <t>HS 84.37'teki (Tohumları temizleme, ayırma, öğütme, işleme makine ve cihazları) makinelerinin parçaları</t>
  </si>
  <si>
    <t>13.92.16.40.00</t>
  </si>
  <si>
    <t>Yatak örtüleri (kuştüyü yorgan hariç)</t>
  </si>
  <si>
    <t>07.29.15.00.11</t>
  </si>
  <si>
    <t>Oksitli Kurşun çinko - Tuvenan</t>
  </si>
  <si>
    <t>24.51.13.10.00</t>
  </si>
  <si>
    <t>Gri dökme demirler, kara taşıtları için (lokomotifler veya vagonlar ile inşaat endüstrisi taşıtları için olanlar hariç)</t>
  </si>
  <si>
    <t>10.39.18.00.01</t>
  </si>
  <si>
    <t>Turşular - sirke veya asetik asit kullanılarak hazırlanmış veya saklanmış</t>
  </si>
  <si>
    <t>01.61.00.00.00</t>
  </si>
  <si>
    <t>Bitkisel üretimi destekleyici faaliyetler</t>
  </si>
  <si>
    <t>10.41.25.00.00</t>
  </si>
  <si>
    <t>Pamuk tohumu yağı ve fraksiyonları, ham (kimyasal olarak değiştirilenler hariç)</t>
  </si>
  <si>
    <t>13.92.11.50.00</t>
  </si>
  <si>
    <t>Battaniyeler ve seyahat battaniyeleri, sentetik elyaftan (elektrikli battaniyeler hariç)</t>
  </si>
  <si>
    <t>46.72.13.00.02</t>
  </si>
  <si>
    <t>Sac kesimi</t>
  </si>
  <si>
    <t>13.99.12.70.00</t>
  </si>
  <si>
    <t>Nakışlar, tekstilden (parça, şerit veya motif şeklinde) (zemini gözükmeyenler ile pamuklular hariç)</t>
  </si>
  <si>
    <t>08.11</t>
  </si>
  <si>
    <t>01.47</t>
  </si>
  <si>
    <t>08.12</t>
  </si>
  <si>
    <t>07.29</t>
  </si>
  <si>
    <t>25.73</t>
  </si>
  <si>
    <t>El aletleri, takım tezgahı uçları, testere ağızları vb. imalatı</t>
  </si>
  <si>
    <t>01.61</t>
  </si>
  <si>
    <t>05.10</t>
  </si>
  <si>
    <t>Not: Bir Kapasite Raporunda birden fazla sektörde yer alan ürünler bulunabileceğinden buradaki toplam, kapasite raporu toplamından farklı olmaktadır.</t>
  </si>
  <si>
    <t>25.12.10.30.00</t>
  </si>
  <si>
    <t>Kapılar, kapı eşikleri, pencereler ve bunların kasaları (çerçeveleri), demirden veya çelikten</t>
  </si>
  <si>
    <t>Katar</t>
  </si>
  <si>
    <t>Ukrayna</t>
  </si>
  <si>
    <t>19</t>
  </si>
  <si>
    <t>**İl veya bölge toplamının Türkiye toplamı içindeki payı.</t>
  </si>
  <si>
    <t>İBBS Düzey 3</t>
  </si>
  <si>
    <t>Not:  2015 yılı sonu itibari ile geçerliliği devam eden Kapasite Raporlarındaki bilgilerden derlenmiştir.</t>
  </si>
  <si>
    <t>14.13.14.90.01</t>
  </si>
  <si>
    <t>Kadın ve kız çocukları için pantolon, binici/külot pantolonu (kısa pantolon dahil), askılı ve üst ön parçası olan tulumlar ve şortlar, pamuktan (örgü (triko) veya tığ işi (kroşe) tekstilden)</t>
  </si>
  <si>
    <t>23.69.19.80.02</t>
  </si>
  <si>
    <t>Betondan bordür taşları</t>
  </si>
  <si>
    <t>10.13.16.00.00</t>
  </si>
  <si>
    <t>Et veya sakatat unu, kaba unu ve peletleri (insan tüketimine uygun olmayan); kıkırdaklar</t>
  </si>
  <si>
    <t>31.01.12.00.00</t>
  </si>
  <si>
    <t>Ahşap mobilyalar, bürolarda kullanılan</t>
  </si>
  <si>
    <t>15.20.12.37.00</t>
  </si>
  <si>
    <t>Terlikler ve evde giyilen diğer ayakkabılar, sayası plastik, tabanı kauçuk veya plastik olanlar (ev terliği, pisi pisi (dans terliği vb.), pandof)</t>
  </si>
  <si>
    <t>20.53.10.50.00</t>
  </si>
  <si>
    <t>Uçucu yağ konsantreleri, katı yağ halinde, sulu damıtık halinde ve benzeri hallerde bulunanlar</t>
  </si>
  <si>
    <t>14.14.14.30.00</t>
  </si>
  <si>
    <t>Kadınlar veya kız çocukları için gecelik ve pijamalar (örgü (triko) veya tığ işi (kroşe) tekstilden)</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</si>
  <si>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</si>
  <si>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10.51.52.41.00</t>
  </si>
  <si>
    <t>Kesilmiş süt, krema, yoğurt ve diğer mayalı ürünler</t>
  </si>
  <si>
    <t>13.30.13.90.00</t>
  </si>
  <si>
    <t>Örgü (triko) veya tığ işi (kroşe) kumaşlar ile dokusuz olanların boyanması</t>
  </si>
  <si>
    <t>22.23.14.50.01</t>
  </si>
  <si>
    <t>Plastikten pencereler ve bunların çerçeveleri ile pervazları ve pencere eşikleri</t>
  </si>
  <si>
    <t>38.32.39.00.01</t>
  </si>
  <si>
    <t>Diğer metal dışı ikincil hammaddeler</t>
  </si>
  <si>
    <t>30.11.24.90.96</t>
  </si>
  <si>
    <t>28.91.12.70.00</t>
  </si>
  <si>
    <t>Metal haddeleme makinelerinin parçaları (silindirler hariç)</t>
  </si>
  <si>
    <t>Tuz çıkarımı</t>
  </si>
  <si>
    <t>08.93</t>
  </si>
  <si>
    <t>22.21</t>
  </si>
  <si>
    <t>Plastik tabaka, levha, tüp ve profil imalatı</t>
  </si>
  <si>
    <t>Balık, kabuklu deniz hayvanları ve yumuşakçaların işlenmesi ve saklanması</t>
  </si>
  <si>
    <t>10.20</t>
  </si>
  <si>
    <t>26</t>
  </si>
  <si>
    <t>29</t>
  </si>
  <si>
    <t>35</t>
  </si>
  <si>
    <t>1</t>
  </si>
  <si>
    <t>3</t>
  </si>
  <si>
    <t>5</t>
  </si>
  <si>
    <t>6</t>
  </si>
  <si>
    <t>7</t>
  </si>
  <si>
    <t>8</t>
  </si>
  <si>
    <t>9</t>
  </si>
  <si>
    <t>34</t>
  </si>
  <si>
    <t>55</t>
  </si>
  <si>
    <t>61</t>
  </si>
  <si>
    <t>76</t>
  </si>
  <si>
    <t>37</t>
  </si>
  <si>
    <t>71</t>
  </si>
  <si>
    <t>-</t>
  </si>
  <si>
    <t>Bulgaristan</t>
  </si>
  <si>
    <t>Zambiya</t>
  </si>
  <si>
    <t>SAYFA</t>
  </si>
  <si>
    <t xml:space="preserve">NO    </t>
  </si>
  <si>
    <t>7-21</t>
  </si>
  <si>
    <t>22-32</t>
  </si>
  <si>
    <t>33-34</t>
  </si>
  <si>
    <t>27 OCAK 2017</t>
  </si>
  <si>
    <t>2016 YILI SANAYİ KAPASİTE RAPORU İSTATİSTİKLERİ</t>
  </si>
  <si>
    <r>
      <rPr>
        <b/>
        <sz val="11"/>
        <color indexed="8"/>
        <rFont val="Arial"/>
        <family val="2"/>
      </rPr>
      <t xml:space="preserve">                    </t>
    </r>
    <r>
      <rPr>
        <b/>
        <sz val="14"/>
        <color indexed="8"/>
        <rFont val="Arial"/>
        <family val="2"/>
      </rPr>
      <t xml:space="preserve"> </t>
    </r>
    <r>
      <rPr>
        <b/>
        <u val="single"/>
        <sz val="14"/>
        <color indexed="8"/>
        <rFont val="Arial"/>
        <family val="2"/>
      </rPr>
      <t>2016 YILI SANAYİ KAPASİTE RAPORU İSTATİSTİKLERİ</t>
    </r>
    <r>
      <rPr>
        <sz val="14"/>
        <color indexed="8"/>
        <rFont val="Arial"/>
        <family val="2"/>
      </rPr>
      <t xml:space="preserve"> </t>
    </r>
    <r>
      <rPr>
        <sz val="11"/>
        <color indexed="8"/>
        <rFont val="Arial"/>
        <family val="2"/>
      </rPr>
      <t xml:space="preserve">                 </t>
    </r>
  </si>
  <si>
    <t>2016 YILI SANAYİ VE KAPASİTE RAPORU İSTATİSTİKLERİ</t>
  </si>
  <si>
    <t>20.15.79.80.00</t>
  </si>
  <si>
    <t>Başka yerde sınıflandırılmamış diğer gübreler</t>
  </si>
  <si>
    <t>16.24.11.33.00</t>
  </si>
  <si>
    <t>Düz palet ve palet kuşakları, tahtadan</t>
  </si>
  <si>
    <t>08.12.12.50.00</t>
  </si>
  <si>
    <t>Granül, mıcır ve tozlar, mermerden</t>
  </si>
  <si>
    <t>10.41.24.00.00</t>
  </si>
  <si>
    <t>Ayçiçeği ve aspur yağı ile bunların fraksiyonları, ham (kimyasal olarak değiştirilenler hariç)</t>
  </si>
  <si>
    <t>10.61.12.50.00</t>
  </si>
  <si>
    <t>Pirinç, kırık (zenginleştirilmiş pirinç, yarı kaynatılmış pirinç dahil)</t>
  </si>
  <si>
    <t>10.41.41.50.00</t>
  </si>
  <si>
    <t>Küspe ve diğer katı artıklar (katı veya sıvı ayçiçeği yağı imalatından kalan)</t>
  </si>
  <si>
    <t>45.20.11.00.01</t>
  </si>
  <si>
    <t>Otomobil ve yük taşıyan hafif motorlu kara taşıtlarının genel bakım ve onarım hizmetleri (elektrik sistemi, tekerlek ve karoser onarım hizmetleri hariç)</t>
  </si>
  <si>
    <t>22.29.91.10.00</t>
  </si>
  <si>
    <t>Plastik parçalar, makineler ve mekanik cihazlar için (içten yanmalı pistonlu motorlardakiler, gaz türbinlerindekiler hariç)</t>
  </si>
  <si>
    <t>31.00.12.10.00</t>
  </si>
  <si>
    <t>Yatak haline getirilebilen koltuklar, çekyatlar ve kanepeler ve benzeri koltuklar (bahçe için olan koltuk, sandalye, tabure, bank ve benzeri oturaklar veya kamp ekipmanları hariç)</t>
  </si>
  <si>
    <t>23.69.19.80.99</t>
  </si>
  <si>
    <t>Başka yerde sınıflandırılmamış çimento, beton veya suni taştan eşyalar</t>
  </si>
  <si>
    <t>25.11.23.10.00</t>
  </si>
  <si>
    <t>Yapı iskeleleri, beton kalıpları, payandalar/maden ocağı destekleri (payandaları) için demir veya çelik ekipmanlar (maden kuyusu iskeleleri ile üst yapılar, genişletilebilir batardo kirişleri, borudan iskeleler ve benzeri ekipmanlar dahil)</t>
  </si>
  <si>
    <t>25.99.12.57.00</t>
  </si>
  <si>
    <t>Diğer sofra, mutfak ve ev eşyaları ile bunların parçaları, vb., alüminyumdan</t>
  </si>
  <si>
    <t>13.10.61.53.00</t>
  </si>
  <si>
    <t>Örgü kumaşlar ve çoraplar için taranmış pamuktan iplikler (perakende satışa hazır olmayan)</t>
  </si>
  <si>
    <t>10.71.11.00.04</t>
  </si>
  <si>
    <t>Sandviç, tost ekmeği</t>
  </si>
  <si>
    <t>10.72.12.55.00</t>
  </si>
  <si>
    <t>Tatlı bisküviler (sandviç bisküviler dahil; çikolatayla veya çikolata içeren diğer müstahzarlarla kısmen veya tamamen kaplı olanlar hariç)</t>
  </si>
  <si>
    <t>19.20.31.20.00</t>
  </si>
  <si>
    <t>LPG (yüksek basınç altında sıvı halde elde edilen, hafif hidrokarbonların karışımı)</t>
  </si>
  <si>
    <t>14.13.24.42.01</t>
  </si>
  <si>
    <t>Erkek/erkek çocuk için uzun pantolon; denimden</t>
  </si>
  <si>
    <t>08.99.10.00.00</t>
  </si>
  <si>
    <t>Bitüm ve asfalt, doğal; asfaltitler ve asfaltlı kayalar (asfaltit - tuvenan)</t>
  </si>
  <si>
    <t>14.14.21.00.02</t>
  </si>
  <si>
    <t>Erkek/erkek çocuk için gömlek; pamuktan (örgü (triko) veya tığ işi (kroşe) olanlar hariç)</t>
  </si>
  <si>
    <t>Hindistan</t>
  </si>
  <si>
    <t>Umman</t>
  </si>
  <si>
    <t>Not :2016 yılı sonu itibari ile geçerliliği devam eden Kapasite Raporlarındaki bilgilerden derlenmiştir.</t>
  </si>
  <si>
    <t>2016 YILI</t>
  </si>
  <si>
    <t>2016 yılı sonu itibari ile geçerliliği devam eden Kapasite Raporlarındaki bilgilerden derlenmiştir.</t>
  </si>
  <si>
    <t>Şeker imalatı</t>
  </si>
  <si>
    <t>Etin işlenmesi ve saklanması</t>
  </si>
  <si>
    <t>45.20</t>
  </si>
  <si>
    <t>Motorlu kara taşıtlarının bakım ve onarımı</t>
  </si>
  <si>
    <t>Büro ve mağaza mobilyaları imalatı</t>
  </si>
  <si>
    <t>Başka yerde sınıflandırılmamış diğer madencilik ve taş ocakçılığı</t>
  </si>
  <si>
    <t>28.91</t>
  </si>
  <si>
    <t>Metalürji makineleri imalatı</t>
  </si>
  <si>
    <t>10.11</t>
  </si>
  <si>
    <t>10.81</t>
  </si>
  <si>
    <t>31.01</t>
  </si>
  <si>
    <t>12</t>
  </si>
  <si>
    <t>08.99</t>
  </si>
  <si>
    <t>4</t>
  </si>
  <si>
    <t>30.11</t>
  </si>
</sst>
</file>

<file path=xl/styles.xml><?xml version="1.0" encoding="utf-8"?>
<styleSheet xmlns="http://schemas.openxmlformats.org/spreadsheetml/2006/main">
  <numFmts count="2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T_L_-;\-* #,##0\ _T_L_-;_-* &quot;-&quot;??\ _T_L_-;_-@_-"/>
    <numFmt numFmtId="173" formatCode="&quot;Evet&quot;;&quot;Evet&quot;;&quot;Hayır&quot;"/>
    <numFmt numFmtId="174" formatCode="&quot;Doğru&quot;;&quot;Doğru&quot;;&quot;Yanlış&quot;"/>
    <numFmt numFmtId="175" formatCode="&quot;Açık&quot;;&quot;Açık&quot;;&quot;Kapalı&quot;"/>
    <numFmt numFmtId="176" formatCode="[$¥€-2]\ #,##0.00_);[Red]\([$€-2]\ #,##0.00\)"/>
    <numFmt numFmtId="177" formatCode="#,##0.00_ ;\-#,##0.00\ "/>
    <numFmt numFmtId="178" formatCode="#,##0_ ;\-#,##0\ "/>
    <numFmt numFmtId="179" formatCode="\1#,##0\4\1"/>
    <numFmt numFmtId="180" formatCode="0_ ;[Red]\-0\ "/>
    <numFmt numFmtId="181" formatCode="0.000"/>
  </numFmts>
  <fonts count="80">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sz val="10"/>
      <color indexed="8"/>
      <name val="Calibri"/>
      <family val="0"/>
    </font>
    <font>
      <sz val="8.45"/>
      <color indexed="8"/>
      <name val="Calibri"/>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sz val="11"/>
      <color indexed="50"/>
      <name val="Calibri"/>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1"/>
      <color indexed="8"/>
      <name val="Calibri"/>
      <family val="2"/>
    </font>
    <font>
      <b/>
      <sz val="10"/>
      <color indexed="8"/>
      <name val="Calibri"/>
      <family val="0"/>
    </font>
    <font>
      <b/>
      <sz val="18"/>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sz val="10"/>
      <color theme="1"/>
      <name val="Arial"/>
      <family val="2"/>
    </font>
    <font>
      <b/>
      <sz val="11"/>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sz val="11"/>
      <color rgb="FF92D050"/>
      <name val="Calibri"/>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bgColor indexed="64"/>
      </patternFill>
    </fill>
    <fill>
      <patternFill patternType="solid">
        <fgColor theme="0"/>
        <bgColor indexed="64"/>
      </patternFill>
    </fill>
    <fill>
      <patternFill patternType="solid">
        <fgColor rgb="FFF0E68C"/>
        <bgColor indexed="64"/>
      </patternFill>
    </fill>
    <fill>
      <patternFill patternType="solid">
        <fgColor theme="2" tint="-0.09996999800205231"/>
        <bgColor indexed="64"/>
      </patternFill>
    </fill>
    <fill>
      <patternFill patternType="solid">
        <fgColor rgb="FFFFFFFF"/>
        <bgColor indexed="64"/>
      </patternFill>
    </fill>
    <fill>
      <patternFill patternType="solid">
        <fgColor rgb="FF92D050"/>
        <bgColor indexed="64"/>
      </patternFill>
    </fill>
  </fills>
  <borders count="11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medium"/>
      <top/>
      <bottom style="thin">
        <color rgb="FF000000"/>
      </bottom>
    </border>
    <border>
      <left style="medium"/>
      <right style="medium"/>
      <top style="thin">
        <color rgb="FF000000"/>
      </top>
      <bottom style="thin">
        <color rgb="FF000000"/>
      </bottom>
    </border>
    <border>
      <left style="thin"/>
      <right style="thin"/>
      <top style="thin"/>
      <bottom/>
    </border>
    <border>
      <left style="thin"/>
      <right style="thin"/>
      <top style="double"/>
      <bottom style="double"/>
    </border>
    <border>
      <left style="thin"/>
      <right style="thin"/>
      <top style="double"/>
      <bottom style="thin"/>
    </border>
    <border>
      <left style="thin"/>
      <right style="thin"/>
      <top style="thin"/>
      <bottom style="double"/>
    </border>
    <border>
      <left style="thin"/>
      <right style="thin"/>
      <top/>
      <bottom style="thin"/>
    </border>
    <border>
      <left style="medium"/>
      <right style="medium"/>
      <top style="medium"/>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medium"/>
      <right style="medium"/>
      <top style="thin">
        <color rgb="FF000000"/>
      </top>
      <bottom/>
    </border>
    <border>
      <left style="thin"/>
      <right style="thin"/>
      <top/>
      <bottom style="double"/>
    </border>
    <border>
      <left/>
      <right style="thin"/>
      <top/>
      <bottom style="thin"/>
    </border>
    <border>
      <left/>
      <right style="thin"/>
      <top style="thin"/>
      <bottom style="thin"/>
    </border>
    <border>
      <left/>
      <right style="thin"/>
      <top style="thin"/>
      <bottom style="double"/>
    </border>
    <border>
      <left style="thin"/>
      <right/>
      <top/>
      <bottom style="thin"/>
    </border>
    <border>
      <left/>
      <right/>
      <top style="thin"/>
      <bottom style="thin"/>
    </border>
    <border>
      <left style="thin"/>
      <right/>
      <top style="thin"/>
      <bottom style="thin"/>
    </border>
    <border>
      <left/>
      <right style="thin">
        <color rgb="FF000000"/>
      </right>
      <top style="medium"/>
      <bottom style="thin">
        <color rgb="FF000000"/>
      </bottom>
    </border>
    <border>
      <left/>
      <right style="thin">
        <color rgb="FF000000"/>
      </right>
      <top style="thin">
        <color rgb="FF000000"/>
      </top>
      <bottom style="thin">
        <color rgb="FF000000"/>
      </bottom>
    </border>
    <border>
      <left style="medium"/>
      <right style="thin">
        <color rgb="FF000000"/>
      </right>
      <top style="thin">
        <color rgb="FF000000"/>
      </top>
      <bottom style="thin">
        <color rgb="FF000000"/>
      </bottom>
    </border>
    <border>
      <left style="medium"/>
      <right style="medium"/>
      <top style="medium"/>
      <bottom/>
    </border>
    <border>
      <left style="medium"/>
      <right style="thin">
        <color rgb="FF000000"/>
      </right>
      <top style="medium"/>
      <bottom style="thin">
        <color rgb="FF000000"/>
      </bottom>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
      <left style="medium"/>
      <right>
        <color indexed="63"/>
      </right>
      <top style="thin">
        <color rgb="FF000000"/>
      </top>
      <bottom style="thin">
        <color rgb="FF000000"/>
      </bottom>
    </border>
    <border>
      <left style="thin"/>
      <right style="medium"/>
      <top style="thin"/>
      <bottom style="thin"/>
    </border>
    <border>
      <left style="thin"/>
      <right style="medium"/>
      <top style="thin"/>
      <bottom/>
    </border>
    <border>
      <left style="medium"/>
      <right>
        <color indexed="63"/>
      </right>
      <top style="medium"/>
      <bottom style="thin">
        <color rgb="FF000000"/>
      </bottom>
    </border>
    <border>
      <left style="thin"/>
      <right style="medium"/>
      <top style="medium"/>
      <bottom style="thin"/>
    </border>
    <border>
      <left style="thin">
        <color rgb="FF000000"/>
      </left>
      <right style="thin">
        <color rgb="FF000000"/>
      </right>
      <top style="thin">
        <color rgb="FF000000"/>
      </top>
      <bottom style="thin">
        <color rgb="FF000000"/>
      </bottom>
    </border>
    <border>
      <left style="thin">
        <color rgb="FF000000"/>
      </left>
      <right>
        <color indexed="63"/>
      </right>
      <top style="medium"/>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color indexed="63"/>
      </right>
      <top style="thin">
        <color rgb="FF000000"/>
      </top>
      <bottom>
        <color indexed="63"/>
      </bottom>
    </border>
    <border>
      <left style="thin">
        <color rgb="FF000000"/>
      </left>
      <right style="medium">
        <color rgb="FF000000"/>
      </right>
      <top style="medium"/>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color indexed="63"/>
      </bottom>
    </border>
    <border>
      <left/>
      <right style="thin">
        <color rgb="FF000000"/>
      </right>
      <top style="thin">
        <color rgb="FF000000"/>
      </top>
      <bottom>
        <color indexed="63"/>
      </bottom>
    </border>
    <border>
      <left style="thin">
        <color rgb="FF000000"/>
      </left>
      <right style="medium"/>
      <top style="thin">
        <color rgb="FF000000"/>
      </top>
      <bottom>
        <color indexed="63"/>
      </bottom>
    </border>
    <border>
      <left style="medium"/>
      <right>
        <color indexed="63"/>
      </right>
      <top style="thin">
        <color rgb="FF000000"/>
      </top>
      <bottom>
        <color indexed="63"/>
      </bottom>
    </border>
    <border>
      <left style="medium"/>
      <right style="thin">
        <color rgb="FF000000"/>
      </right>
      <top style="thin">
        <color rgb="FF000000"/>
      </top>
      <bottom>
        <color indexed="63"/>
      </bottom>
    </border>
    <border>
      <left style="thin">
        <color theme="1"/>
      </left>
      <right style="thin">
        <color theme="1"/>
      </right>
      <top style="thin">
        <color theme="1"/>
      </top>
      <bottom style="thin">
        <color theme="1"/>
      </bottom>
    </border>
    <border>
      <left style="medium"/>
      <right style="thin"/>
      <top style="thin"/>
      <bottom style="thin"/>
    </border>
    <border>
      <left style="thin"/>
      <right style="thin"/>
      <top>
        <color indexed="63"/>
      </top>
      <bottom style="medium"/>
    </border>
    <border>
      <left style="medium"/>
      <right style="thin"/>
      <top style="thin"/>
      <bottom style="medium"/>
    </border>
    <border>
      <left style="thin"/>
      <right style="thin"/>
      <top style="thin"/>
      <bottom style="medium"/>
    </border>
    <border>
      <left style="thin"/>
      <right style="medium"/>
      <top>
        <color indexed="63"/>
      </top>
      <bottom style="thin"/>
    </border>
    <border>
      <left/>
      <right style="thin"/>
      <top/>
      <bottom style="medium"/>
    </border>
    <border>
      <left style="medium"/>
      <right style="thin"/>
      <top/>
      <bottom style="thin"/>
    </border>
    <border>
      <left style="medium"/>
      <right style="thin"/>
      <top>
        <color indexed="63"/>
      </top>
      <bottom style="medium"/>
    </border>
    <border>
      <left style="thin"/>
      <right style="medium"/>
      <top style="thin"/>
      <bottom style="medium"/>
    </border>
    <border>
      <left>
        <color indexed="63"/>
      </left>
      <right style="thin"/>
      <top style="medium"/>
      <bottom style="medium"/>
    </border>
    <border>
      <left style="thin">
        <color rgb="FFD2691E"/>
      </left>
      <right style="thin">
        <color rgb="FFD2691E"/>
      </right>
      <top style="thin">
        <color rgb="FFD2691E"/>
      </top>
      <bottom style="thin">
        <color rgb="FFD2691E"/>
      </bottom>
    </border>
    <border>
      <left>
        <color indexed="63"/>
      </left>
      <right>
        <color indexed="63"/>
      </right>
      <top style="medium"/>
      <bottom style="medium"/>
    </border>
    <border>
      <left style="thin"/>
      <right style="medium"/>
      <top>
        <color indexed="63"/>
      </top>
      <bottom>
        <color indexed="63"/>
      </bottom>
    </border>
    <border>
      <left/>
      <right style="medium"/>
      <top style="medium"/>
      <bottom/>
    </border>
    <border>
      <left/>
      <right style="medium"/>
      <top/>
      <bottom style="medium"/>
    </border>
    <border>
      <left/>
      <right style="medium"/>
      <top/>
      <bottom/>
    </border>
    <border>
      <left style="medium"/>
      <right style="thin"/>
      <top style="medium"/>
      <bottom style="thin"/>
    </border>
    <border>
      <left style="medium"/>
      <right style="thin"/>
      <top>
        <color indexed="63"/>
      </top>
      <bottom style="thin">
        <color rgb="FFD2691E"/>
      </bottom>
    </border>
    <border>
      <left style="medium"/>
      <right style="thin"/>
      <top style="thin">
        <color rgb="FFD2691E"/>
      </top>
      <bottom style="thin"/>
    </border>
    <border>
      <left style="thin">
        <color rgb="FF000000"/>
      </left>
      <right style="thin">
        <color rgb="FF000000"/>
      </right>
      <top/>
      <bottom style="thin">
        <color rgb="FF000000"/>
      </bottom>
    </border>
    <border>
      <left style="thin"/>
      <right style="medium"/>
      <top style="medium"/>
      <bottom style="medium"/>
    </border>
    <border>
      <left style="medium"/>
      <right style="thin"/>
      <top style="medium"/>
      <bottom style="medium"/>
    </border>
    <border>
      <left style="thin"/>
      <right/>
      <top style="medium"/>
      <bottom style="medium"/>
    </border>
    <border>
      <left style="medium"/>
      <right style="medium"/>
      <top style="medium"/>
      <bottom style="thin">
        <color rgb="FF000000"/>
      </bottom>
    </border>
    <border>
      <left style="thin"/>
      <right style="thin"/>
      <top/>
      <botto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style="medium"/>
      <top style="medium"/>
      <bottom style="thin"/>
    </border>
    <border>
      <left style="medium"/>
      <right style="medium"/>
      <top style="thin"/>
      <bottom style="medium"/>
    </border>
    <border>
      <left style="medium"/>
      <right style="medium"/>
      <top/>
      <bottom style="medium"/>
    </border>
    <border>
      <left style="medium"/>
      <right/>
      <top style="medium"/>
      <bottom style="medium"/>
    </border>
    <border>
      <left/>
      <right style="medium"/>
      <top style="medium"/>
      <bottom style="medium"/>
    </border>
    <border>
      <left style="thin"/>
      <right/>
      <top/>
      <bottom style="double"/>
    </border>
    <border>
      <left/>
      <right/>
      <top style="double"/>
      <bottom style="double"/>
    </border>
    <border>
      <left/>
      <right style="thin"/>
      <top style="double"/>
      <bottom style="double"/>
    </border>
    <border>
      <left style="double"/>
      <right style="double"/>
      <top style="double"/>
      <bottom style="double"/>
    </border>
    <border>
      <left style="thin">
        <color rgb="FF000000"/>
      </left>
      <right/>
      <top style="double"/>
      <bottom style="double"/>
    </border>
    <border>
      <left style="double"/>
      <right style="double"/>
      <top/>
      <bottom style="double"/>
    </border>
    <border>
      <left style="double"/>
      <right style="thin"/>
      <top/>
      <bottom style="double"/>
    </border>
    <border>
      <left style="thin"/>
      <right style="thin"/>
      <top style="double"/>
      <bottom/>
    </border>
    <border>
      <left style="thin">
        <color rgb="FF000000"/>
      </left>
      <right/>
      <top/>
      <bottom/>
    </border>
    <border>
      <left/>
      <right style="thin">
        <color rgb="FF000000"/>
      </right>
      <top/>
      <bottom/>
    </border>
    <border>
      <left style="thin">
        <color rgb="FF000000"/>
      </left>
      <right/>
      <top/>
      <bottom style="double"/>
    </border>
    <border>
      <left/>
      <right/>
      <top/>
      <bottom style="double"/>
    </border>
    <border>
      <left/>
      <right style="thin"/>
      <top/>
      <bottom style="double"/>
    </border>
    <border>
      <left style="thin">
        <color rgb="FF000000"/>
      </left>
      <right/>
      <top/>
      <bottom style="thin">
        <color rgb="FF000000"/>
      </bottom>
    </border>
    <border>
      <left style="thin"/>
      <right style="thin"/>
      <top style="thin">
        <color rgb="FF000000"/>
      </top>
      <bottom style="thin"/>
    </border>
    <border>
      <left style="medium"/>
      <right style="thin"/>
      <top style="medium"/>
      <bottom/>
    </border>
    <border>
      <left style="thin"/>
      <right style="thin"/>
      <top style="medium"/>
      <bottom/>
    </border>
    <border>
      <left style="thin"/>
      <right/>
      <top style="medium"/>
      <bottom style="thin"/>
    </border>
    <border>
      <left/>
      <right/>
      <top style="medium"/>
      <bottom style="thin"/>
    </border>
    <border>
      <left/>
      <right style="medium"/>
      <top style="medium"/>
      <bottom style="thin"/>
    </border>
    <border>
      <left style="thin"/>
      <right style="thin"/>
      <top style="medium"/>
      <bottom style="thin"/>
    </border>
    <border>
      <left style="thin"/>
      <right style="medium"/>
      <top>
        <color indexed="63"/>
      </top>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50" fillId="0" borderId="2" applyNumberFormat="0" applyFill="0" applyAlignment="0" applyProtection="0"/>
    <xf numFmtId="0" fontId="51" fillId="0" borderId="3"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41" fontId="0" fillId="0" borderId="0" applyFont="0" applyFill="0" applyBorder="0" applyAlignment="0" applyProtection="0"/>
    <xf numFmtId="0" fontId="53" fillId="20" borderId="5" applyNumberFormat="0" applyAlignment="0" applyProtection="0"/>
    <xf numFmtId="0" fontId="54" fillId="21" borderId="6" applyNumberFormat="0" applyAlignment="0" applyProtection="0"/>
    <xf numFmtId="0" fontId="55" fillId="20" borderId="6" applyNumberFormat="0" applyAlignment="0" applyProtection="0"/>
    <xf numFmtId="0" fontId="56" fillId="22" borderId="7" applyNumberFormat="0" applyAlignment="0" applyProtection="0"/>
    <xf numFmtId="0" fontId="57" fillId="23"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1"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9" fontId="0" fillId="0" borderId="0" applyFont="0" applyFill="0" applyBorder="0" applyAlignment="0" applyProtection="0"/>
  </cellStyleXfs>
  <cellXfs count="563">
    <xf numFmtId="0" fontId="0" fillId="0" borderId="0" xfId="0" applyFont="1" applyAlignment="1">
      <alignment/>
    </xf>
    <xf numFmtId="0" fontId="0" fillId="0" borderId="0" xfId="0" applyAlignment="1">
      <alignment/>
    </xf>
    <xf numFmtId="0" fontId="64" fillId="2" borderId="10" xfId="0" applyFont="1" applyFill="1" applyBorder="1" applyAlignment="1">
      <alignment horizontal="center" vertical="center"/>
    </xf>
    <xf numFmtId="0" fontId="64" fillId="2" borderId="10" xfId="0" applyFont="1" applyFill="1" applyBorder="1" applyAlignment="1">
      <alignment horizontal="center" vertical="center" wrapText="1"/>
    </xf>
    <xf numFmtId="3" fontId="65" fillId="33" borderId="10" xfId="0" applyNumberFormat="1" applyFont="1" applyFill="1" applyBorder="1" applyAlignment="1">
      <alignment/>
    </xf>
    <xf numFmtId="3" fontId="64" fillId="2" borderId="10" xfId="0" applyNumberFormat="1" applyFont="1" applyFill="1" applyBorder="1" applyAlignment="1">
      <alignment horizontal="center" vertical="center" wrapText="1"/>
    </xf>
    <xf numFmtId="0" fontId="66" fillId="0" borderId="0" xfId="0" applyFont="1" applyAlignment="1">
      <alignment/>
    </xf>
    <xf numFmtId="0" fontId="65" fillId="0" borderId="11" xfId="0" applyFont="1" applyBorder="1" applyAlignment="1">
      <alignment horizontal="left" wrapText="1"/>
    </xf>
    <xf numFmtId="0" fontId="65" fillId="33" borderId="12" xfId="0" applyFont="1" applyFill="1" applyBorder="1" applyAlignment="1">
      <alignment horizontal="left" wrapText="1"/>
    </xf>
    <xf numFmtId="0" fontId="65" fillId="0" borderId="12" xfId="0" applyFont="1" applyBorder="1" applyAlignment="1">
      <alignment horizontal="left"/>
    </xf>
    <xf numFmtId="0" fontId="65" fillId="0" borderId="12" xfId="0" applyFont="1" applyBorder="1" applyAlignment="1">
      <alignment horizontal="left" wrapText="1"/>
    </xf>
    <xf numFmtId="0" fontId="65" fillId="33" borderId="12" xfId="0" applyFont="1" applyFill="1" applyBorder="1" applyAlignment="1">
      <alignment horizontal="left"/>
    </xf>
    <xf numFmtId="0" fontId="0" fillId="0" borderId="0" xfId="0" applyAlignment="1">
      <alignment/>
    </xf>
    <xf numFmtId="0" fontId="64" fillId="2" borderId="13" xfId="0" applyFont="1" applyFill="1" applyBorder="1" applyAlignment="1">
      <alignment horizontal="center" vertical="center"/>
    </xf>
    <xf numFmtId="0" fontId="65" fillId="34" borderId="14" xfId="0" applyFont="1" applyFill="1" applyBorder="1" applyAlignment="1">
      <alignment horizontal="center" vertical="center" wrapText="1"/>
    </xf>
    <xf numFmtId="0" fontId="64" fillId="2" borderId="13" xfId="0" applyFont="1" applyFill="1" applyBorder="1" applyAlignment="1">
      <alignment horizontal="center" vertical="center" wrapText="1"/>
    </xf>
    <xf numFmtId="0" fontId="65" fillId="0" borderId="10" xfId="0" applyFont="1" applyBorder="1" applyAlignment="1">
      <alignment/>
    </xf>
    <xf numFmtId="0" fontId="65" fillId="34" borderId="14" xfId="0" applyFont="1" applyFill="1" applyBorder="1" applyAlignment="1">
      <alignment/>
    </xf>
    <xf numFmtId="0" fontId="65" fillId="0" borderId="15" xfId="0" applyFont="1" applyBorder="1" applyAlignment="1">
      <alignment/>
    </xf>
    <xf numFmtId="0" fontId="65" fillId="33" borderId="10" xfId="0" applyFont="1" applyFill="1" applyBorder="1" applyAlignment="1">
      <alignment/>
    </xf>
    <xf numFmtId="0" fontId="65" fillId="0" borderId="16" xfId="0" applyFont="1" applyBorder="1" applyAlignment="1">
      <alignment/>
    </xf>
    <xf numFmtId="0" fontId="65" fillId="33" borderId="15" xfId="0" applyFont="1" applyFill="1" applyBorder="1" applyAlignment="1">
      <alignment/>
    </xf>
    <xf numFmtId="0" fontId="65" fillId="0" borderId="16" xfId="0" applyFont="1" applyBorder="1" applyAlignment="1">
      <alignment/>
    </xf>
    <xf numFmtId="0" fontId="65" fillId="33" borderId="17" xfId="0" applyFont="1" applyFill="1" applyBorder="1" applyAlignment="1">
      <alignment/>
    </xf>
    <xf numFmtId="0" fontId="65" fillId="34" borderId="10" xfId="0" applyFont="1" applyFill="1" applyBorder="1" applyAlignment="1">
      <alignment/>
    </xf>
    <xf numFmtId="0" fontId="65" fillId="33" borderId="13" xfId="0" applyFont="1" applyFill="1" applyBorder="1" applyAlignment="1">
      <alignment/>
    </xf>
    <xf numFmtId="0" fontId="65" fillId="34" borderId="15" xfId="0" applyFont="1" applyFill="1" applyBorder="1" applyAlignment="1">
      <alignment/>
    </xf>
    <xf numFmtId="0" fontId="65" fillId="33" borderId="16" xfId="0" applyFont="1" applyFill="1" applyBorder="1" applyAlignment="1">
      <alignment/>
    </xf>
    <xf numFmtId="0" fontId="65" fillId="34" borderId="16" xfId="0" applyFont="1" applyFill="1" applyBorder="1" applyAlignment="1">
      <alignment/>
    </xf>
    <xf numFmtId="0" fontId="65" fillId="0" borderId="13" xfId="0" applyFont="1" applyBorder="1" applyAlignment="1">
      <alignment/>
    </xf>
    <xf numFmtId="0" fontId="65" fillId="2" borderId="13" xfId="0" applyFont="1" applyFill="1" applyBorder="1" applyAlignment="1">
      <alignment horizontal="center" vertical="center"/>
    </xf>
    <xf numFmtId="172" fontId="64" fillId="35" borderId="10" xfId="0" applyNumberFormat="1" applyFont="1" applyFill="1" applyBorder="1" applyAlignment="1">
      <alignment horizontal="right" wrapText="1"/>
    </xf>
    <xf numFmtId="0" fontId="64" fillId="34" borderId="10" xfId="0" applyFont="1" applyFill="1" applyBorder="1" applyAlignment="1">
      <alignment/>
    </xf>
    <xf numFmtId="0" fontId="64" fillId="33" borderId="10" xfId="0" applyFont="1" applyFill="1" applyBorder="1" applyAlignment="1">
      <alignment/>
    </xf>
    <xf numFmtId="0" fontId="64" fillId="2" borderId="13" xfId="0" applyFont="1" applyFill="1" applyBorder="1" applyAlignment="1">
      <alignment horizontal="center" vertical="center" wrapText="1"/>
    </xf>
    <xf numFmtId="3" fontId="65" fillId="34" borderId="10" xfId="0" applyNumberFormat="1" applyFont="1" applyFill="1" applyBorder="1" applyAlignment="1">
      <alignment horizontal="right"/>
    </xf>
    <xf numFmtId="3" fontId="65" fillId="33"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65" fillId="33" borderId="10" xfId="0" applyFont="1" applyFill="1" applyBorder="1" applyAlignment="1">
      <alignment horizontal="right" vertical="center" wrapText="1"/>
    </xf>
    <xf numFmtId="0" fontId="0" fillId="0" borderId="0" xfId="0" applyAlignment="1">
      <alignment wrapText="1"/>
    </xf>
    <xf numFmtId="0" fontId="67" fillId="0" borderId="0" xfId="0" applyFont="1" applyBorder="1" applyAlignment="1">
      <alignment horizontal="left"/>
    </xf>
    <xf numFmtId="0" fontId="68" fillId="0" borderId="0" xfId="0" applyFont="1" applyAlignment="1">
      <alignment/>
    </xf>
    <xf numFmtId="0" fontId="0" fillId="0" borderId="0" xfId="0" applyAlignment="1">
      <alignment/>
    </xf>
    <xf numFmtId="0" fontId="64" fillId="2" borderId="18" xfId="0" applyFont="1" applyFill="1" applyBorder="1" applyAlignment="1">
      <alignment horizontal="center" vertical="center" wrapText="1"/>
    </xf>
    <xf numFmtId="0" fontId="64" fillId="2" borderId="18" xfId="0" applyNumberFormat="1" applyFont="1" applyFill="1" applyBorder="1" applyAlignment="1">
      <alignment horizontal="center" vertical="center" wrapText="1"/>
    </xf>
    <xf numFmtId="3" fontId="64" fillId="2" borderId="18" xfId="0" applyNumberFormat="1" applyFont="1" applyFill="1" applyBorder="1" applyAlignment="1">
      <alignment horizontal="center" vertical="center" wrapText="1"/>
    </xf>
    <xf numFmtId="0" fontId="65" fillId="0" borderId="0" xfId="0" applyFont="1" applyBorder="1" applyAlignment="1">
      <alignment horizontal="center" vertical="center" wrapText="1"/>
    </xf>
    <xf numFmtId="0" fontId="65" fillId="34" borderId="0" xfId="0" applyFont="1" applyFill="1" applyBorder="1" applyAlignment="1">
      <alignment horizontal="center" vertical="center" wrapText="1"/>
    </xf>
    <xf numFmtId="2" fontId="65" fillId="0" borderId="10" xfId="0" applyNumberFormat="1" applyFont="1" applyBorder="1" applyAlignment="1">
      <alignment/>
    </xf>
    <xf numFmtId="0" fontId="0" fillId="0" borderId="0" xfId="0" applyAlignment="1">
      <alignment/>
    </xf>
    <xf numFmtId="0" fontId="69" fillId="0" borderId="0" xfId="0" applyFont="1" applyAlignment="1">
      <alignment/>
    </xf>
    <xf numFmtId="0" fontId="0" fillId="0" borderId="0" xfId="0" applyBorder="1" applyAlignment="1">
      <alignment/>
    </xf>
    <xf numFmtId="0" fontId="5" fillId="0" borderId="0" xfId="0" applyFont="1" applyAlignment="1">
      <alignment/>
    </xf>
    <xf numFmtId="0" fontId="69" fillId="0" borderId="0" xfId="0" applyFont="1" applyBorder="1" applyAlignment="1">
      <alignment/>
    </xf>
    <xf numFmtId="0" fontId="70" fillId="0" borderId="0" xfId="0" applyFont="1" applyAlignment="1">
      <alignment/>
    </xf>
    <xf numFmtId="0" fontId="65" fillId="33" borderId="10" xfId="0" applyFont="1" applyFill="1" applyBorder="1" applyAlignment="1">
      <alignment horizontal="left" vertical="center" wrapText="1"/>
    </xf>
    <xf numFmtId="0" fontId="65" fillId="0" borderId="10" xfId="0" applyFont="1" applyBorder="1" applyAlignment="1">
      <alignment/>
    </xf>
    <xf numFmtId="0" fontId="65" fillId="33" borderId="10" xfId="0" applyFont="1" applyFill="1" applyBorder="1" applyAlignment="1">
      <alignment/>
    </xf>
    <xf numFmtId="0" fontId="71" fillId="34" borderId="0" xfId="47" applyFont="1" applyFill="1" applyBorder="1" applyAlignment="1" applyProtection="1">
      <alignment/>
      <protection/>
    </xf>
    <xf numFmtId="0" fontId="69" fillId="36" borderId="0" xfId="0" applyFont="1" applyFill="1" applyBorder="1" applyAlignment="1">
      <alignment/>
    </xf>
    <xf numFmtId="0" fontId="69" fillId="36" borderId="0" xfId="0" applyFont="1" applyFill="1" applyBorder="1" applyAlignment="1">
      <alignment wrapText="1"/>
    </xf>
    <xf numFmtId="0" fontId="64" fillId="2" borderId="16" xfId="0" applyFont="1" applyFill="1" applyBorder="1" applyAlignment="1">
      <alignment horizontal="center" vertical="center" wrapText="1"/>
    </xf>
    <xf numFmtId="49" fontId="65" fillId="0" borderId="11" xfId="0" applyNumberFormat="1" applyFont="1" applyBorder="1" applyAlignment="1">
      <alignment horizontal="center" vertical="center" wrapText="1"/>
    </xf>
    <xf numFmtId="49" fontId="65" fillId="33" borderId="12" xfId="0" applyNumberFormat="1" applyFont="1" applyFill="1" applyBorder="1" applyAlignment="1">
      <alignment horizontal="center" vertical="center" wrapText="1"/>
    </xf>
    <xf numFmtId="49" fontId="65" fillId="0" borderId="12" xfId="0" applyNumberFormat="1" applyFont="1" applyBorder="1" applyAlignment="1">
      <alignment horizontal="center" vertical="center" wrapText="1"/>
    </xf>
    <xf numFmtId="0" fontId="65" fillId="33" borderId="12" xfId="0" applyFont="1" applyFill="1" applyBorder="1" applyAlignment="1">
      <alignment horizontal="center" vertical="center" wrapText="1"/>
    </xf>
    <xf numFmtId="0" fontId="65" fillId="0" borderId="12" xfId="0" applyFont="1" applyBorder="1" applyAlignment="1">
      <alignment horizontal="center" vertical="center" wrapText="1"/>
    </xf>
    <xf numFmtId="0" fontId="67" fillId="0" borderId="0" xfId="0" applyFont="1" applyAlignment="1">
      <alignment horizontal="left" vertical="center" wrapText="1"/>
    </xf>
    <xf numFmtId="0" fontId="69" fillId="36" borderId="19" xfId="0" applyFont="1" applyFill="1" applyBorder="1" applyAlignment="1">
      <alignment/>
    </xf>
    <xf numFmtId="0" fontId="69" fillId="36" borderId="20" xfId="0" applyFont="1" applyFill="1" applyBorder="1" applyAlignment="1">
      <alignment/>
    </xf>
    <xf numFmtId="3" fontId="64" fillId="7" borderId="10" xfId="0" applyNumberFormat="1" applyFont="1" applyFill="1" applyBorder="1" applyAlignment="1">
      <alignment horizontal="right" wrapText="1"/>
    </xf>
    <xf numFmtId="0" fontId="65" fillId="34" borderId="10" xfId="0" applyFont="1" applyFill="1" applyBorder="1" applyAlignment="1">
      <alignment horizontal="left" vertical="center" wrapText="1"/>
    </xf>
    <xf numFmtId="0" fontId="65" fillId="34" borderId="10" xfId="0" applyFont="1" applyFill="1" applyBorder="1" applyAlignment="1">
      <alignment horizontal="right" vertical="center" wrapText="1"/>
    </xf>
    <xf numFmtId="0" fontId="68" fillId="0" borderId="0" xfId="0" applyFont="1" applyAlignment="1">
      <alignment horizontal="left" vertical="center"/>
    </xf>
    <xf numFmtId="0" fontId="68" fillId="0" borderId="0" xfId="0" applyFont="1" applyAlignment="1">
      <alignment horizontal="left" vertical="center" wrapText="1"/>
    </xf>
    <xf numFmtId="0" fontId="68" fillId="0" borderId="0" xfId="0" applyFont="1" applyBorder="1" applyAlignment="1">
      <alignment horizontal="left" vertical="center" wrapText="1"/>
    </xf>
    <xf numFmtId="0" fontId="59" fillId="36" borderId="21" xfId="47" applyFill="1" applyBorder="1" applyAlignment="1" applyProtection="1">
      <alignment/>
      <protection/>
    </xf>
    <xf numFmtId="0" fontId="59" fillId="36" borderId="21" xfId="47" applyFill="1" applyBorder="1" applyAlignment="1" applyProtection="1" quotePrefix="1">
      <alignment/>
      <protection/>
    </xf>
    <xf numFmtId="0" fontId="0" fillId="36" borderId="20" xfId="0" applyFill="1" applyBorder="1" applyAlignment="1">
      <alignment/>
    </xf>
    <xf numFmtId="0" fontId="0" fillId="36" borderId="0" xfId="0" applyFill="1" applyBorder="1" applyAlignment="1">
      <alignment/>
    </xf>
    <xf numFmtId="0" fontId="0" fillId="36" borderId="22" xfId="0" applyFill="1" applyBorder="1" applyAlignment="1">
      <alignment wrapText="1"/>
    </xf>
    <xf numFmtId="0" fontId="0" fillId="36" borderId="23" xfId="0" applyFill="1" applyBorder="1" applyAlignment="1">
      <alignment/>
    </xf>
    <xf numFmtId="0" fontId="0" fillId="0" borderId="0" xfId="0" applyAlignment="1">
      <alignment horizontal="right"/>
    </xf>
    <xf numFmtId="0" fontId="68" fillId="0" borderId="0" xfId="0" applyFont="1" applyAlignment="1">
      <alignment vertical="center"/>
    </xf>
    <xf numFmtId="0" fontId="65" fillId="0" borderId="24" xfId="0" applyFont="1" applyBorder="1" applyAlignment="1">
      <alignment horizontal="left" wrapText="1"/>
    </xf>
    <xf numFmtId="0" fontId="65" fillId="0" borderId="24" xfId="0" applyFont="1" applyBorder="1" applyAlignment="1">
      <alignment horizontal="center" vertical="center" wrapText="1"/>
    </xf>
    <xf numFmtId="0" fontId="65" fillId="0" borderId="17" xfId="0" applyFont="1" applyBorder="1" applyAlignment="1">
      <alignment/>
    </xf>
    <xf numFmtId="0" fontId="72" fillId="0" borderId="0" xfId="0" applyFont="1" applyAlignment="1">
      <alignment/>
    </xf>
    <xf numFmtId="0" fontId="69" fillId="0" borderId="0" xfId="0" applyFont="1" applyAlignment="1">
      <alignment vertical="top"/>
    </xf>
    <xf numFmtId="0" fontId="0" fillId="0" borderId="0" xfId="0" applyAlignment="1">
      <alignment vertical="top"/>
    </xf>
    <xf numFmtId="0" fontId="64" fillId="2" borderId="13" xfId="0" applyFont="1" applyFill="1" applyBorder="1" applyAlignment="1">
      <alignment horizontal="center" vertical="center" wrapText="1"/>
    </xf>
    <xf numFmtId="0" fontId="65" fillId="34" borderId="25" xfId="0" applyFont="1" applyFill="1" applyBorder="1" applyAlignment="1">
      <alignment horizontal="center" vertical="center" wrapText="1"/>
    </xf>
    <xf numFmtId="0" fontId="65" fillId="34" borderId="13" xfId="0" applyFont="1" applyFill="1" applyBorder="1" applyAlignment="1">
      <alignment/>
    </xf>
    <xf numFmtId="0" fontId="65" fillId="34" borderId="17" xfId="0" applyFont="1" applyFill="1" applyBorder="1" applyAlignment="1">
      <alignment/>
    </xf>
    <xf numFmtId="0" fontId="65" fillId="34" borderId="25" xfId="0" applyFont="1" applyFill="1" applyBorder="1" applyAlignment="1">
      <alignment horizontal="left" vertical="center"/>
    </xf>
    <xf numFmtId="0" fontId="65" fillId="34" borderId="25" xfId="0" applyFont="1" applyFill="1" applyBorder="1" applyAlignment="1">
      <alignment/>
    </xf>
    <xf numFmtId="0" fontId="64" fillId="34" borderId="14" xfId="0" applyFont="1" applyFill="1" applyBorder="1" applyAlignment="1">
      <alignment horizontal="center" vertical="center"/>
    </xf>
    <xf numFmtId="0" fontId="67" fillId="0" borderId="0" xfId="0" applyFont="1" applyAlignment="1">
      <alignment horizontal="left" vertical="center" wrapText="1"/>
    </xf>
    <xf numFmtId="0" fontId="65" fillId="0" borderId="26" xfId="0" applyFont="1" applyBorder="1" applyAlignment="1">
      <alignment/>
    </xf>
    <xf numFmtId="0" fontId="65" fillId="33" borderId="27" xfId="0" applyFont="1" applyFill="1" applyBorder="1" applyAlignment="1">
      <alignment/>
    </xf>
    <xf numFmtId="0" fontId="65" fillId="0" borderId="28" xfId="0" applyFont="1" applyBorder="1" applyAlignment="1">
      <alignment/>
    </xf>
    <xf numFmtId="3" fontId="64" fillId="2" borderId="17" xfId="0" applyNumberFormat="1" applyFont="1" applyFill="1" applyBorder="1" applyAlignment="1">
      <alignment horizontal="center" vertical="center" wrapText="1"/>
    </xf>
    <xf numFmtId="0" fontId="65" fillId="34" borderId="0" xfId="0" applyFont="1" applyFill="1" applyBorder="1" applyAlignment="1">
      <alignment horizontal="left" vertical="center" wrapText="1"/>
    </xf>
    <xf numFmtId="0" fontId="65" fillId="34" borderId="0" xfId="0" applyFont="1" applyFill="1" applyBorder="1" applyAlignment="1">
      <alignment horizontal="right" vertical="center" wrapText="1"/>
    </xf>
    <xf numFmtId="0" fontId="64" fillId="34" borderId="0" xfId="0" applyFont="1" applyFill="1" applyBorder="1" applyAlignment="1">
      <alignment wrapText="1"/>
    </xf>
    <xf numFmtId="0" fontId="67" fillId="0" borderId="0" xfId="0" applyFont="1" applyAlignment="1">
      <alignment vertical="center"/>
    </xf>
    <xf numFmtId="49" fontId="65" fillId="34" borderId="0" xfId="60" applyNumberFormat="1" applyFont="1" applyFill="1" applyBorder="1" applyAlignment="1">
      <alignment horizontal="center" vertical="center" wrapText="1"/>
    </xf>
    <xf numFmtId="2" fontId="0" fillId="34" borderId="0" xfId="0" applyNumberFormat="1" applyFill="1" applyBorder="1" applyAlignment="1">
      <alignment/>
    </xf>
    <xf numFmtId="0" fontId="64" fillId="2" borderId="27" xfId="0" applyFont="1" applyFill="1" applyBorder="1" applyAlignment="1">
      <alignment horizontal="center" vertical="center"/>
    </xf>
    <xf numFmtId="0" fontId="68" fillId="0" borderId="0" xfId="0" applyFont="1" applyAlignment="1">
      <alignment horizontal="left" vertical="center"/>
    </xf>
    <xf numFmtId="0" fontId="68" fillId="0" borderId="0" xfId="0" applyFont="1" applyBorder="1" applyAlignment="1">
      <alignment horizontal="left" vertical="center" wrapText="1"/>
    </xf>
    <xf numFmtId="0" fontId="68" fillId="0" borderId="0" xfId="0" applyFont="1" applyAlignment="1">
      <alignment horizontal="left" vertical="center" wrapText="1"/>
    </xf>
    <xf numFmtId="3" fontId="64" fillId="2" borderId="29" xfId="0" applyNumberFormat="1" applyFont="1" applyFill="1" applyBorder="1" applyAlignment="1">
      <alignment horizontal="center" vertical="center" wrapText="1"/>
    </xf>
    <xf numFmtId="0" fontId="64" fillId="2" borderId="30" xfId="0" applyFont="1" applyFill="1" applyBorder="1" applyAlignment="1">
      <alignment horizontal="center" vertical="center"/>
    </xf>
    <xf numFmtId="0" fontId="68" fillId="34" borderId="0" xfId="0" applyFont="1" applyFill="1" applyBorder="1" applyAlignment="1">
      <alignment horizontal="left" vertical="top"/>
    </xf>
    <xf numFmtId="0" fontId="68" fillId="34" borderId="0" xfId="0" applyFont="1" applyFill="1" applyBorder="1" applyAlignment="1">
      <alignment horizontal="left" vertical="top" wrapText="1"/>
    </xf>
    <xf numFmtId="3" fontId="64" fillId="2" borderId="31" xfId="0" applyNumberFormat="1" applyFont="1" applyFill="1" applyBorder="1" applyAlignment="1">
      <alignment horizontal="center" vertical="center"/>
    </xf>
    <xf numFmtId="0" fontId="65" fillId="0" borderId="10" xfId="0" applyFont="1" applyFill="1" applyBorder="1" applyAlignment="1">
      <alignment horizontal="left" vertical="center" wrapText="1"/>
    </xf>
    <xf numFmtId="0" fontId="65" fillId="0" borderId="10" xfId="0" applyFont="1" applyFill="1" applyBorder="1" applyAlignment="1">
      <alignment horizontal="right" vertical="center" wrapText="1"/>
    </xf>
    <xf numFmtId="3" fontId="65" fillId="0" borderId="32" xfId="0" applyNumberFormat="1" applyFont="1" applyBorder="1" applyAlignment="1">
      <alignment horizontal="right" vertical="center" wrapText="1"/>
    </xf>
    <xf numFmtId="3" fontId="65" fillId="33" borderId="33" xfId="0" applyNumberFormat="1" applyFont="1" applyFill="1" applyBorder="1" applyAlignment="1">
      <alignment horizontal="right" vertical="center" wrapText="1"/>
    </xf>
    <xf numFmtId="3" fontId="65" fillId="33" borderId="34" xfId="0" applyNumberFormat="1" applyFont="1" applyFill="1" applyBorder="1" applyAlignment="1">
      <alignment horizontal="right" vertical="center" wrapText="1"/>
    </xf>
    <xf numFmtId="3" fontId="65" fillId="0" borderId="34" xfId="0" applyNumberFormat="1" applyFont="1" applyBorder="1" applyAlignment="1">
      <alignment horizontal="right" vertical="center" wrapText="1"/>
    </xf>
    <xf numFmtId="3" fontId="65" fillId="0" borderId="33" xfId="0" applyNumberFormat="1" applyFont="1" applyBorder="1" applyAlignment="1">
      <alignment horizontal="right" vertical="center" wrapText="1"/>
    </xf>
    <xf numFmtId="0" fontId="64" fillId="2" borderId="35" xfId="0" applyFont="1" applyFill="1" applyBorder="1" applyAlignment="1">
      <alignment horizontal="center" vertical="center" wrapText="1"/>
    </xf>
    <xf numFmtId="3" fontId="65" fillId="0" borderId="36" xfId="0" applyNumberFormat="1" applyFont="1" applyBorder="1" applyAlignment="1">
      <alignment horizontal="right" vertical="center" wrapText="1"/>
    </xf>
    <xf numFmtId="2" fontId="0" fillId="0" borderId="37" xfId="0" applyNumberFormat="1" applyBorder="1" applyAlignment="1">
      <alignment/>
    </xf>
    <xf numFmtId="2" fontId="0" fillId="33" borderId="38" xfId="0" applyNumberFormat="1" applyFill="1" applyBorder="1" applyAlignment="1">
      <alignment/>
    </xf>
    <xf numFmtId="2" fontId="0" fillId="0" borderId="38" xfId="0" applyNumberFormat="1" applyBorder="1" applyAlignment="1">
      <alignment/>
    </xf>
    <xf numFmtId="3" fontId="65" fillId="0" borderId="39" xfId="0" applyNumberFormat="1" applyFont="1" applyBorder="1" applyAlignment="1">
      <alignment horizontal="right" vertical="center" wrapText="1"/>
    </xf>
    <xf numFmtId="2" fontId="0" fillId="0" borderId="40" xfId="0" applyNumberFormat="1" applyBorder="1" applyAlignment="1">
      <alignment/>
    </xf>
    <xf numFmtId="3" fontId="65" fillId="33" borderId="39" xfId="0" applyNumberFormat="1" applyFont="1" applyFill="1" applyBorder="1" applyAlignment="1">
      <alignment horizontal="right" vertical="center" wrapText="1"/>
    </xf>
    <xf numFmtId="2" fontId="0" fillId="33" borderId="40" xfId="0" applyNumberFormat="1" applyFill="1" applyBorder="1" applyAlignment="1">
      <alignment/>
    </xf>
    <xf numFmtId="2" fontId="0" fillId="0" borderId="41" xfId="0" applyNumberFormat="1" applyBorder="1" applyAlignment="1">
      <alignment/>
    </xf>
    <xf numFmtId="3" fontId="65" fillId="0" borderId="42" xfId="0" applyNumberFormat="1" applyFont="1" applyBorder="1" applyAlignment="1">
      <alignment horizontal="right" vertical="center" wrapText="1"/>
    </xf>
    <xf numFmtId="2" fontId="0" fillId="0" borderId="43" xfId="0" applyNumberFormat="1" applyBorder="1" applyAlignment="1">
      <alignment/>
    </xf>
    <xf numFmtId="0" fontId="64" fillId="2" borderId="10" xfId="0" applyFont="1" applyFill="1" applyBorder="1" applyAlignment="1">
      <alignment horizontal="center" vertical="center" wrapText="1"/>
    </xf>
    <xf numFmtId="0" fontId="65" fillId="33" borderId="44" xfId="0" applyFont="1" applyFill="1" applyBorder="1" applyAlignment="1">
      <alignment horizontal="right" vertical="center" wrapText="1"/>
    </xf>
    <xf numFmtId="2" fontId="0" fillId="0" borderId="45" xfId="0" applyNumberFormat="1" applyBorder="1" applyAlignment="1">
      <alignment/>
    </xf>
    <xf numFmtId="2" fontId="0" fillId="0" borderId="46" xfId="0" applyNumberFormat="1" applyBorder="1" applyAlignment="1">
      <alignment/>
    </xf>
    <xf numFmtId="2" fontId="0" fillId="33" borderId="46" xfId="0" applyNumberFormat="1" applyFill="1" applyBorder="1" applyAlignment="1">
      <alignment/>
    </xf>
    <xf numFmtId="0" fontId="0" fillId="0" borderId="0" xfId="0" applyAlignment="1">
      <alignment/>
    </xf>
    <xf numFmtId="0" fontId="65" fillId="0" borderId="47" xfId="0" applyFont="1" applyBorder="1" applyAlignment="1">
      <alignment horizontal="right" vertical="center" wrapText="1"/>
    </xf>
    <xf numFmtId="2" fontId="0" fillId="0" borderId="48" xfId="0" applyNumberFormat="1" applyBorder="1" applyAlignment="1">
      <alignment/>
    </xf>
    <xf numFmtId="2" fontId="0" fillId="0" borderId="49" xfId="0" applyNumberFormat="1" applyBorder="1" applyAlignment="1">
      <alignment/>
    </xf>
    <xf numFmtId="2" fontId="0" fillId="33" borderId="50" xfId="0" applyNumberFormat="1" applyFill="1" applyBorder="1" applyAlignment="1">
      <alignment/>
    </xf>
    <xf numFmtId="2" fontId="0" fillId="0" borderId="50" xfId="0" applyNumberFormat="1" applyBorder="1" applyAlignment="1">
      <alignment/>
    </xf>
    <xf numFmtId="2" fontId="0" fillId="0" borderId="51" xfId="0" applyNumberFormat="1" applyBorder="1" applyAlignment="1">
      <alignment/>
    </xf>
    <xf numFmtId="3" fontId="65" fillId="0" borderId="52" xfId="0" applyNumberFormat="1" applyFont="1" applyBorder="1" applyAlignment="1">
      <alignment horizontal="right" vertical="center" wrapText="1"/>
    </xf>
    <xf numFmtId="2" fontId="0" fillId="0" borderId="53" xfId="0" applyNumberFormat="1" applyBorder="1" applyAlignment="1">
      <alignment/>
    </xf>
    <xf numFmtId="3" fontId="65" fillId="0" borderId="54" xfId="0" applyNumberFormat="1" applyFont="1" applyBorder="1" applyAlignment="1">
      <alignment horizontal="right" vertical="center" wrapText="1"/>
    </xf>
    <xf numFmtId="3" fontId="65" fillId="0" borderId="55" xfId="0" applyNumberFormat="1" applyFont="1" applyBorder="1" applyAlignment="1">
      <alignment horizontal="right" vertical="center" wrapText="1"/>
    </xf>
    <xf numFmtId="3" fontId="65" fillId="0" borderId="10" xfId="0" applyNumberFormat="1" applyFont="1" applyBorder="1" applyAlignment="1">
      <alignment/>
    </xf>
    <xf numFmtId="0" fontId="65" fillId="0" borderId="10" xfId="0" applyFont="1" applyBorder="1" applyAlignment="1">
      <alignment horizontal="center" vertical="center" wrapText="1"/>
    </xf>
    <xf numFmtId="0" fontId="64" fillId="2" borderId="10" xfId="0" applyFont="1" applyFill="1" applyBorder="1" applyAlignment="1">
      <alignment vertical="center" wrapText="1"/>
    </xf>
    <xf numFmtId="0" fontId="65" fillId="0" borderId="10" xfId="0" applyFont="1" applyBorder="1" applyAlignment="1">
      <alignment horizontal="center" vertical="top" wrapText="1"/>
    </xf>
    <xf numFmtId="0" fontId="65" fillId="0" borderId="10" xfId="0" applyFont="1" applyBorder="1" applyAlignment="1">
      <alignment horizontal="left" vertical="center" wrapText="1"/>
    </xf>
    <xf numFmtId="0" fontId="65" fillId="0" borderId="10" xfId="0" applyFont="1" applyBorder="1" applyAlignment="1">
      <alignment horizontal="right" vertical="center" wrapText="1"/>
    </xf>
    <xf numFmtId="3" fontId="65" fillId="33" borderId="17" xfId="0" applyNumberFormat="1" applyFont="1" applyFill="1" applyBorder="1" applyAlignment="1">
      <alignment horizontal="right"/>
    </xf>
    <xf numFmtId="0" fontId="67" fillId="0" borderId="0" xfId="0" applyFont="1" applyBorder="1" applyAlignment="1">
      <alignment horizontal="left" vertical="center" wrapText="1"/>
    </xf>
    <xf numFmtId="0" fontId="67" fillId="0" borderId="0" xfId="0" applyFont="1" applyAlignment="1">
      <alignment horizontal="left" vertical="center" wrapText="1"/>
    </xf>
    <xf numFmtId="0" fontId="68" fillId="0" borderId="0" xfId="0" applyFont="1" applyAlignment="1">
      <alignment horizontal="left"/>
    </xf>
    <xf numFmtId="0" fontId="65" fillId="0" borderId="56" xfId="0" applyFont="1" applyBorder="1" applyAlignment="1">
      <alignment horizontal="right" vertical="center" wrapText="1"/>
    </xf>
    <xf numFmtId="0" fontId="65" fillId="0" borderId="56" xfId="0" applyFont="1" applyBorder="1" applyAlignment="1">
      <alignment horizontal="center" vertical="center" wrapText="1"/>
    </xf>
    <xf numFmtId="0" fontId="65" fillId="0" borderId="56" xfId="0" applyFont="1" applyBorder="1" applyAlignment="1">
      <alignment horizontal="left" vertical="center" wrapText="1"/>
    </xf>
    <xf numFmtId="0" fontId="64" fillId="2" borderId="56" xfId="0" applyFont="1" applyFill="1" applyBorder="1" applyAlignment="1">
      <alignment vertical="center" wrapText="1"/>
    </xf>
    <xf numFmtId="0" fontId="0" fillId="0" borderId="0" xfId="0" applyAlignment="1">
      <alignment/>
    </xf>
    <xf numFmtId="0" fontId="65" fillId="0" borderId="44" xfId="0" applyFont="1" applyBorder="1" applyAlignment="1">
      <alignment horizontal="right" vertical="center" wrapText="1"/>
    </xf>
    <xf numFmtId="0" fontId="65" fillId="0" borderId="56" xfId="0" applyFont="1" applyFill="1" applyBorder="1" applyAlignment="1">
      <alignment horizontal="right" vertical="center" wrapText="1"/>
    </xf>
    <xf numFmtId="0" fontId="65" fillId="0" borderId="56" xfId="0" applyFont="1" applyFill="1" applyBorder="1" applyAlignment="1">
      <alignment horizontal="center" vertical="center" wrapText="1"/>
    </xf>
    <xf numFmtId="0" fontId="65" fillId="0" borderId="56" xfId="0" applyFont="1" applyFill="1" applyBorder="1" applyAlignment="1">
      <alignment horizontal="left" vertical="center" wrapText="1"/>
    </xf>
    <xf numFmtId="0" fontId="65" fillId="33" borderId="56" xfId="0" applyFont="1" applyFill="1" applyBorder="1" applyAlignment="1">
      <alignment horizontal="right" vertical="center" wrapText="1"/>
    </xf>
    <xf numFmtId="0" fontId="65" fillId="33" borderId="56" xfId="0" applyFont="1" applyFill="1" applyBorder="1" applyAlignment="1">
      <alignment horizontal="center" vertical="center" wrapText="1"/>
    </xf>
    <xf numFmtId="0" fontId="65" fillId="33" borderId="56" xfId="0" applyFont="1" applyFill="1" applyBorder="1" applyAlignment="1">
      <alignment horizontal="left" vertical="center" wrapText="1"/>
    </xf>
    <xf numFmtId="0" fontId="65" fillId="0" borderId="13" xfId="0" applyFont="1" applyFill="1" applyBorder="1" applyAlignment="1">
      <alignment horizontal="left" vertical="center" wrapText="1"/>
    </xf>
    <xf numFmtId="0" fontId="65" fillId="0" borderId="13" xfId="0" applyFont="1" applyFill="1" applyBorder="1" applyAlignment="1">
      <alignment horizontal="right" vertical="center" wrapText="1"/>
    </xf>
    <xf numFmtId="49" fontId="65" fillId="33" borderId="57" xfId="0" applyNumberFormat="1" applyFont="1" applyFill="1" applyBorder="1" applyAlignment="1">
      <alignment horizontal="center" vertical="center" wrapText="1"/>
    </xf>
    <xf numFmtId="49" fontId="65" fillId="0" borderId="57" xfId="0" applyNumberFormat="1" applyFont="1" applyFill="1" applyBorder="1" applyAlignment="1">
      <alignment horizontal="center" vertical="center" wrapText="1"/>
    </xf>
    <xf numFmtId="3" fontId="64" fillId="35" borderId="58" xfId="0" applyNumberFormat="1" applyFont="1" applyFill="1" applyBorder="1" applyAlignment="1">
      <alignment horizontal="right" wrapText="1"/>
    </xf>
    <xf numFmtId="172" fontId="64" fillId="35" borderId="58" xfId="0" applyNumberFormat="1" applyFont="1" applyFill="1" applyBorder="1" applyAlignment="1">
      <alignment horizontal="right" wrapText="1"/>
    </xf>
    <xf numFmtId="49" fontId="65" fillId="0" borderId="59" xfId="0" applyNumberFormat="1" applyFont="1" applyFill="1" applyBorder="1" applyAlignment="1">
      <alignment horizontal="center" vertical="center" wrapText="1"/>
    </xf>
    <xf numFmtId="0" fontId="65" fillId="0" borderId="60" xfId="0" applyFont="1" applyFill="1" applyBorder="1" applyAlignment="1">
      <alignment horizontal="left" vertical="center" wrapText="1"/>
    </xf>
    <xf numFmtId="0" fontId="65" fillId="0" borderId="60" xfId="0" applyFont="1" applyFill="1" applyBorder="1" applyAlignment="1">
      <alignment horizontal="right" vertical="center" wrapText="1"/>
    </xf>
    <xf numFmtId="0" fontId="65" fillId="0" borderId="17" xfId="0" applyFont="1" applyBorder="1" applyAlignment="1">
      <alignment horizontal="left" vertical="center" wrapText="1"/>
    </xf>
    <xf numFmtId="0" fontId="65" fillId="0" borderId="17" xfId="0" applyFont="1" applyBorder="1" applyAlignment="1">
      <alignment horizontal="right" vertical="center" wrapText="1"/>
    </xf>
    <xf numFmtId="2" fontId="65" fillId="0" borderId="61" xfId="0" applyNumberFormat="1" applyFont="1" applyBorder="1" applyAlignment="1">
      <alignment horizontal="right" vertical="center"/>
    </xf>
    <xf numFmtId="0" fontId="64" fillId="2" borderId="62" xfId="0" applyFont="1" applyFill="1" applyBorder="1" applyAlignment="1">
      <alignment horizontal="center" vertical="center" wrapText="1"/>
    </xf>
    <xf numFmtId="49" fontId="65" fillId="33" borderId="57" xfId="60" applyNumberFormat="1" applyFont="1" applyFill="1" applyBorder="1" applyAlignment="1">
      <alignment horizontal="center" vertical="center" wrapText="1"/>
    </xf>
    <xf numFmtId="49" fontId="65" fillId="34" borderId="57" xfId="60" applyNumberFormat="1" applyFont="1" applyFill="1" applyBorder="1" applyAlignment="1">
      <alignment horizontal="center" vertical="center" wrapText="1"/>
    </xf>
    <xf numFmtId="49" fontId="65" fillId="0" borderId="57" xfId="60" applyNumberFormat="1" applyFont="1" applyFill="1" applyBorder="1" applyAlignment="1">
      <alignment horizontal="center" vertical="center" wrapText="1"/>
    </xf>
    <xf numFmtId="0" fontId="65" fillId="33" borderId="59" xfId="60" applyNumberFormat="1" applyFont="1" applyFill="1" applyBorder="1" applyAlignment="1">
      <alignment horizontal="center" vertical="center" wrapText="1"/>
    </xf>
    <xf numFmtId="0" fontId="65" fillId="33" borderId="60" xfId="0" applyFont="1" applyFill="1" applyBorder="1" applyAlignment="1">
      <alignment horizontal="left" vertical="center" wrapText="1"/>
    </xf>
    <xf numFmtId="0" fontId="65" fillId="33" borderId="60" xfId="0" applyFont="1" applyFill="1" applyBorder="1" applyAlignment="1">
      <alignment horizontal="right" vertical="center" wrapText="1"/>
    </xf>
    <xf numFmtId="49" fontId="65" fillId="33" borderId="63" xfId="60" applyNumberFormat="1" applyFont="1" applyFill="1" applyBorder="1" applyAlignment="1">
      <alignment horizontal="center" vertical="center" wrapText="1"/>
    </xf>
    <xf numFmtId="0" fontId="65" fillId="33" borderId="17" xfId="0" applyFont="1" applyFill="1" applyBorder="1" applyAlignment="1">
      <alignment horizontal="left" vertical="center" wrapText="1"/>
    </xf>
    <xf numFmtId="0" fontId="65" fillId="33" borderId="17" xfId="0" applyFont="1" applyFill="1" applyBorder="1" applyAlignment="1">
      <alignment horizontal="right" vertical="center" wrapText="1"/>
    </xf>
    <xf numFmtId="2" fontId="65" fillId="33" borderId="61" xfId="0" applyNumberFormat="1" applyFont="1" applyFill="1" applyBorder="1" applyAlignment="1">
      <alignment/>
    </xf>
    <xf numFmtId="0" fontId="65" fillId="33" borderId="57" xfId="0" applyFont="1" applyFill="1" applyBorder="1" applyAlignment="1">
      <alignment horizontal="left" vertical="center" wrapText="1"/>
    </xf>
    <xf numFmtId="0" fontId="65" fillId="0" borderId="57" xfId="0" applyFont="1" applyBorder="1" applyAlignment="1">
      <alignment horizontal="left" vertical="center" wrapText="1"/>
    </xf>
    <xf numFmtId="0" fontId="64" fillId="35" borderId="64" xfId="0" applyFont="1" applyFill="1" applyBorder="1" applyAlignment="1">
      <alignment vertical="center" wrapText="1"/>
    </xf>
    <xf numFmtId="3" fontId="64" fillId="35" borderId="58" xfId="0" applyNumberFormat="1" applyFont="1" applyFill="1" applyBorder="1" applyAlignment="1">
      <alignment horizontal="right" vertical="center" wrapText="1"/>
    </xf>
    <xf numFmtId="0" fontId="65" fillId="34" borderId="17" xfId="0" applyFont="1" applyFill="1" applyBorder="1" applyAlignment="1">
      <alignment horizontal="right" vertical="center" wrapText="1"/>
    </xf>
    <xf numFmtId="2" fontId="65" fillId="0" borderId="61" xfId="0" applyNumberFormat="1" applyFont="1" applyBorder="1" applyAlignment="1">
      <alignment/>
    </xf>
    <xf numFmtId="0" fontId="64" fillId="2" borderId="60" xfId="0" applyFont="1" applyFill="1" applyBorder="1" applyAlignment="1">
      <alignment horizontal="center" vertical="center" wrapText="1"/>
    </xf>
    <xf numFmtId="0" fontId="64" fillId="2" borderId="60" xfId="0" applyFont="1" applyFill="1" applyBorder="1" applyAlignment="1">
      <alignment horizontal="center" vertical="center"/>
    </xf>
    <xf numFmtId="0" fontId="64" fillId="2" borderId="65" xfId="0" applyFont="1" applyFill="1" applyBorder="1" applyAlignment="1">
      <alignment horizontal="center" vertical="center" wrapText="1"/>
    </xf>
    <xf numFmtId="3" fontId="64" fillId="35" borderId="66" xfId="0" applyNumberFormat="1" applyFont="1" applyFill="1" applyBorder="1" applyAlignment="1">
      <alignment vertical="center" wrapText="1"/>
    </xf>
    <xf numFmtId="3" fontId="65" fillId="0" borderId="44" xfId="0" applyNumberFormat="1" applyFont="1" applyBorder="1" applyAlignment="1">
      <alignment horizontal="right" vertical="center" wrapText="1"/>
    </xf>
    <xf numFmtId="3" fontId="65" fillId="33" borderId="44" xfId="0" applyNumberFormat="1" applyFont="1" applyFill="1" applyBorder="1" applyAlignment="1">
      <alignment horizontal="right" vertical="center" wrapText="1"/>
    </xf>
    <xf numFmtId="0" fontId="64" fillId="34" borderId="10" xfId="0" applyFont="1" applyFill="1" applyBorder="1" applyAlignment="1" quotePrefix="1">
      <alignment horizontal="center" wrapText="1"/>
    </xf>
    <xf numFmtId="17" fontId="64" fillId="33" borderId="10" xfId="0" applyNumberFormat="1" applyFont="1" applyFill="1" applyBorder="1" applyAlignment="1" quotePrefix="1">
      <alignment horizontal="center" wrapText="1"/>
    </xf>
    <xf numFmtId="0" fontId="64" fillId="34" borderId="10" xfId="0" applyFont="1" applyFill="1" applyBorder="1" applyAlignment="1">
      <alignment horizontal="center" wrapText="1"/>
    </xf>
    <xf numFmtId="0" fontId="64" fillId="7" borderId="10" xfId="0" applyFont="1" applyFill="1" applyBorder="1" applyAlignment="1">
      <alignment horizontal="center" wrapText="1"/>
    </xf>
    <xf numFmtId="3" fontId="0" fillId="0" borderId="10" xfId="0" applyNumberFormat="1" applyBorder="1" applyAlignment="1">
      <alignment/>
    </xf>
    <xf numFmtId="3" fontId="62" fillId="0" borderId="10" xfId="0" applyNumberFormat="1" applyFont="1" applyBorder="1" applyAlignment="1">
      <alignment/>
    </xf>
    <xf numFmtId="2" fontId="64" fillId="0" borderId="10" xfId="0" applyNumberFormat="1" applyFont="1" applyBorder="1" applyAlignment="1">
      <alignment/>
    </xf>
    <xf numFmtId="2" fontId="0" fillId="0" borderId="0" xfId="0" applyNumberFormat="1" applyAlignment="1">
      <alignment/>
    </xf>
    <xf numFmtId="1" fontId="0" fillId="0" borderId="0" xfId="0" applyNumberFormat="1" applyAlignment="1">
      <alignment/>
    </xf>
    <xf numFmtId="0" fontId="65" fillId="37" borderId="67" xfId="0" applyFont="1" applyFill="1" applyBorder="1" applyAlignment="1">
      <alignment horizontal="center" vertical="center" wrapText="1"/>
    </xf>
    <xf numFmtId="0" fontId="65" fillId="37" borderId="67" xfId="0" applyFont="1" applyFill="1" applyBorder="1" applyAlignment="1">
      <alignment horizontal="left" vertical="center" wrapText="1"/>
    </xf>
    <xf numFmtId="0" fontId="65" fillId="37" borderId="67" xfId="0" applyFont="1" applyFill="1" applyBorder="1" applyAlignment="1">
      <alignment horizontal="right" vertical="center" wrapText="1"/>
    </xf>
    <xf numFmtId="0" fontId="65" fillId="37" borderId="67" xfId="0" applyFont="1" applyFill="1" applyBorder="1" applyAlignment="1">
      <alignment horizontal="left" vertical="top" wrapText="1"/>
    </xf>
    <xf numFmtId="0" fontId="65" fillId="37" borderId="67" xfId="0" applyFont="1" applyFill="1" applyBorder="1" applyAlignment="1">
      <alignment horizontal="right" vertical="top" wrapText="1"/>
    </xf>
    <xf numFmtId="49" fontId="65" fillId="37" borderId="67" xfId="0" applyNumberFormat="1" applyFont="1" applyFill="1" applyBorder="1" applyAlignment="1">
      <alignment horizontal="center" vertical="center" wrapText="1"/>
    </xf>
    <xf numFmtId="49" fontId="0" fillId="0" borderId="0" xfId="0" applyNumberFormat="1" applyAlignment="1">
      <alignment/>
    </xf>
    <xf numFmtId="49" fontId="65" fillId="0" borderId="0" xfId="0" applyNumberFormat="1" applyFont="1" applyAlignment="1">
      <alignment/>
    </xf>
    <xf numFmtId="49" fontId="65" fillId="37" borderId="67" xfId="0" applyNumberFormat="1" applyFont="1" applyFill="1" applyBorder="1" applyAlignment="1">
      <alignment horizontal="left" vertical="top" wrapText="1"/>
    </xf>
    <xf numFmtId="49" fontId="65" fillId="37" borderId="67" xfId="0" applyNumberFormat="1" applyFont="1" applyFill="1" applyBorder="1" applyAlignment="1">
      <alignment horizontal="right" vertical="top" wrapText="1"/>
    </xf>
    <xf numFmtId="1" fontId="0" fillId="0" borderId="0" xfId="0" applyNumberFormat="1" applyAlignment="1">
      <alignment/>
    </xf>
    <xf numFmtId="1" fontId="64" fillId="2" borderId="13" xfId="0" applyNumberFormat="1" applyFont="1" applyFill="1" applyBorder="1" applyAlignment="1">
      <alignment horizontal="center" vertical="center" wrapText="1"/>
    </xf>
    <xf numFmtId="1" fontId="68" fillId="0" borderId="0" xfId="0" applyNumberFormat="1" applyFont="1" applyAlignment="1">
      <alignment horizontal="left"/>
    </xf>
    <xf numFmtId="2" fontId="0" fillId="0" borderId="0" xfId="0" applyNumberFormat="1" applyAlignment="1">
      <alignment/>
    </xf>
    <xf numFmtId="2" fontId="64" fillId="2" borderId="13" xfId="0" applyNumberFormat="1" applyFont="1" applyFill="1" applyBorder="1" applyAlignment="1">
      <alignment horizontal="center" vertical="center" wrapText="1"/>
    </xf>
    <xf numFmtId="2" fontId="68" fillId="0" borderId="0" xfId="0" applyNumberFormat="1" applyFont="1" applyAlignment="1">
      <alignment horizontal="left"/>
    </xf>
    <xf numFmtId="49" fontId="0" fillId="0" borderId="0" xfId="0" applyNumberFormat="1" applyBorder="1" applyAlignment="1">
      <alignment/>
    </xf>
    <xf numFmtId="49" fontId="65" fillId="0" borderId="63" xfId="0" applyNumberFormat="1" applyFont="1" applyBorder="1" applyAlignment="1">
      <alignment horizontal="center" vertical="center" wrapText="1"/>
    </xf>
    <xf numFmtId="49" fontId="65" fillId="34" borderId="57" xfId="0" applyNumberFormat="1" applyFont="1" applyFill="1" applyBorder="1" applyAlignment="1">
      <alignment horizontal="center" vertical="center" wrapText="1"/>
    </xf>
    <xf numFmtId="49" fontId="65" fillId="34" borderId="0" xfId="0" applyNumberFormat="1" applyFont="1" applyFill="1" applyBorder="1" applyAlignment="1">
      <alignment horizontal="center" vertical="center" wrapText="1"/>
    </xf>
    <xf numFmtId="49" fontId="67" fillId="0" borderId="0" xfId="0" applyNumberFormat="1" applyFont="1" applyAlignment="1">
      <alignment vertical="center"/>
    </xf>
    <xf numFmtId="49" fontId="67" fillId="0" borderId="0" xfId="0" applyNumberFormat="1" applyFont="1" applyBorder="1" applyAlignment="1">
      <alignment horizontal="left" vertical="center" wrapText="1"/>
    </xf>
    <xf numFmtId="49" fontId="67" fillId="0" borderId="0" xfId="0" applyNumberFormat="1" applyFont="1" applyAlignment="1">
      <alignment horizontal="left" vertical="center" wrapText="1"/>
    </xf>
    <xf numFmtId="2" fontId="64" fillId="35" borderId="61" xfId="0" applyNumberFormat="1" applyFont="1" applyFill="1" applyBorder="1" applyAlignment="1">
      <alignment horizontal="right" vertical="center"/>
    </xf>
    <xf numFmtId="2" fontId="64" fillId="35" borderId="61" xfId="0" applyNumberFormat="1" applyFont="1" applyFill="1" applyBorder="1" applyAlignment="1">
      <alignment/>
    </xf>
    <xf numFmtId="2" fontId="65" fillId="33" borderId="61" xfId="0" applyNumberFormat="1" applyFont="1" applyFill="1" applyBorder="1" applyAlignment="1">
      <alignment horizontal="right"/>
    </xf>
    <xf numFmtId="0" fontId="0" fillId="0" borderId="0" xfId="0" applyAlignment="1">
      <alignment/>
    </xf>
    <xf numFmtId="3" fontId="64" fillId="35" borderId="68" xfId="0" applyNumberFormat="1" applyFont="1" applyFill="1" applyBorder="1" applyAlignment="1">
      <alignment vertical="center" wrapText="1"/>
    </xf>
    <xf numFmtId="2" fontId="65" fillId="33" borderId="69" xfId="0" applyNumberFormat="1" applyFont="1" applyFill="1" applyBorder="1" applyAlignment="1">
      <alignment/>
    </xf>
    <xf numFmtId="2" fontId="64" fillId="35" borderId="18" xfId="0" applyNumberFormat="1" applyFont="1" applyFill="1" applyBorder="1" applyAlignment="1">
      <alignment/>
    </xf>
    <xf numFmtId="2" fontId="65" fillId="0" borderId="61" xfId="0" applyNumberFormat="1" applyFont="1" applyBorder="1" applyAlignment="1">
      <alignment horizontal="right"/>
    </xf>
    <xf numFmtId="0" fontId="62" fillId="36" borderId="70" xfId="0" applyFont="1" applyFill="1" applyBorder="1" applyAlignment="1">
      <alignment horizontal="center"/>
    </xf>
    <xf numFmtId="0" fontId="62" fillId="36" borderId="71" xfId="0" applyFont="1" applyFill="1" applyBorder="1" applyAlignment="1">
      <alignment horizontal="center" vertical="center" wrapText="1"/>
    </xf>
    <xf numFmtId="49" fontId="0" fillId="36" borderId="72" xfId="0" applyNumberFormat="1" applyFill="1" applyBorder="1" applyAlignment="1">
      <alignment horizontal="right"/>
    </xf>
    <xf numFmtId="49" fontId="0" fillId="36" borderId="71" xfId="0" applyNumberFormat="1" applyFill="1" applyBorder="1" applyAlignment="1">
      <alignment horizontal="right"/>
    </xf>
    <xf numFmtId="49" fontId="62" fillId="36" borderId="72" xfId="0" applyNumberFormat="1" applyFont="1" applyFill="1" applyBorder="1" applyAlignment="1">
      <alignment horizontal="right"/>
    </xf>
    <xf numFmtId="0" fontId="0" fillId="0" borderId="21" xfId="0" applyBorder="1" applyAlignment="1">
      <alignment/>
    </xf>
    <xf numFmtId="0" fontId="65" fillId="0" borderId="64" xfId="0" applyFont="1" applyBorder="1" applyAlignment="1">
      <alignment horizontal="left" vertical="center" wrapText="1"/>
    </xf>
    <xf numFmtId="0" fontId="65" fillId="0" borderId="73" xfId="0" applyFont="1" applyBorder="1" applyAlignment="1">
      <alignment horizontal="left" vertical="center" wrapText="1"/>
    </xf>
    <xf numFmtId="0" fontId="65" fillId="0" borderId="74" xfId="0" applyFont="1" applyBorder="1" applyAlignment="1">
      <alignment horizontal="left" vertical="center" wrapText="1"/>
    </xf>
    <xf numFmtId="0" fontId="65" fillId="33" borderId="75" xfId="0" applyFont="1" applyFill="1" applyBorder="1" applyAlignment="1">
      <alignment horizontal="left" vertical="center" wrapText="1"/>
    </xf>
    <xf numFmtId="0" fontId="65" fillId="33" borderId="63" xfId="0" applyFont="1" applyFill="1" applyBorder="1" applyAlignment="1">
      <alignment horizontal="left" vertical="center" wrapText="1"/>
    </xf>
    <xf numFmtId="0" fontId="62" fillId="36" borderId="72" xfId="0" applyFont="1" applyFill="1" applyBorder="1" applyAlignment="1">
      <alignment horizontal="right"/>
    </xf>
    <xf numFmtId="0" fontId="0" fillId="36" borderId="21" xfId="0" applyFill="1" applyBorder="1" applyAlignment="1">
      <alignment/>
    </xf>
    <xf numFmtId="0" fontId="73" fillId="0" borderId="0" xfId="0" applyFont="1" applyAlignment="1">
      <alignment/>
    </xf>
    <xf numFmtId="0" fontId="0" fillId="38" borderId="0" xfId="0" applyFill="1" applyAlignment="1">
      <alignment/>
    </xf>
    <xf numFmtId="0" fontId="64" fillId="35" borderId="31" xfId="0" applyFont="1" applyFill="1" applyBorder="1" applyAlignment="1">
      <alignment vertical="center" wrapText="1"/>
    </xf>
    <xf numFmtId="0" fontId="64" fillId="35" borderId="30" xfId="0" applyFont="1" applyFill="1" applyBorder="1" applyAlignment="1">
      <alignment vertical="center" wrapText="1"/>
    </xf>
    <xf numFmtId="0" fontId="64" fillId="35" borderId="27" xfId="0" applyFont="1" applyFill="1" applyBorder="1" applyAlignment="1">
      <alignment vertical="center" wrapText="1"/>
    </xf>
    <xf numFmtId="0" fontId="64" fillId="2" borderId="10" xfId="0" applyFont="1" applyFill="1" applyBorder="1" applyAlignment="1">
      <alignment horizontal="center" vertical="center" wrapText="1"/>
    </xf>
    <xf numFmtId="0" fontId="65" fillId="0" borderId="76" xfId="61" applyNumberFormat="1" applyFont="1" applyFill="1" applyBorder="1" applyAlignment="1">
      <alignment horizontal="center" vertical="center" wrapText="1"/>
    </xf>
    <xf numFmtId="172" fontId="65" fillId="0" borderId="76" xfId="61" applyNumberFormat="1" applyFont="1" applyFill="1" applyBorder="1" applyAlignment="1">
      <alignment horizontal="left" vertical="center" wrapText="1"/>
    </xf>
    <xf numFmtId="3" fontId="65" fillId="0" borderId="10" xfId="49" applyNumberFormat="1" applyFont="1" applyBorder="1" applyAlignment="1">
      <alignment horizontal="right"/>
      <protection/>
    </xf>
    <xf numFmtId="43" fontId="65" fillId="0" borderId="31" xfId="49" applyNumberFormat="1" applyFont="1" applyBorder="1" applyAlignment="1">
      <alignment horizontal="right" wrapText="1"/>
      <protection/>
    </xf>
    <xf numFmtId="2" fontId="65" fillId="0" borderId="10" xfId="49" applyNumberFormat="1" applyFont="1" applyBorder="1" applyAlignment="1">
      <alignment horizontal="right"/>
      <protection/>
    </xf>
    <xf numFmtId="0" fontId="65" fillId="33" borderId="44" xfId="61" applyNumberFormat="1" applyFont="1" applyFill="1" applyBorder="1" applyAlignment="1">
      <alignment horizontal="center" vertical="center" wrapText="1"/>
    </xf>
    <xf numFmtId="172" fontId="65" fillId="33" borderId="44" xfId="61" applyNumberFormat="1" applyFont="1" applyFill="1" applyBorder="1" applyAlignment="1">
      <alignment horizontal="left" vertical="center" wrapText="1"/>
    </xf>
    <xf numFmtId="3" fontId="65" fillId="33" borderId="10" xfId="49" applyNumberFormat="1" applyFont="1" applyFill="1" applyBorder="1" applyAlignment="1">
      <alignment horizontal="right"/>
      <protection/>
    </xf>
    <xf numFmtId="43" fontId="65" fillId="33" borderId="31" xfId="49" applyNumberFormat="1" applyFont="1" applyFill="1" applyBorder="1" applyAlignment="1">
      <alignment horizontal="right" wrapText="1"/>
      <protection/>
    </xf>
    <xf numFmtId="0" fontId="65" fillId="34" borderId="44" xfId="61" applyNumberFormat="1" applyFont="1" applyFill="1" applyBorder="1" applyAlignment="1">
      <alignment horizontal="center" vertical="center" wrapText="1"/>
    </xf>
    <xf numFmtId="172" fontId="65" fillId="34" borderId="44" xfId="61" applyNumberFormat="1" applyFont="1" applyFill="1" applyBorder="1" applyAlignment="1">
      <alignment horizontal="left" vertical="center" wrapText="1"/>
    </xf>
    <xf numFmtId="3" fontId="65" fillId="34" borderId="10" xfId="49" applyNumberFormat="1" applyFont="1" applyFill="1" applyBorder="1" applyAlignment="1">
      <alignment horizontal="right"/>
      <protection/>
    </xf>
    <xf numFmtId="43" fontId="65" fillId="34" borderId="31" xfId="49" applyNumberFormat="1" applyFont="1" applyFill="1" applyBorder="1" applyAlignment="1">
      <alignment horizontal="right" wrapText="1"/>
      <protection/>
    </xf>
    <xf numFmtId="0" fontId="65" fillId="0" borderId="44" xfId="61" applyNumberFormat="1" applyFont="1" applyFill="1" applyBorder="1" applyAlignment="1">
      <alignment horizontal="center" vertical="center" wrapText="1"/>
    </xf>
    <xf numFmtId="172" fontId="65" fillId="0" borderId="44" xfId="61" applyNumberFormat="1" applyFont="1" applyFill="1" applyBorder="1" applyAlignment="1">
      <alignment horizontal="left" vertical="center" wrapText="1"/>
    </xf>
    <xf numFmtId="3" fontId="65" fillId="0" borderId="10" xfId="49" applyNumberFormat="1" applyFont="1" applyFill="1" applyBorder="1" applyAlignment="1">
      <alignment horizontal="right"/>
      <protection/>
    </xf>
    <xf numFmtId="43" fontId="65" fillId="0" borderId="31" xfId="49" applyNumberFormat="1" applyFont="1" applyFill="1" applyBorder="1" applyAlignment="1">
      <alignment horizontal="right" wrapText="1"/>
      <protection/>
    </xf>
    <xf numFmtId="49" fontId="65" fillId="33" borderId="44" xfId="61" applyNumberFormat="1" applyFont="1" applyFill="1" applyBorder="1" applyAlignment="1">
      <alignment horizontal="center" vertical="center" wrapText="1"/>
    </xf>
    <xf numFmtId="3" fontId="65" fillId="0" borderId="10" xfId="49" applyNumberFormat="1" applyFont="1" applyBorder="1" applyAlignment="1">
      <alignment horizontal="right" vertical="center"/>
      <protection/>
    </xf>
    <xf numFmtId="43" fontId="65" fillId="0" borderId="31" xfId="49" applyNumberFormat="1" applyFont="1" applyBorder="1" applyAlignment="1">
      <alignment horizontal="right" vertical="center" wrapText="1"/>
      <protection/>
    </xf>
    <xf numFmtId="2" fontId="65" fillId="0" borderId="10" xfId="49" applyNumberFormat="1" applyFont="1" applyBorder="1" applyAlignment="1">
      <alignment horizontal="right" vertical="center"/>
      <protection/>
    </xf>
    <xf numFmtId="0" fontId="65" fillId="33" borderId="10" xfId="49" applyFont="1" applyFill="1" applyBorder="1" applyAlignment="1">
      <alignment horizontal="right"/>
      <protection/>
    </xf>
    <xf numFmtId="0" fontId="65" fillId="0" borderId="10" xfId="49" applyFont="1" applyBorder="1" applyAlignment="1">
      <alignment horizontal="right"/>
      <protection/>
    </xf>
    <xf numFmtId="0" fontId="65" fillId="0" borderId="10" xfId="49" applyFont="1" applyBorder="1" applyAlignment="1">
      <alignment horizontal="right" vertical="center"/>
      <protection/>
    </xf>
    <xf numFmtId="0" fontId="65" fillId="0" borderId="10" xfId="49" applyFont="1" applyFill="1" applyBorder="1" applyAlignment="1">
      <alignment horizontal="right"/>
      <protection/>
    </xf>
    <xf numFmtId="0" fontId="65" fillId="33" borderId="10" xfId="49" applyFont="1" applyFill="1" applyBorder="1" applyAlignment="1">
      <alignment horizontal="right" vertical="center"/>
      <protection/>
    </xf>
    <xf numFmtId="49" fontId="65" fillId="0" borderId="44" xfId="61" applyNumberFormat="1" applyFont="1" applyFill="1" applyBorder="1" applyAlignment="1">
      <alignment horizontal="center" vertical="center" wrapText="1"/>
    </xf>
    <xf numFmtId="3" fontId="64" fillId="7" borderId="10" xfId="49" applyNumberFormat="1" applyFont="1" applyFill="1" applyBorder="1" applyAlignment="1">
      <alignment horizontal="right" wrapText="1"/>
      <protection/>
    </xf>
    <xf numFmtId="43" fontId="64" fillId="7" borderId="46" xfId="49" applyNumberFormat="1" applyFont="1" applyFill="1" applyBorder="1" applyAlignment="1">
      <alignment horizontal="right" wrapText="1"/>
      <protection/>
    </xf>
    <xf numFmtId="2" fontId="64" fillId="0" borderId="10" xfId="49" applyNumberFormat="1" applyFont="1" applyBorder="1" applyAlignment="1">
      <alignment horizontal="right"/>
      <protection/>
    </xf>
    <xf numFmtId="0" fontId="65" fillId="0" borderId="58" xfId="0" applyFont="1" applyFill="1" applyBorder="1" applyAlignment="1">
      <alignment horizontal="right" vertical="center" wrapText="1"/>
    </xf>
    <xf numFmtId="0" fontId="64" fillId="2" borderId="31" xfId="51" applyFont="1" applyFill="1" applyBorder="1" applyAlignment="1">
      <alignment horizontal="center"/>
      <protection/>
    </xf>
    <xf numFmtId="0" fontId="64" fillId="2" borderId="30" xfId="51" applyFont="1" applyFill="1" applyBorder="1" applyAlignment="1">
      <alignment horizontal="center"/>
      <protection/>
    </xf>
    <xf numFmtId="0" fontId="64" fillId="2" borderId="27" xfId="51" applyFont="1" applyFill="1" applyBorder="1" applyAlignment="1">
      <alignment horizontal="center"/>
      <protection/>
    </xf>
    <xf numFmtId="0" fontId="64" fillId="2" borderId="17" xfId="51" applyFont="1" applyFill="1" applyBorder="1" applyAlignment="1">
      <alignment horizontal="center" vertical="center" wrapText="1"/>
      <protection/>
    </xf>
    <xf numFmtId="0" fontId="64" fillId="2" borderId="10" xfId="51" applyFont="1" applyFill="1" applyBorder="1" applyAlignment="1">
      <alignment wrapText="1"/>
      <protection/>
    </xf>
    <xf numFmtId="0" fontId="64" fillId="35" borderId="10" xfId="51" applyFont="1" applyFill="1" applyBorder="1" applyAlignment="1">
      <alignment horizontal="center" wrapText="1"/>
      <protection/>
    </xf>
    <xf numFmtId="0" fontId="65" fillId="0" borderId="10" xfId="51" applyFont="1" applyBorder="1" applyAlignment="1">
      <alignment horizontal="center" vertical="center" wrapText="1"/>
      <protection/>
    </xf>
    <xf numFmtId="0" fontId="65" fillId="0" borderId="10" xfId="51" applyFont="1" applyBorder="1">
      <alignment/>
      <protection/>
    </xf>
    <xf numFmtId="3" fontId="65" fillId="0" borderId="10" xfId="51" applyNumberFormat="1" applyFont="1" applyBorder="1" applyAlignment="1">
      <alignment horizontal="right" vertical="center"/>
      <protection/>
    </xf>
    <xf numFmtId="2" fontId="65" fillId="0" borderId="10" xfId="51" applyNumberFormat="1" applyFont="1" applyBorder="1" applyAlignment="1">
      <alignment horizontal="right" vertical="center"/>
      <protection/>
    </xf>
    <xf numFmtId="0" fontId="65" fillId="33" borderId="10" xfId="51" applyFont="1" applyFill="1" applyBorder="1" applyAlignment="1">
      <alignment horizontal="center" vertical="center" wrapText="1"/>
      <protection/>
    </xf>
    <xf numFmtId="0" fontId="65" fillId="33" borderId="10" xfId="51" applyFont="1" applyFill="1" applyBorder="1">
      <alignment/>
      <protection/>
    </xf>
    <xf numFmtId="3" fontId="65" fillId="33" borderId="10" xfId="51" applyNumberFormat="1" applyFont="1" applyFill="1" applyBorder="1" applyAlignment="1">
      <alignment horizontal="right" vertical="center"/>
      <protection/>
    </xf>
    <xf numFmtId="2" fontId="65" fillId="33" borderId="10" xfId="51" applyNumberFormat="1" applyFont="1" applyFill="1" applyBorder="1" applyAlignment="1">
      <alignment horizontal="right" vertical="center"/>
      <protection/>
    </xf>
    <xf numFmtId="0" fontId="65" fillId="0" borderId="10" xfId="51" applyFont="1" applyBorder="1" applyAlignment="1" quotePrefix="1">
      <alignment horizontal="center" vertical="center" wrapText="1"/>
      <protection/>
    </xf>
    <xf numFmtId="3" fontId="64" fillId="36" borderId="10" xfId="51" applyNumberFormat="1" applyFont="1" applyFill="1" applyBorder="1" applyAlignment="1">
      <alignment horizontal="right" vertical="center" wrapText="1"/>
      <protection/>
    </xf>
    <xf numFmtId="2" fontId="64" fillId="36" borderId="10" xfId="51" applyNumberFormat="1" applyFont="1" applyFill="1" applyBorder="1" applyAlignment="1">
      <alignment horizontal="right" vertical="center"/>
      <protection/>
    </xf>
    <xf numFmtId="3" fontId="64" fillId="36" borderId="10" xfId="51" applyNumberFormat="1" applyFont="1" applyFill="1" applyBorder="1" applyAlignment="1">
      <alignment horizontal="right" vertical="center"/>
      <protection/>
    </xf>
    <xf numFmtId="3" fontId="64" fillId="35" borderId="10" xfId="51" applyNumberFormat="1" applyFont="1" applyFill="1" applyBorder="1" applyAlignment="1">
      <alignment horizontal="center" wrapText="1"/>
      <protection/>
    </xf>
    <xf numFmtId="0" fontId="65" fillId="33" borderId="10" xfId="51" applyFont="1" applyFill="1" applyBorder="1" applyAlignment="1" quotePrefix="1">
      <alignment horizontal="center" vertical="center" wrapText="1"/>
      <protection/>
    </xf>
    <xf numFmtId="0" fontId="65" fillId="0" borderId="10" xfId="51" applyFont="1" applyBorder="1" applyAlignment="1">
      <alignment wrapText="1"/>
      <protection/>
    </xf>
    <xf numFmtId="3" fontId="64" fillId="35" borderId="10" xfId="51" applyNumberFormat="1" applyFont="1" applyFill="1" applyBorder="1" applyAlignment="1">
      <alignment horizontal="right" vertical="center" wrapText="1"/>
      <protection/>
    </xf>
    <xf numFmtId="2" fontId="64" fillId="35" borderId="31" xfId="51" applyNumberFormat="1" applyFont="1" applyFill="1" applyBorder="1" applyAlignment="1">
      <alignment horizontal="right" vertical="center" wrapText="1"/>
      <protection/>
    </xf>
    <xf numFmtId="3" fontId="64" fillId="35" borderId="10" xfId="51" applyNumberFormat="1" applyFont="1" applyFill="1" applyBorder="1" applyAlignment="1">
      <alignment wrapText="1"/>
      <protection/>
    </xf>
    <xf numFmtId="2" fontId="64" fillId="35" borderId="10" xfId="51" applyNumberFormat="1" applyFont="1" applyFill="1" applyBorder="1" applyAlignment="1">
      <alignment wrapText="1"/>
      <protection/>
    </xf>
    <xf numFmtId="0" fontId="69" fillId="34" borderId="0" xfId="0" applyFont="1" applyFill="1" applyAlignment="1">
      <alignment vertical="top"/>
    </xf>
    <xf numFmtId="0" fontId="0" fillId="34" borderId="0" xfId="0" applyFill="1" applyAlignment="1">
      <alignment vertical="top"/>
    </xf>
    <xf numFmtId="0" fontId="0" fillId="34" borderId="0" xfId="0" applyFill="1" applyAlignment="1">
      <alignment/>
    </xf>
    <xf numFmtId="2" fontId="62" fillId="34" borderId="77" xfId="0" applyNumberFormat="1" applyFont="1" applyFill="1" applyBorder="1" applyAlignment="1">
      <alignment/>
    </xf>
    <xf numFmtId="0" fontId="68" fillId="34" borderId="0" xfId="0" applyFont="1" applyFill="1" applyAlignment="1">
      <alignment/>
    </xf>
    <xf numFmtId="0" fontId="67" fillId="34" borderId="0" xfId="0" applyFont="1" applyFill="1" applyBorder="1" applyAlignment="1">
      <alignment horizontal="left"/>
    </xf>
    <xf numFmtId="3" fontId="64" fillId="34" borderId="78" xfId="0" applyNumberFormat="1" applyFont="1" applyFill="1" applyBorder="1" applyAlignment="1">
      <alignment horizontal="right" vertical="center" wrapText="1"/>
    </xf>
    <xf numFmtId="3" fontId="64" fillId="34" borderId="66" xfId="0" applyNumberFormat="1" applyFont="1" applyFill="1" applyBorder="1" applyAlignment="1">
      <alignment horizontal="right" vertical="center" wrapText="1"/>
    </xf>
    <xf numFmtId="2" fontId="64" fillId="34" borderId="77" xfId="60" applyNumberFormat="1" applyFont="1" applyFill="1" applyBorder="1" applyAlignment="1">
      <alignment horizontal="right" vertical="center" wrapText="1"/>
    </xf>
    <xf numFmtId="2" fontId="62" fillId="34" borderId="79" xfId="0" applyNumberFormat="1" applyFont="1" applyFill="1" applyBorder="1" applyAlignment="1">
      <alignment/>
    </xf>
    <xf numFmtId="2" fontId="0" fillId="0" borderId="80" xfId="0" applyNumberFormat="1" applyBorder="1" applyAlignment="1">
      <alignment/>
    </xf>
    <xf numFmtId="2" fontId="0" fillId="33" borderId="12" xfId="0" applyNumberFormat="1" applyFill="1" applyBorder="1" applyAlignment="1">
      <alignment/>
    </xf>
    <xf numFmtId="2" fontId="0" fillId="0" borderId="12" xfId="0" applyNumberFormat="1" applyBorder="1" applyAlignment="1">
      <alignment/>
    </xf>
    <xf numFmtId="2" fontId="0" fillId="0" borderId="24" xfId="0" applyNumberFormat="1" applyBorder="1" applyAlignment="1">
      <alignment/>
    </xf>
    <xf numFmtId="2" fontId="62" fillId="34" borderId="18" xfId="0" applyNumberFormat="1" applyFont="1" applyFill="1" applyBorder="1" applyAlignment="1">
      <alignment/>
    </xf>
    <xf numFmtId="0" fontId="68" fillId="0" borderId="0" xfId="0" applyFont="1" applyBorder="1" applyAlignment="1">
      <alignment horizontal="left" vertical="center"/>
    </xf>
    <xf numFmtId="0" fontId="68" fillId="0" borderId="0" xfId="0" applyFont="1" applyAlignment="1">
      <alignment horizontal="left" vertical="center"/>
    </xf>
    <xf numFmtId="172" fontId="65" fillId="34" borderId="14" xfId="62" applyNumberFormat="1" applyFont="1" applyFill="1" applyBorder="1" applyAlignment="1">
      <alignment horizontal="right" wrapText="1"/>
    </xf>
    <xf numFmtId="2" fontId="65" fillId="34" borderId="14" xfId="62" applyNumberFormat="1" applyFont="1" applyFill="1" applyBorder="1" applyAlignment="1">
      <alignment horizontal="right" wrapText="1"/>
    </xf>
    <xf numFmtId="3" fontId="65" fillId="0" borderId="25" xfId="52" applyNumberFormat="1" applyFont="1" applyBorder="1">
      <alignment/>
      <protection/>
    </xf>
    <xf numFmtId="1" fontId="65" fillId="34" borderId="14" xfId="62" applyNumberFormat="1" applyFont="1" applyFill="1" applyBorder="1" applyAlignment="1">
      <alignment horizontal="right" wrapText="1"/>
    </xf>
    <xf numFmtId="172" fontId="64" fillId="36" borderId="14" xfId="62" applyNumberFormat="1" applyFont="1" applyFill="1" applyBorder="1" applyAlignment="1">
      <alignment horizontal="right" wrapText="1"/>
    </xf>
    <xf numFmtId="2" fontId="64" fillId="36" borderId="14" xfId="62" applyNumberFormat="1" applyFont="1" applyFill="1" applyBorder="1" applyAlignment="1">
      <alignment horizontal="right" wrapText="1"/>
    </xf>
    <xf numFmtId="1" fontId="64" fillId="36" borderId="14" xfId="62" applyNumberFormat="1" applyFont="1" applyFill="1" applyBorder="1" applyAlignment="1">
      <alignment horizontal="right" wrapText="1"/>
    </xf>
    <xf numFmtId="172" fontId="65" fillId="0" borderId="15" xfId="62" applyNumberFormat="1" applyFont="1" applyBorder="1" applyAlignment="1">
      <alignment horizontal="right" wrapText="1"/>
    </xf>
    <xf numFmtId="3" fontId="65" fillId="0" borderId="15" xfId="62" applyNumberFormat="1" applyFont="1" applyBorder="1" applyAlignment="1">
      <alignment horizontal="right" wrapText="1"/>
    </xf>
    <xf numFmtId="172" fontId="65" fillId="33" borderId="10" xfId="62" applyNumberFormat="1" applyFont="1" applyFill="1" applyBorder="1" applyAlignment="1">
      <alignment horizontal="right" wrapText="1"/>
    </xf>
    <xf numFmtId="3" fontId="65" fillId="33" borderId="10" xfId="62" applyNumberFormat="1" applyFont="1" applyFill="1" applyBorder="1" applyAlignment="1">
      <alignment horizontal="right" wrapText="1"/>
    </xf>
    <xf numFmtId="172" fontId="65" fillId="0" borderId="16" xfId="62" applyNumberFormat="1" applyFont="1" applyBorder="1" applyAlignment="1">
      <alignment horizontal="right" wrapText="1"/>
    </xf>
    <xf numFmtId="3" fontId="65" fillId="0" borderId="16" xfId="62" applyNumberFormat="1" applyFont="1" applyBorder="1" applyAlignment="1">
      <alignment horizontal="right" wrapText="1"/>
    </xf>
    <xf numFmtId="172" fontId="65" fillId="33" borderId="15" xfId="62" applyNumberFormat="1" applyFont="1" applyFill="1" applyBorder="1" applyAlignment="1">
      <alignment horizontal="right" wrapText="1"/>
    </xf>
    <xf numFmtId="3" fontId="65" fillId="33" borderId="15" xfId="62" applyNumberFormat="1" applyFont="1" applyFill="1" applyBorder="1" applyAlignment="1">
      <alignment horizontal="right" wrapText="1"/>
    </xf>
    <xf numFmtId="3" fontId="65" fillId="33" borderId="0" xfId="52" applyNumberFormat="1" applyFont="1" applyFill="1">
      <alignment/>
      <protection/>
    </xf>
    <xf numFmtId="172" fontId="64" fillId="36" borderId="81" xfId="52" applyNumberFormat="1" applyFont="1" applyFill="1" applyBorder="1" applyAlignment="1">
      <alignment horizontal="right" wrapText="1"/>
      <protection/>
    </xf>
    <xf numFmtId="3" fontId="64" fillId="36" borderId="81" xfId="52" applyNumberFormat="1" applyFont="1" applyFill="1" applyBorder="1" applyAlignment="1">
      <alignment horizontal="right" vertical="center" wrapText="1"/>
      <protection/>
    </xf>
    <xf numFmtId="3" fontId="65" fillId="34" borderId="14" xfId="62" applyNumberFormat="1" applyFont="1" applyFill="1" applyBorder="1" applyAlignment="1">
      <alignment horizontal="right" wrapText="1"/>
    </xf>
    <xf numFmtId="172" fontId="65" fillId="33" borderId="17" xfId="62" applyNumberFormat="1" applyFont="1" applyFill="1" applyBorder="1" applyAlignment="1">
      <alignment horizontal="right" wrapText="1"/>
    </xf>
    <xf numFmtId="3" fontId="65" fillId="33" borderId="17" xfId="62" applyNumberFormat="1" applyFont="1" applyFill="1" applyBorder="1" applyAlignment="1">
      <alignment horizontal="right" wrapText="1"/>
    </xf>
    <xf numFmtId="172" fontId="65" fillId="34" borderId="10" xfId="62" applyNumberFormat="1" applyFont="1" applyFill="1" applyBorder="1" applyAlignment="1">
      <alignment horizontal="right" wrapText="1"/>
    </xf>
    <xf numFmtId="3" fontId="65" fillId="34" borderId="10" xfId="62" applyNumberFormat="1" applyFont="1" applyFill="1" applyBorder="1" applyAlignment="1">
      <alignment horizontal="right" wrapText="1"/>
    </xf>
    <xf numFmtId="172" fontId="65" fillId="33" borderId="13" xfId="62" applyNumberFormat="1" applyFont="1" applyFill="1" applyBorder="1" applyAlignment="1">
      <alignment horizontal="right" wrapText="1"/>
    </xf>
    <xf numFmtId="3" fontId="65" fillId="33" borderId="13" xfId="62" applyNumberFormat="1" applyFont="1" applyFill="1" applyBorder="1" applyAlignment="1">
      <alignment horizontal="right" wrapText="1"/>
    </xf>
    <xf numFmtId="172" fontId="65" fillId="34" borderId="15" xfId="62" applyNumberFormat="1" applyFont="1" applyFill="1" applyBorder="1" applyAlignment="1">
      <alignment horizontal="right" wrapText="1"/>
    </xf>
    <xf numFmtId="3" fontId="65" fillId="34" borderId="15" xfId="62" applyNumberFormat="1" applyFont="1" applyFill="1" applyBorder="1" applyAlignment="1">
      <alignment horizontal="right" wrapText="1"/>
    </xf>
    <xf numFmtId="0" fontId="65" fillId="33" borderId="10" xfId="62" applyNumberFormat="1" applyFont="1" applyFill="1" applyBorder="1" applyAlignment="1">
      <alignment horizontal="right" wrapText="1"/>
    </xf>
    <xf numFmtId="172" fontId="65" fillId="33" borderId="16" xfId="62" applyNumberFormat="1" applyFont="1" applyFill="1" applyBorder="1" applyAlignment="1">
      <alignment horizontal="right" wrapText="1"/>
    </xf>
    <xf numFmtId="3" fontId="65" fillId="33" borderId="16" xfId="62" applyNumberFormat="1" applyFont="1" applyFill="1" applyBorder="1" applyAlignment="1">
      <alignment horizontal="right" wrapText="1"/>
    </xf>
    <xf numFmtId="172" fontId="65" fillId="34" borderId="16" xfId="62" applyNumberFormat="1" applyFont="1" applyFill="1" applyBorder="1" applyAlignment="1">
      <alignment horizontal="right" wrapText="1"/>
    </xf>
    <xf numFmtId="3" fontId="65" fillId="34" borderId="16" xfId="62" applyNumberFormat="1" applyFont="1" applyFill="1" applyBorder="1" applyAlignment="1">
      <alignment horizontal="right" wrapText="1"/>
    </xf>
    <xf numFmtId="0" fontId="65" fillId="33" borderId="16" xfId="62" applyNumberFormat="1" applyFont="1" applyFill="1" applyBorder="1" applyAlignment="1">
      <alignment horizontal="right" wrapText="1"/>
    </xf>
    <xf numFmtId="172" fontId="65" fillId="34" borderId="14" xfId="62" applyNumberFormat="1" applyFont="1" applyFill="1" applyBorder="1" applyAlignment="1">
      <alignment horizontal="right" vertical="center" wrapText="1"/>
    </xf>
    <xf numFmtId="3" fontId="65" fillId="34" borderId="14" xfId="62" applyNumberFormat="1" applyFont="1" applyFill="1" applyBorder="1" applyAlignment="1">
      <alignment horizontal="right" vertical="center" wrapText="1"/>
    </xf>
    <xf numFmtId="0" fontId="65" fillId="0" borderId="16" xfId="62" applyNumberFormat="1" applyFont="1" applyBorder="1" applyAlignment="1">
      <alignment horizontal="right" wrapText="1"/>
    </xf>
    <xf numFmtId="172" fontId="65" fillId="33" borderId="81" xfId="62" applyNumberFormat="1" applyFont="1" applyFill="1" applyBorder="1" applyAlignment="1">
      <alignment horizontal="right" wrapText="1"/>
    </xf>
    <xf numFmtId="172" fontId="65" fillId="0" borderId="13" xfId="62" applyNumberFormat="1" applyFont="1" applyBorder="1" applyAlignment="1">
      <alignment horizontal="right" wrapText="1"/>
    </xf>
    <xf numFmtId="3" fontId="65" fillId="0" borderId="13" xfId="62" applyNumberFormat="1" applyFont="1" applyBorder="1" applyAlignment="1">
      <alignment horizontal="right" wrapText="1"/>
    </xf>
    <xf numFmtId="0" fontId="65" fillId="33" borderId="15" xfId="62" applyNumberFormat="1" applyFont="1" applyFill="1" applyBorder="1" applyAlignment="1">
      <alignment horizontal="right" wrapText="1"/>
    </xf>
    <xf numFmtId="172" fontId="65" fillId="0" borderId="10" xfId="62" applyNumberFormat="1" applyFont="1" applyBorder="1" applyAlignment="1">
      <alignment horizontal="right" wrapText="1"/>
    </xf>
    <xf numFmtId="3" fontId="65" fillId="0" borderId="10" xfId="62" applyNumberFormat="1" applyFont="1" applyBorder="1" applyAlignment="1">
      <alignment horizontal="right" wrapText="1"/>
    </xf>
    <xf numFmtId="0" fontId="65" fillId="0" borderId="15" xfId="62" applyNumberFormat="1" applyFont="1" applyBorder="1" applyAlignment="1">
      <alignment horizontal="right" wrapText="1"/>
    </xf>
    <xf numFmtId="0" fontId="65" fillId="0" borderId="10" xfId="62" applyNumberFormat="1" applyFont="1" applyBorder="1" applyAlignment="1">
      <alignment horizontal="right" wrapText="1"/>
    </xf>
    <xf numFmtId="0" fontId="65" fillId="33" borderId="17" xfId="62" applyNumberFormat="1" applyFont="1" applyFill="1" applyBorder="1" applyAlignment="1">
      <alignment horizontal="right" wrapText="1"/>
    </xf>
    <xf numFmtId="0" fontId="65" fillId="33" borderId="13" xfId="62" applyNumberFormat="1" applyFont="1" applyFill="1" applyBorder="1" applyAlignment="1">
      <alignment horizontal="right" wrapText="1"/>
    </xf>
    <xf numFmtId="0" fontId="65" fillId="34" borderId="15" xfId="62" applyNumberFormat="1" applyFont="1" applyFill="1" applyBorder="1" applyAlignment="1">
      <alignment horizontal="right" wrapText="1"/>
    </xf>
    <xf numFmtId="0" fontId="65" fillId="34" borderId="16" xfId="62" applyNumberFormat="1" applyFont="1" applyFill="1" applyBorder="1" applyAlignment="1">
      <alignment horizontal="right" wrapText="1"/>
    </xf>
    <xf numFmtId="0" fontId="65" fillId="34" borderId="10" xfId="62" applyNumberFormat="1" applyFont="1" applyFill="1" applyBorder="1" applyAlignment="1">
      <alignment horizontal="right" wrapText="1"/>
    </xf>
    <xf numFmtId="172" fontId="65" fillId="34" borderId="13" xfId="62" applyNumberFormat="1" applyFont="1" applyFill="1" applyBorder="1" applyAlignment="1">
      <alignment horizontal="right" wrapText="1"/>
    </xf>
    <xf numFmtId="0" fontId="65" fillId="34" borderId="13" xfId="62" applyNumberFormat="1" applyFont="1" applyFill="1" applyBorder="1" applyAlignment="1">
      <alignment horizontal="right" wrapText="1"/>
    </xf>
    <xf numFmtId="172" fontId="64" fillId="36" borderId="14" xfId="52" applyNumberFormat="1" applyFont="1" applyFill="1" applyBorder="1" applyAlignment="1">
      <alignment horizontal="right" wrapText="1"/>
      <protection/>
    </xf>
    <xf numFmtId="172" fontId="64" fillId="36" borderId="25" xfId="52" applyNumberFormat="1" applyFont="1" applyFill="1" applyBorder="1" applyAlignment="1">
      <alignment horizontal="right" wrapText="1"/>
      <protection/>
    </xf>
    <xf numFmtId="3" fontId="64" fillId="36" borderId="25" xfId="52" applyNumberFormat="1" applyFont="1" applyFill="1" applyBorder="1" applyAlignment="1">
      <alignment horizontal="right" vertical="center" wrapText="1"/>
      <protection/>
    </xf>
    <xf numFmtId="3" fontId="64" fillId="36" borderId="14" xfId="52" applyNumberFormat="1" applyFont="1" applyFill="1" applyBorder="1" applyAlignment="1">
      <alignment horizontal="right" vertical="center" wrapText="1"/>
      <protection/>
    </xf>
    <xf numFmtId="172" fontId="65" fillId="0" borderId="17" xfId="62" applyNumberFormat="1" applyFont="1" applyBorder="1" applyAlignment="1">
      <alignment horizontal="right" wrapText="1"/>
    </xf>
    <xf numFmtId="3" fontId="64" fillId="36" borderId="25" xfId="52" applyNumberFormat="1" applyFont="1" applyFill="1" applyBorder="1" applyAlignment="1">
      <alignment horizontal="right" wrapText="1"/>
      <protection/>
    </xf>
    <xf numFmtId="3" fontId="64" fillId="36" borderId="14" xfId="52" applyNumberFormat="1" applyFont="1" applyFill="1" applyBorder="1" applyAlignment="1">
      <alignment horizontal="right" wrapText="1"/>
      <protection/>
    </xf>
    <xf numFmtId="172" fontId="64" fillId="35" borderId="10" xfId="52" applyNumberFormat="1" applyFont="1" applyFill="1" applyBorder="1" applyAlignment="1">
      <alignment horizontal="right" wrapText="1"/>
      <protection/>
    </xf>
    <xf numFmtId="2" fontId="64" fillId="35" borderId="14" xfId="62" applyNumberFormat="1" applyFont="1" applyFill="1" applyBorder="1" applyAlignment="1">
      <alignment horizontal="right" wrapText="1"/>
    </xf>
    <xf numFmtId="3" fontId="64" fillId="35" borderId="10" xfId="52" applyNumberFormat="1" applyFont="1" applyFill="1" applyBorder="1" applyAlignment="1">
      <alignment horizontal="right" wrapText="1"/>
      <protection/>
    </xf>
    <xf numFmtId="180" fontId="64" fillId="35" borderId="14" xfId="62" applyNumberFormat="1" applyFont="1" applyFill="1" applyBorder="1" applyAlignment="1">
      <alignment horizontal="right" wrapText="1"/>
    </xf>
    <xf numFmtId="1" fontId="64" fillId="35" borderId="14" xfId="62" applyNumberFormat="1" applyFont="1" applyFill="1" applyBorder="1" applyAlignment="1">
      <alignment horizontal="right" wrapText="1"/>
    </xf>
    <xf numFmtId="2" fontId="72" fillId="0" borderId="0" xfId="0" applyNumberFormat="1" applyFont="1" applyAlignment="1">
      <alignment/>
    </xf>
    <xf numFmtId="2" fontId="66" fillId="0" borderId="0" xfId="0" applyNumberFormat="1" applyFont="1" applyAlignment="1">
      <alignment/>
    </xf>
    <xf numFmtId="2" fontId="64" fillId="2" borderId="65" xfId="0" applyNumberFormat="1" applyFont="1" applyFill="1" applyBorder="1" applyAlignment="1">
      <alignment horizontal="center" vertical="center"/>
    </xf>
    <xf numFmtId="2" fontId="65" fillId="33" borderId="10" xfId="0" applyNumberFormat="1" applyFont="1" applyFill="1" applyBorder="1" applyAlignment="1">
      <alignment horizontal="right" vertical="center" wrapText="1"/>
    </xf>
    <xf numFmtId="2" fontId="0" fillId="0" borderId="0" xfId="0" applyNumberFormat="1" applyBorder="1" applyAlignment="1">
      <alignment/>
    </xf>
    <xf numFmtId="2" fontId="67" fillId="0" borderId="0" xfId="0" applyNumberFormat="1" applyFont="1" applyBorder="1" applyAlignment="1">
      <alignment horizontal="left" vertical="center" wrapText="1"/>
    </xf>
    <xf numFmtId="2" fontId="67" fillId="0" borderId="0" xfId="0" applyNumberFormat="1" applyFont="1" applyAlignment="1">
      <alignment vertical="center"/>
    </xf>
    <xf numFmtId="2" fontId="67" fillId="0" borderId="0" xfId="0" applyNumberFormat="1" applyFont="1" applyAlignment="1">
      <alignment horizontal="left" vertical="center" wrapText="1"/>
    </xf>
    <xf numFmtId="0" fontId="64" fillId="35" borderId="31" xfId="0" applyFont="1" applyFill="1" applyBorder="1" applyAlignment="1">
      <alignment vertical="center" wrapText="1"/>
    </xf>
    <xf numFmtId="0" fontId="64" fillId="35" borderId="30" xfId="0" applyFont="1" applyFill="1" applyBorder="1" applyAlignment="1">
      <alignment vertical="center" wrapText="1"/>
    </xf>
    <xf numFmtId="0" fontId="64" fillId="35" borderId="27" xfId="0" applyFont="1" applyFill="1" applyBorder="1" applyAlignment="1">
      <alignment vertical="center" wrapText="1"/>
    </xf>
    <xf numFmtId="0" fontId="64" fillId="2" borderId="10" xfId="0" applyFont="1" applyFill="1" applyBorder="1" applyAlignment="1">
      <alignment horizontal="center" vertical="center" wrapText="1"/>
    </xf>
    <xf numFmtId="3" fontId="65" fillId="0" borderId="10" xfId="0" applyNumberFormat="1" applyFont="1" applyBorder="1" applyAlignment="1">
      <alignment horizontal="right" vertical="center"/>
    </xf>
    <xf numFmtId="3" fontId="65" fillId="33" borderId="10" xfId="0" applyNumberFormat="1" applyFont="1" applyFill="1" applyBorder="1" applyAlignment="1">
      <alignment horizontal="right" vertical="center"/>
    </xf>
    <xf numFmtId="3" fontId="0" fillId="0" borderId="0" xfId="0" applyNumberFormat="1" applyAlignment="1">
      <alignment/>
    </xf>
    <xf numFmtId="3" fontId="66" fillId="0" borderId="0" xfId="0" applyNumberFormat="1" applyFont="1" applyAlignment="1">
      <alignment/>
    </xf>
    <xf numFmtId="3" fontId="64" fillId="2" borderId="56" xfId="0" applyNumberFormat="1" applyFont="1" applyFill="1" applyBorder="1" applyAlignment="1">
      <alignment vertical="center" wrapText="1"/>
    </xf>
    <xf numFmtId="3" fontId="65" fillId="0" borderId="56" xfId="0" applyNumberFormat="1" applyFont="1" applyFill="1" applyBorder="1" applyAlignment="1">
      <alignment horizontal="right" vertical="center" wrapText="1"/>
    </xf>
    <xf numFmtId="3" fontId="65" fillId="33" borderId="56" xfId="0" applyNumberFormat="1" applyFont="1" applyFill="1" applyBorder="1" applyAlignment="1">
      <alignment horizontal="right" vertical="center" wrapText="1"/>
    </xf>
    <xf numFmtId="3" fontId="65" fillId="0" borderId="56" xfId="0" applyNumberFormat="1" applyFont="1" applyBorder="1" applyAlignment="1">
      <alignment horizontal="right" vertical="center" wrapText="1"/>
    </xf>
    <xf numFmtId="49" fontId="64" fillId="2" borderId="10" xfId="0" applyNumberFormat="1" applyFont="1" applyFill="1" applyBorder="1" applyAlignment="1">
      <alignment vertical="center" wrapText="1"/>
    </xf>
    <xf numFmtId="49" fontId="64" fillId="35" borderId="30" xfId="0" applyNumberFormat="1" applyFont="1" applyFill="1" applyBorder="1" applyAlignment="1">
      <alignment vertical="center" wrapText="1"/>
    </xf>
    <xf numFmtId="0" fontId="38" fillId="0" borderId="0" xfId="0" applyFont="1" applyFill="1" applyAlignment="1">
      <alignment/>
    </xf>
    <xf numFmtId="2" fontId="65" fillId="33" borderId="10" xfId="49" applyNumberFormat="1" applyFont="1" applyFill="1" applyBorder="1" applyAlignment="1">
      <alignment horizontal="right"/>
      <protection/>
    </xf>
    <xf numFmtId="181" fontId="65" fillId="0" borderId="10" xfId="49" applyNumberFormat="1" applyFont="1" applyBorder="1" applyAlignment="1">
      <alignment horizontal="right"/>
      <protection/>
    </xf>
    <xf numFmtId="0" fontId="0" fillId="0" borderId="0" xfId="0" applyFill="1" applyAlignment="1">
      <alignment/>
    </xf>
    <xf numFmtId="0" fontId="0" fillId="0" borderId="0" xfId="0" applyFill="1" applyAlignment="1">
      <alignment/>
    </xf>
    <xf numFmtId="181" fontId="64" fillId="36" borderId="10" xfId="51" applyNumberFormat="1" applyFont="1" applyFill="1" applyBorder="1" applyAlignment="1">
      <alignment horizontal="right" vertical="center"/>
      <protection/>
    </xf>
    <xf numFmtId="49" fontId="64" fillId="0" borderId="0" xfId="0" applyNumberFormat="1" applyFont="1" applyAlignment="1">
      <alignment horizontal="center"/>
    </xf>
    <xf numFmtId="0" fontId="74" fillId="0" borderId="0" xfId="0" applyFont="1" applyAlignment="1">
      <alignment horizontal="center"/>
    </xf>
    <xf numFmtId="0" fontId="0" fillId="0" borderId="0" xfId="0" applyAlignment="1">
      <alignment horizontal="center"/>
    </xf>
    <xf numFmtId="0" fontId="75" fillId="0" borderId="0" xfId="0" applyFont="1" applyAlignment="1">
      <alignment horizontal="center"/>
    </xf>
    <xf numFmtId="0" fontId="76" fillId="0" borderId="0" xfId="0" applyFont="1" applyAlignment="1">
      <alignment horizontal="center"/>
    </xf>
    <xf numFmtId="0" fontId="77"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78" fillId="0" borderId="0" xfId="0" applyFont="1" applyBorder="1" applyAlignment="1">
      <alignment horizontal="center"/>
    </xf>
    <xf numFmtId="0" fontId="59" fillId="36" borderId="21" xfId="47" applyFill="1" applyBorder="1" applyAlignment="1" applyProtection="1">
      <alignment horizontal="left"/>
      <protection/>
    </xf>
    <xf numFmtId="0" fontId="59" fillId="36" borderId="0" xfId="47" applyFill="1" applyBorder="1" applyAlignment="1" applyProtection="1">
      <alignment horizontal="left"/>
      <protection/>
    </xf>
    <xf numFmtId="0" fontId="72" fillId="0" borderId="0" xfId="0" applyFont="1" applyAlignment="1">
      <alignment horizontal="center" vertical="center"/>
    </xf>
    <xf numFmtId="0" fontId="0" fillId="0" borderId="0" xfId="0" applyAlignment="1">
      <alignment horizontal="center" vertical="center"/>
    </xf>
    <xf numFmtId="0" fontId="64" fillId="2" borderId="13" xfId="0" applyFont="1" applyFill="1" applyBorder="1" applyAlignment="1">
      <alignment horizontal="center" vertical="center" wrapText="1"/>
    </xf>
    <xf numFmtId="0" fontId="64" fillId="2" borderId="17" xfId="0" applyFont="1" applyFill="1" applyBorder="1" applyAlignment="1">
      <alignment horizontal="center" vertical="center" wrapText="1"/>
    </xf>
    <xf numFmtId="0" fontId="64" fillId="2" borderId="82" xfId="0" applyFont="1" applyFill="1" applyBorder="1" applyAlignment="1">
      <alignment horizontal="center"/>
    </xf>
    <xf numFmtId="0" fontId="64" fillId="2" borderId="83" xfId="0" applyFont="1" applyFill="1" applyBorder="1" applyAlignment="1">
      <alignment horizontal="center"/>
    </xf>
    <xf numFmtId="0" fontId="64" fillId="2" borderId="84" xfId="0" applyFont="1" applyFill="1" applyBorder="1" applyAlignment="1">
      <alignment horizontal="center"/>
    </xf>
    <xf numFmtId="0" fontId="67" fillId="0" borderId="0" xfId="0" applyFont="1" applyBorder="1" applyAlignment="1">
      <alignment horizontal="left" vertical="center" wrapText="1"/>
    </xf>
    <xf numFmtId="0" fontId="67" fillId="0" borderId="0" xfId="0" applyFont="1" applyAlignment="1">
      <alignment horizontal="left" vertical="center" wrapText="1"/>
    </xf>
    <xf numFmtId="0" fontId="66" fillId="0" borderId="0" xfId="0" applyFont="1" applyAlignment="1">
      <alignment horizontal="left" vertical="top"/>
    </xf>
    <xf numFmtId="0" fontId="64" fillId="2" borderId="10" xfId="0" applyFont="1" applyFill="1" applyBorder="1" applyAlignment="1">
      <alignment horizontal="center" vertical="center"/>
    </xf>
    <xf numFmtId="0" fontId="64" fillId="2" borderId="31" xfId="0" applyFont="1" applyFill="1" applyBorder="1" applyAlignment="1">
      <alignment horizontal="center" vertical="center"/>
    </xf>
    <xf numFmtId="0" fontId="72" fillId="0" borderId="0" xfId="0" applyFont="1" applyAlignment="1">
      <alignment horizontal="center"/>
    </xf>
    <xf numFmtId="0" fontId="64" fillId="7" borderId="46" xfId="49" applyFont="1" applyFill="1" applyBorder="1" applyAlignment="1">
      <alignment horizontal="right" wrapText="1"/>
      <protection/>
    </xf>
    <xf numFmtId="0" fontId="64" fillId="7" borderId="33" xfId="49" applyFont="1" applyFill="1" applyBorder="1" applyAlignment="1">
      <alignment horizontal="right" wrapText="1"/>
      <protection/>
    </xf>
    <xf numFmtId="0" fontId="66" fillId="0" borderId="0" xfId="0" applyFont="1" applyAlignment="1">
      <alignment horizontal="center"/>
    </xf>
    <xf numFmtId="0" fontId="64" fillId="2" borderId="13" xfId="0" applyNumberFormat="1" applyFont="1" applyFill="1" applyBorder="1" applyAlignment="1">
      <alignment horizontal="center" vertical="center" wrapText="1"/>
    </xf>
    <xf numFmtId="0" fontId="64" fillId="2" borderId="17" xfId="0" applyNumberFormat="1" applyFont="1" applyFill="1" applyBorder="1" applyAlignment="1">
      <alignment horizontal="center" vertical="center" wrapText="1"/>
    </xf>
    <xf numFmtId="0" fontId="66" fillId="0" borderId="0" xfId="0" applyFont="1" applyAlignment="1">
      <alignment horizontal="center" vertical="center"/>
    </xf>
    <xf numFmtId="0" fontId="67" fillId="0" borderId="0" xfId="0" applyFont="1" applyBorder="1" applyAlignment="1">
      <alignment horizontal="left"/>
    </xf>
    <xf numFmtId="0" fontId="11" fillId="0" borderId="0" xfId="0" applyFont="1" applyAlignment="1">
      <alignment horizontal="left" vertical="center"/>
    </xf>
    <xf numFmtId="0" fontId="72" fillId="0" borderId="0" xfId="0" applyFont="1" applyAlignment="1">
      <alignment horizontal="left" vertical="center"/>
    </xf>
    <xf numFmtId="0" fontId="64" fillId="7" borderId="18" xfId="50" applyFont="1" applyFill="1" applyBorder="1" applyAlignment="1">
      <alignment horizontal="right" wrapText="1"/>
      <protection/>
    </xf>
    <xf numFmtId="0" fontId="64" fillId="2" borderId="78" xfId="0" applyFont="1" applyFill="1" applyBorder="1" applyAlignment="1">
      <alignment horizontal="center" vertical="center" wrapText="1"/>
    </xf>
    <xf numFmtId="0" fontId="64" fillId="2" borderId="77" xfId="0" applyFont="1" applyFill="1" applyBorder="1" applyAlignment="1">
      <alignment horizontal="center" vertical="center" wrapText="1"/>
    </xf>
    <xf numFmtId="0" fontId="64" fillId="2" borderId="85" xfId="0" applyFont="1" applyFill="1" applyBorder="1" applyAlignment="1">
      <alignment horizontal="center" vertical="center" wrapText="1"/>
    </xf>
    <xf numFmtId="0" fontId="64" fillId="2" borderId="86" xfId="0" applyFont="1" applyFill="1" applyBorder="1" applyAlignment="1">
      <alignment horizontal="center" vertical="center" wrapText="1"/>
    </xf>
    <xf numFmtId="0" fontId="64" fillId="2" borderId="35" xfId="0" applyFont="1" applyFill="1" applyBorder="1" applyAlignment="1">
      <alignment horizontal="center" vertical="center" wrapText="1"/>
    </xf>
    <xf numFmtId="0" fontId="64" fillId="2" borderId="87" xfId="0" applyFont="1" applyFill="1" applyBorder="1" applyAlignment="1">
      <alignment horizontal="center" vertical="center" wrapText="1"/>
    </xf>
    <xf numFmtId="0" fontId="64" fillId="2" borderId="79" xfId="0" applyFont="1" applyFill="1" applyBorder="1" applyAlignment="1">
      <alignment horizontal="center" vertical="center" wrapText="1"/>
    </xf>
    <xf numFmtId="0" fontId="64" fillId="2" borderId="88" xfId="0" applyFont="1" applyFill="1" applyBorder="1" applyAlignment="1">
      <alignment horizontal="center" vertical="center" wrapText="1"/>
    </xf>
    <xf numFmtId="0" fontId="64" fillId="2" borderId="89" xfId="0" applyFont="1" applyFill="1" applyBorder="1" applyAlignment="1">
      <alignment horizontal="center" vertical="center" wrapText="1"/>
    </xf>
    <xf numFmtId="0" fontId="64" fillId="35" borderId="31" xfId="0" applyFont="1" applyFill="1" applyBorder="1" applyAlignment="1">
      <alignment horizontal="left" vertical="center" wrapText="1"/>
    </xf>
    <xf numFmtId="0" fontId="64" fillId="35" borderId="30" xfId="0" applyFont="1" applyFill="1" applyBorder="1" applyAlignment="1">
      <alignment horizontal="left" vertical="center" wrapText="1"/>
    </xf>
    <xf numFmtId="0" fontId="64" fillId="35" borderId="27" xfId="0" applyFont="1" applyFill="1" applyBorder="1" applyAlignment="1">
      <alignment horizontal="left" vertical="center" wrapText="1"/>
    </xf>
    <xf numFmtId="0" fontId="79" fillId="0" borderId="0" xfId="0" applyFont="1" applyAlignment="1">
      <alignment horizontal="center" vertical="center"/>
    </xf>
    <xf numFmtId="0" fontId="64" fillId="35" borderId="31" xfId="0" applyFont="1" applyFill="1" applyBorder="1" applyAlignment="1">
      <alignment vertical="center" wrapText="1"/>
    </xf>
    <xf numFmtId="0" fontId="64" fillId="35" borderId="30" xfId="0" applyFont="1" applyFill="1" applyBorder="1" applyAlignment="1">
      <alignment vertical="center" wrapText="1"/>
    </xf>
    <xf numFmtId="0" fontId="64" fillId="35" borderId="27" xfId="0" applyFont="1" applyFill="1" applyBorder="1" applyAlignment="1">
      <alignment vertical="center" wrapText="1"/>
    </xf>
    <xf numFmtId="0" fontId="65" fillId="34" borderId="15"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65" fillId="34" borderId="16" xfId="0" applyFont="1" applyFill="1" applyBorder="1" applyAlignment="1">
      <alignment horizontal="center" vertical="center" wrapText="1"/>
    </xf>
    <xf numFmtId="0" fontId="64" fillId="35" borderId="31" xfId="0" applyFont="1" applyFill="1" applyBorder="1" applyAlignment="1">
      <alignment horizontal="right" wrapText="1"/>
    </xf>
    <xf numFmtId="0" fontId="64" fillId="35" borderId="30" xfId="0" applyFont="1" applyFill="1" applyBorder="1" applyAlignment="1">
      <alignment horizontal="right" wrapText="1"/>
    </xf>
    <xf numFmtId="0" fontId="64" fillId="35" borderId="27" xfId="0" applyFont="1" applyFill="1" applyBorder="1" applyAlignment="1">
      <alignment horizontal="right" wrapText="1"/>
    </xf>
    <xf numFmtId="0" fontId="64" fillId="34" borderId="29" xfId="0" applyFont="1" applyFill="1" applyBorder="1" applyAlignment="1">
      <alignment horizontal="center" vertical="center" wrapText="1"/>
    </xf>
    <xf numFmtId="0" fontId="64" fillId="34" borderId="31" xfId="0" applyFont="1" applyFill="1" applyBorder="1" applyAlignment="1">
      <alignment horizontal="center" vertical="center" wrapText="1"/>
    </xf>
    <xf numFmtId="0" fontId="64" fillId="34" borderId="10" xfId="0" applyFont="1" applyFill="1" applyBorder="1" applyAlignment="1">
      <alignment horizontal="center" vertical="center" wrapText="1"/>
    </xf>
    <xf numFmtId="0" fontId="64" fillId="36" borderId="90" xfId="0" applyFont="1" applyFill="1" applyBorder="1" applyAlignment="1">
      <alignment horizontal="right" wrapText="1"/>
    </xf>
    <xf numFmtId="0" fontId="64" fillId="36" borderId="91" xfId="0" applyFont="1" applyFill="1" applyBorder="1" applyAlignment="1">
      <alignment horizontal="right" wrapText="1"/>
    </xf>
    <xf numFmtId="0" fontId="64" fillId="36" borderId="92" xfId="0" applyFont="1" applyFill="1" applyBorder="1" applyAlignment="1">
      <alignment horizontal="right" wrapText="1"/>
    </xf>
    <xf numFmtId="0" fontId="65" fillId="34" borderId="81" xfId="0" applyFont="1" applyFill="1" applyBorder="1" applyAlignment="1">
      <alignment horizontal="center" vertical="center" wrapText="1"/>
    </xf>
    <xf numFmtId="0" fontId="65" fillId="34" borderId="25" xfId="0" applyFont="1" applyFill="1" applyBorder="1" applyAlignment="1">
      <alignment horizontal="center" vertical="center" wrapText="1"/>
    </xf>
    <xf numFmtId="0" fontId="65" fillId="34" borderId="93" xfId="0" applyFont="1" applyFill="1" applyBorder="1" applyAlignment="1">
      <alignment horizontal="center" vertical="center" wrapText="1"/>
    </xf>
    <xf numFmtId="0" fontId="64" fillId="34" borderId="15" xfId="0" applyFont="1" applyFill="1" applyBorder="1" applyAlignment="1">
      <alignment horizontal="center" vertical="center" wrapText="1"/>
    </xf>
    <xf numFmtId="0" fontId="64" fillId="34" borderId="16" xfId="0" applyFont="1" applyFill="1" applyBorder="1" applyAlignment="1">
      <alignment horizontal="center" vertical="center" wrapText="1"/>
    </xf>
    <xf numFmtId="0" fontId="64" fillId="36" borderId="94" xfId="0" applyFont="1" applyFill="1" applyBorder="1" applyAlignment="1">
      <alignment horizontal="right" wrapText="1"/>
    </xf>
    <xf numFmtId="0" fontId="64" fillId="34" borderId="17" xfId="0" applyFont="1" applyFill="1" applyBorder="1" applyAlignment="1">
      <alignment horizontal="center" vertical="center" wrapText="1"/>
    </xf>
    <xf numFmtId="0" fontId="65" fillId="34" borderId="26" xfId="0" applyFont="1" applyFill="1" applyBorder="1" applyAlignment="1">
      <alignment horizontal="center" vertical="center" wrapText="1"/>
    </xf>
    <xf numFmtId="0" fontId="65" fillId="34" borderId="27" xfId="0" applyFont="1" applyFill="1" applyBorder="1" applyAlignment="1">
      <alignment horizontal="center" vertical="center" wrapText="1"/>
    </xf>
    <xf numFmtId="0" fontId="65" fillId="34" borderId="28" xfId="0" applyFont="1" applyFill="1" applyBorder="1" applyAlignment="1">
      <alignment horizontal="center" vertical="center" wrapText="1"/>
    </xf>
    <xf numFmtId="0" fontId="65" fillId="34" borderId="17" xfId="0" applyFont="1" applyFill="1" applyBorder="1" applyAlignment="1">
      <alignment horizontal="center" vertical="center" wrapText="1"/>
    </xf>
    <xf numFmtId="0" fontId="64" fillId="36" borderId="14" xfId="0" applyFont="1" applyFill="1" applyBorder="1" applyAlignment="1">
      <alignment horizontal="right" wrapText="1"/>
    </xf>
    <xf numFmtId="0" fontId="64" fillId="34" borderId="13" xfId="0" applyFont="1" applyFill="1" applyBorder="1" applyAlignment="1">
      <alignment horizontal="center" vertical="center" wrapText="1"/>
    </xf>
    <xf numFmtId="0" fontId="65" fillId="34" borderId="13" xfId="0" applyFont="1" applyFill="1" applyBorder="1" applyAlignment="1">
      <alignment horizontal="center" vertical="center" wrapText="1"/>
    </xf>
    <xf numFmtId="0" fontId="64" fillId="36" borderId="95" xfId="0" applyFont="1" applyFill="1" applyBorder="1" applyAlignment="1">
      <alignment horizontal="right" wrapText="1"/>
    </xf>
    <xf numFmtId="0" fontId="64" fillId="36" borderId="96" xfId="0" applyFont="1" applyFill="1" applyBorder="1" applyAlignment="1">
      <alignment horizontal="right" wrapText="1"/>
    </xf>
    <xf numFmtId="0" fontId="65" fillId="34" borderId="97" xfId="0" applyFont="1" applyFill="1" applyBorder="1" applyAlignment="1">
      <alignment horizontal="center" vertical="center" wrapText="1"/>
    </xf>
    <xf numFmtId="0" fontId="64" fillId="34" borderId="17" xfId="0" applyFont="1" applyFill="1" applyBorder="1" applyAlignment="1">
      <alignment horizontal="center" vertical="center"/>
    </xf>
    <xf numFmtId="0" fontId="64" fillId="34" borderId="10" xfId="0" applyFont="1" applyFill="1" applyBorder="1" applyAlignment="1">
      <alignment horizontal="center" vertical="center"/>
    </xf>
    <xf numFmtId="0" fontId="64" fillId="34" borderId="16" xfId="0" applyFont="1" applyFill="1" applyBorder="1" applyAlignment="1">
      <alignment horizontal="center" vertical="center"/>
    </xf>
    <xf numFmtId="0" fontId="64" fillId="36" borderId="98" xfId="0" applyFont="1" applyFill="1" applyBorder="1" applyAlignment="1">
      <alignment horizontal="right" wrapText="1"/>
    </xf>
    <xf numFmtId="0" fontId="64" fillId="36" borderId="0" xfId="0" applyFont="1" applyFill="1" applyBorder="1" applyAlignment="1">
      <alignment horizontal="right" wrapText="1"/>
    </xf>
    <xf numFmtId="0" fontId="64" fillId="36" borderId="99" xfId="0" applyFont="1" applyFill="1" applyBorder="1" applyAlignment="1">
      <alignment horizontal="right" wrapText="1"/>
    </xf>
    <xf numFmtId="0" fontId="64" fillId="36" borderId="100" xfId="0" applyFont="1" applyFill="1" applyBorder="1" applyAlignment="1">
      <alignment horizontal="right" wrapText="1"/>
    </xf>
    <xf numFmtId="0" fontId="64" fillId="36" borderId="101" xfId="0" applyFont="1" applyFill="1" applyBorder="1" applyAlignment="1">
      <alignment horizontal="right" wrapText="1"/>
    </xf>
    <xf numFmtId="0" fontId="64" fillId="36" borderId="102" xfId="0" applyFont="1" applyFill="1" applyBorder="1" applyAlignment="1">
      <alignment horizontal="right" wrapText="1"/>
    </xf>
    <xf numFmtId="0" fontId="64" fillId="36" borderId="103" xfId="0" applyFont="1" applyFill="1" applyBorder="1" applyAlignment="1">
      <alignment horizontal="right" wrapText="1"/>
    </xf>
    <xf numFmtId="0" fontId="64" fillId="34" borderId="104" xfId="0" applyFont="1" applyFill="1" applyBorder="1" applyAlignment="1">
      <alignment horizontal="center" vertical="center" wrapText="1"/>
    </xf>
    <xf numFmtId="0" fontId="68" fillId="0" borderId="0" xfId="0" applyFont="1" applyBorder="1" applyAlignment="1">
      <alignment horizontal="left" vertical="center"/>
    </xf>
    <xf numFmtId="0" fontId="67" fillId="0" borderId="0" xfId="0" applyFont="1" applyBorder="1" applyAlignment="1">
      <alignment horizontal="justify" vertical="center" wrapText="1"/>
    </xf>
    <xf numFmtId="0" fontId="0" fillId="0" borderId="0" xfId="0" applyAlignment="1">
      <alignment vertical="center"/>
    </xf>
    <xf numFmtId="49" fontId="64" fillId="2" borderId="105" xfId="0" applyNumberFormat="1" applyFont="1" applyFill="1" applyBorder="1" applyAlignment="1">
      <alignment horizontal="center" vertical="center" wrapText="1"/>
    </xf>
    <xf numFmtId="49" fontId="64" fillId="2" borderId="64" xfId="0" applyNumberFormat="1" applyFont="1" applyFill="1" applyBorder="1" applyAlignment="1">
      <alignment horizontal="center" vertical="center" wrapText="1"/>
    </xf>
    <xf numFmtId="0" fontId="64" fillId="2" borderId="106" xfId="0" applyFont="1" applyFill="1" applyBorder="1" applyAlignment="1">
      <alignment horizontal="center" vertical="center" wrapText="1"/>
    </xf>
    <xf numFmtId="0" fontId="64" fillId="2" borderId="58" xfId="0" applyFont="1" applyFill="1" applyBorder="1" applyAlignment="1">
      <alignment horizontal="center" vertical="center" wrapText="1"/>
    </xf>
    <xf numFmtId="0" fontId="64" fillId="2" borderId="107" xfId="0" applyFont="1" applyFill="1" applyBorder="1" applyAlignment="1">
      <alignment horizontal="center"/>
    </xf>
    <xf numFmtId="0" fontId="64" fillId="2" borderId="108" xfId="0" applyFont="1" applyFill="1" applyBorder="1" applyAlignment="1">
      <alignment horizontal="center"/>
    </xf>
    <xf numFmtId="0" fontId="64" fillId="2" borderId="109" xfId="0" applyFont="1" applyFill="1" applyBorder="1" applyAlignment="1">
      <alignment horizontal="center"/>
    </xf>
    <xf numFmtId="0" fontId="64" fillId="35" borderId="64" xfId="0" applyFont="1" applyFill="1" applyBorder="1" applyAlignment="1">
      <alignment horizontal="right" wrapText="1"/>
    </xf>
    <xf numFmtId="0" fontId="64" fillId="35" borderId="58" xfId="0" applyFont="1" applyFill="1" applyBorder="1" applyAlignment="1">
      <alignment horizontal="right" wrapText="1"/>
    </xf>
    <xf numFmtId="0" fontId="64" fillId="35" borderId="88" xfId="0" applyFont="1" applyFill="1" applyBorder="1" applyAlignment="1">
      <alignment horizontal="center" vertical="center" wrapText="1"/>
    </xf>
    <xf numFmtId="0" fontId="64" fillId="35" borderId="89" xfId="0" applyFont="1" applyFill="1" applyBorder="1" applyAlignment="1">
      <alignment horizontal="center" vertical="center" wrapText="1"/>
    </xf>
    <xf numFmtId="0" fontId="72" fillId="0" borderId="0" xfId="0" applyFont="1" applyAlignment="1">
      <alignment horizontal="center" vertical="center" wrapText="1"/>
    </xf>
    <xf numFmtId="0" fontId="0" fillId="0" borderId="0" xfId="0" applyAlignment="1">
      <alignment horizontal="center" vertical="center" wrapText="1"/>
    </xf>
    <xf numFmtId="0" fontId="64" fillId="2" borderId="73" xfId="0" applyFont="1" applyFill="1" applyBorder="1" applyAlignment="1">
      <alignment horizontal="center" vertical="center" wrapText="1"/>
    </xf>
    <xf numFmtId="0" fontId="64" fillId="2" borderId="57" xfId="0" applyFont="1" applyFill="1" applyBorder="1" applyAlignment="1">
      <alignment horizontal="center" vertical="center" wrapText="1"/>
    </xf>
    <xf numFmtId="0" fontId="64" fillId="2" borderId="59" xfId="0" applyFont="1" applyFill="1" applyBorder="1" applyAlignment="1">
      <alignment horizontal="center" vertical="center" wrapText="1"/>
    </xf>
    <xf numFmtId="0" fontId="64" fillId="2" borderId="110" xfId="0" applyFont="1" applyFill="1" applyBorder="1" applyAlignment="1">
      <alignment horizontal="center" vertical="center" wrapText="1"/>
    </xf>
    <xf numFmtId="0" fontId="64" fillId="2" borderId="10" xfId="0" applyFont="1" applyFill="1" applyBorder="1" applyAlignment="1">
      <alignment horizontal="center" vertical="center" wrapText="1"/>
    </xf>
    <xf numFmtId="0" fontId="64" fillId="2" borderId="60" xfId="0" applyFont="1" applyFill="1" applyBorder="1" applyAlignment="1">
      <alignment horizontal="center" vertical="center" wrapText="1"/>
    </xf>
    <xf numFmtId="0" fontId="64" fillId="2" borderId="81" xfId="0" applyFont="1" applyFill="1" applyBorder="1" applyAlignment="1">
      <alignment horizontal="center" vertical="center"/>
    </xf>
    <xf numFmtId="0" fontId="64" fillId="2" borderId="58" xfId="0" applyFont="1" applyFill="1" applyBorder="1" applyAlignment="1">
      <alignment horizontal="center" vertical="center"/>
    </xf>
    <xf numFmtId="0" fontId="64" fillId="2" borderId="41" xfId="0" applyFont="1" applyFill="1" applyBorder="1" applyAlignment="1">
      <alignment horizontal="center" vertical="center"/>
    </xf>
    <xf numFmtId="0" fontId="64" fillId="2" borderId="111" xfId="0" applyFont="1" applyFill="1" applyBorder="1" applyAlignment="1">
      <alignment horizontal="center" vertical="center"/>
    </xf>
    <xf numFmtId="0" fontId="64" fillId="2" borderId="81" xfId="0" applyFont="1" applyFill="1" applyBorder="1" applyAlignment="1">
      <alignment horizontal="center" vertical="center" wrapText="1"/>
    </xf>
    <xf numFmtId="0" fontId="68" fillId="0" borderId="0" xfId="0" applyFont="1" applyBorder="1" applyAlignment="1">
      <alignment horizontal="left" vertical="center" wrapText="1"/>
    </xf>
    <xf numFmtId="0" fontId="68" fillId="0" borderId="0" xfId="0" applyFont="1" applyAlignment="1">
      <alignment horizontal="left" vertical="center" wrapText="1"/>
    </xf>
    <xf numFmtId="0" fontId="64" fillId="36" borderId="10" xfId="51" applyFont="1" applyFill="1" applyBorder="1" applyAlignment="1">
      <alignment horizontal="right" vertical="center" wrapText="1"/>
      <protection/>
    </xf>
    <xf numFmtId="0" fontId="64" fillId="35" borderId="10" xfId="51" applyFont="1" applyFill="1" applyBorder="1" applyAlignment="1">
      <alignment horizontal="right" wrapText="1"/>
      <protection/>
    </xf>
    <xf numFmtId="0" fontId="64" fillId="2" borderId="10" xfId="51" applyFont="1" applyFill="1" applyBorder="1" applyAlignment="1">
      <alignment horizontal="center" vertical="center" wrapText="1"/>
      <protection/>
    </xf>
    <xf numFmtId="0" fontId="64" fillId="35" borderId="10" xfId="51" applyFont="1" applyFill="1" applyBorder="1" applyAlignment="1">
      <alignment horizontal="center" wrapText="1"/>
      <protection/>
    </xf>
    <xf numFmtId="0" fontId="64" fillId="2" borderId="10" xfId="51" applyFont="1" applyFill="1" applyBorder="1" applyAlignment="1">
      <alignment horizontal="center"/>
      <protection/>
    </xf>
    <xf numFmtId="0" fontId="64" fillId="2" borderId="73" xfId="0" applyFont="1" applyFill="1" applyBorder="1" applyAlignment="1">
      <alignment horizontal="center" vertical="center"/>
    </xf>
    <xf numFmtId="0" fontId="64" fillId="2" borderId="59" xfId="0" applyFont="1" applyFill="1" applyBorder="1" applyAlignment="1">
      <alignment horizontal="center" vertical="center"/>
    </xf>
    <xf numFmtId="0" fontId="64" fillId="2" borderId="110" xfId="0" applyFont="1" applyFill="1" applyBorder="1" applyAlignment="1">
      <alignment horizontal="center"/>
    </xf>
    <xf numFmtId="0" fontId="64" fillId="2" borderId="43" xfId="0" applyFont="1" applyFill="1" applyBorder="1" applyAlignment="1">
      <alignment horizontal="center"/>
    </xf>
    <xf numFmtId="0" fontId="66" fillId="0" borderId="0" xfId="0" applyFont="1" applyAlignment="1">
      <alignment horizontal="center" vertical="center" wrapText="1"/>
    </xf>
    <xf numFmtId="0" fontId="66" fillId="0" borderId="0" xfId="0" applyFont="1" applyBorder="1" applyAlignment="1">
      <alignment horizontal="center" vertical="center" wrapText="1"/>
    </xf>
  </cellXfs>
  <cellStyles count="5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3" xfId="49"/>
    <cellStyle name="Normal 4" xfId="50"/>
    <cellStyle name="Normal 6" xfId="51"/>
    <cellStyle name="Normal 7" xfId="52"/>
    <cellStyle name="Normal 9" xfId="53"/>
    <cellStyle name="Not" xfId="54"/>
    <cellStyle name="Nötr" xfId="55"/>
    <cellStyle name="Currency" xfId="56"/>
    <cellStyle name="Currency [0]" xfId="57"/>
    <cellStyle name="Toplam" xfId="58"/>
    <cellStyle name="Uyarı Metni" xfId="59"/>
    <cellStyle name="Comma" xfId="60"/>
    <cellStyle name="Virgül 2" xfId="61"/>
    <cellStyle name="Virgül 4" xfId="62"/>
    <cellStyle name="Vurgu1" xfId="63"/>
    <cellStyle name="Vurgu2" xfId="64"/>
    <cellStyle name="Vurgu3" xfId="65"/>
    <cellStyle name="Vurgu4" xfId="66"/>
    <cellStyle name="Vurgu5" xfId="67"/>
    <cellStyle name="Vurgu6" xfId="68"/>
    <cellStyle name="Percen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3"/>
          <c:y val="-0.03525"/>
        </c:manualLayout>
      </c:layout>
      <c:spPr>
        <a:noFill/>
        <a:ln w="3175">
          <a:noFill/>
        </a:ln>
      </c:spPr>
    </c:title>
    <c:plotArea>
      <c:layout>
        <c:manualLayout>
          <c:xMode val="edge"/>
          <c:yMode val="edge"/>
          <c:x val="0.0395"/>
          <c:y val="-0.0005"/>
          <c:w val="0.83475"/>
          <c:h val="0.99"/>
        </c:manualLayout>
      </c:layout>
      <c:barChart>
        <c:barDir val="col"/>
        <c:grouping val="clustered"/>
        <c:varyColors val="0"/>
        <c:ser>
          <c:idx val="7"/>
          <c:order val="0"/>
          <c:tx>
            <c:strRef>
              <c:f>'Genel Görünüm'!$C$8</c:f>
              <c:strCache>
                <c:ptCount val="1"/>
                <c:pt idx="0">
                  <c:v>2015</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ser>
          <c:idx val="8"/>
          <c:order val="1"/>
          <c:tx>
            <c:strRef>
              <c:f>'Genel Görünüm'!$D$8</c:f>
              <c:strCache>
                <c:ptCount val="1"/>
                <c:pt idx="0">
                  <c:v>2016</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axId val="61383726"/>
        <c:axId val="15582623"/>
      </c:barChart>
      <c:catAx>
        <c:axId val="61383726"/>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5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5582623"/>
        <c:crosses val="autoZero"/>
        <c:auto val="1"/>
        <c:lblOffset val="100"/>
        <c:tickLblSkip val="1"/>
        <c:noMultiLvlLbl val="0"/>
      </c:catAx>
      <c:valAx>
        <c:axId val="15582623"/>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383726"/>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9875"/>
          <c:y val="0.3865"/>
          <c:w val="0.10125"/>
          <c:h val="0.226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5"/>
          <c:y val="-0.01025"/>
        </c:manualLayout>
      </c:layout>
      <c:spPr>
        <a:noFill/>
        <a:ln w="3175">
          <a:noFill/>
        </a:ln>
      </c:spPr>
    </c:title>
    <c:plotArea>
      <c:layout>
        <c:manualLayout>
          <c:xMode val="edge"/>
          <c:yMode val="edge"/>
          <c:x val="0.069"/>
          <c:y val="0.14"/>
          <c:w val="0.786"/>
          <c:h val="0.76825"/>
        </c:manualLayout>
      </c:layout>
      <c:barChart>
        <c:barDir val="col"/>
        <c:grouping val="clustered"/>
        <c:varyColors val="0"/>
        <c:ser>
          <c:idx val="5"/>
          <c:order val="0"/>
          <c:tx>
            <c:strRef>
              <c:f>'Genel Görünüm'!$F$8</c:f>
              <c:strCache>
                <c:ptCount val="1"/>
                <c:pt idx="0">
                  <c:v>2015</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ser>
          <c:idx val="6"/>
          <c:order val="1"/>
          <c:tx>
            <c:strRef>
              <c:f>'Genel Görünüm'!$G$8</c:f>
              <c:strCache>
                <c:ptCount val="1"/>
                <c:pt idx="0">
                  <c:v>2016</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axId val="6025880"/>
        <c:axId val="54232921"/>
      </c:barChart>
      <c:catAx>
        <c:axId val="6025880"/>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4232921"/>
        <c:crosses val="autoZero"/>
        <c:auto val="1"/>
        <c:lblOffset val="100"/>
        <c:tickLblSkip val="1"/>
        <c:noMultiLvlLbl val="0"/>
      </c:catAx>
      <c:valAx>
        <c:axId val="54232921"/>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6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25880"/>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8895"/>
          <c:y val="0.495"/>
          <c:w val="0.099"/>
          <c:h val="0.145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2016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2"/>
          <c:y val="0.048"/>
          <c:w val="0.7792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ser>
          <c:idx val="0"/>
          <c:order val="1"/>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Ka'!$B$7:$B$46</c:f>
              <c:numCache/>
            </c:numRef>
          </c:val>
        </c:ser>
        <c:axId val="18334242"/>
        <c:axId val="30790451"/>
      </c:barChart>
      <c:catAx>
        <c:axId val="1833424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30790451"/>
        <c:crosses val="autoZero"/>
        <c:auto val="1"/>
        <c:lblOffset val="100"/>
        <c:tickLblSkip val="1"/>
        <c:noMultiLvlLbl val="0"/>
      </c:catAx>
      <c:valAx>
        <c:axId val="3079045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334242"/>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4775"/>
          <c:y val="0.08825"/>
          <c:w val="0.93325"/>
          <c:h val="0.85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8678604"/>
        <c:axId val="10998573"/>
      </c:barChart>
      <c:catAx>
        <c:axId val="867860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0998573"/>
        <c:crosses val="autoZero"/>
        <c:auto val="1"/>
        <c:lblOffset val="100"/>
        <c:tickLblSkip val="1"/>
        <c:noMultiLvlLbl val="0"/>
      </c:catAx>
      <c:valAx>
        <c:axId val="10998573"/>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678604"/>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5"/>
          <c:h val="0.834"/>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31878294"/>
        <c:axId val="18469191"/>
      </c:barChart>
      <c:catAx>
        <c:axId val="3187829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8469191"/>
        <c:crosses val="autoZero"/>
        <c:auto val="1"/>
        <c:lblOffset val="100"/>
        <c:tickLblSkip val="1"/>
        <c:noMultiLvlLbl val="0"/>
      </c:catAx>
      <c:valAx>
        <c:axId val="18469191"/>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878294"/>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5"/>
          <c:y val="-0.0095"/>
        </c:manualLayout>
      </c:layout>
      <c:spPr>
        <a:noFill/>
        <a:ln w="3175">
          <a:noFill/>
        </a:ln>
      </c:spPr>
    </c:title>
    <c:view3D>
      <c:rotX val="15"/>
      <c:hPercent val="100"/>
      <c:rotY val="0"/>
      <c:depthPercent val="100"/>
      <c:rAngAx val="1"/>
    </c:view3D>
    <c:plotArea>
      <c:layout>
        <c:manualLayout>
          <c:xMode val="edge"/>
          <c:yMode val="edge"/>
          <c:x val="0.053"/>
          <c:y val="0.175"/>
          <c:w val="0.63025"/>
          <c:h val="0.73225"/>
        </c:manualLayout>
      </c:layout>
      <c:pie3D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showLegendKey val="0"/>
            <c:showVal val="0"/>
            <c:showBubbleSize val="0"/>
            <c:showCatName val="0"/>
            <c:showSerName val="0"/>
            <c:showLeaderLines val="1"/>
            <c:showPercent val="1"/>
          </c:dLbls>
          <c:cat>
            <c:strRef>
              <c:f>('Teknoloji Gruplarına Göre'!$A$7:$F$7,'Teknoloji Gruplarına Göre'!$A$12:$F$12,'Teknoloji Gruplarına Göre'!$A$21:$F$21,'Teknoloji Gruplarına Göre'!$A$31:$F$31)</c:f>
              <c:strCache/>
            </c:strRef>
          </c:cat>
          <c:val>
            <c:numRef>
              <c:f>('Teknoloji Gruplarına Göre'!$F$11,'Teknoloji Gruplarına Göre'!$F$20,'Teknoloji Gruplarına Göre'!$F$30,'Teknoloji Gruplarına Göre'!$F$43)</c:f>
              <c:numCache/>
            </c:numRef>
          </c:val>
        </c:ser>
      </c:pie3DChart>
      <c:spPr>
        <a:noFill/>
        <a:ln>
          <a:noFill/>
        </a:ln>
      </c:spPr>
    </c:plotArea>
    <c:legend>
      <c:legendPos val="r"/>
      <c:layout>
        <c:manualLayout>
          <c:xMode val="edge"/>
          <c:yMode val="edge"/>
          <c:x val="0.6715"/>
          <c:y val="0.34275"/>
          <c:w val="0.211"/>
          <c:h val="0.286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2291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2195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9652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69582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0580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44</xdr:row>
      <xdr:rowOff>190500</xdr:rowOff>
    </xdr:from>
    <xdr:to>
      <xdr:col>4</xdr:col>
      <xdr:colOff>0</xdr:colOff>
      <xdr:row>57</xdr:row>
      <xdr:rowOff>28575</xdr:rowOff>
    </xdr:to>
    <xdr:graphicFrame>
      <xdr:nvGraphicFramePr>
        <xdr:cNvPr id="1" name="Grafik 11"/>
        <xdr:cNvGraphicFramePr/>
      </xdr:nvGraphicFramePr>
      <xdr:xfrm>
        <a:off x="171450" y="9220200"/>
        <a:ext cx="6000750" cy="3114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1"/>
  <sheetViews>
    <sheetView showGridLines="0" tabSelected="1" zoomScalePageLayoutView="0" workbookViewId="0" topLeftCell="A7">
      <selection activeCell="S42" sqref="S42"/>
    </sheetView>
  </sheetViews>
  <sheetFormatPr defaultColWidth="9.140625" defaultRowHeight="15"/>
  <sheetData>
    <row r="1" ht="15">
      <c r="J1" s="264"/>
    </row>
    <row r="4" spans="1:9" ht="23.25">
      <c r="A4" s="434" t="s">
        <v>8</v>
      </c>
      <c r="B4" s="435"/>
      <c r="C4" s="435"/>
      <c r="D4" s="435"/>
      <c r="E4" s="435"/>
      <c r="F4" s="435"/>
      <c r="G4" s="435"/>
      <c r="H4" s="435"/>
      <c r="I4" s="435"/>
    </row>
    <row r="6" spans="1:9" ht="20.25">
      <c r="A6" s="436" t="s">
        <v>1014</v>
      </c>
      <c r="B6" s="436"/>
      <c r="C6" s="436"/>
      <c r="D6" s="436"/>
      <c r="E6" s="436"/>
      <c r="F6" s="436"/>
      <c r="G6" s="436"/>
      <c r="H6" s="436"/>
      <c r="I6" s="436"/>
    </row>
    <row r="7" spans="1:9" ht="20.25">
      <c r="A7" s="437" t="s">
        <v>9</v>
      </c>
      <c r="B7" s="435"/>
      <c r="C7" s="435"/>
      <c r="D7" s="435"/>
      <c r="E7" s="435"/>
      <c r="F7" s="435"/>
      <c r="G7" s="435"/>
      <c r="H7" s="435"/>
      <c r="I7" s="435"/>
    </row>
    <row r="26" spans="1:9" ht="15.75">
      <c r="A26" s="438" t="s">
        <v>10</v>
      </c>
      <c r="B26" s="438"/>
      <c r="C26" s="438"/>
      <c r="D26" s="438"/>
      <c r="E26" s="438"/>
      <c r="F26" s="438"/>
      <c r="G26" s="438"/>
      <c r="H26" s="438"/>
      <c r="I26" s="438"/>
    </row>
    <row r="27" spans="1:9" ht="15.75">
      <c r="A27" s="438" t="s">
        <v>11</v>
      </c>
      <c r="B27" s="438"/>
      <c r="C27" s="438"/>
      <c r="D27" s="438"/>
      <c r="E27" s="438"/>
      <c r="F27" s="438"/>
      <c r="G27" s="438"/>
      <c r="H27" s="438"/>
      <c r="I27" s="438"/>
    </row>
    <row r="31" spans="1:9" ht="15">
      <c r="A31" s="433" t="s">
        <v>969</v>
      </c>
      <c r="B31" s="433"/>
      <c r="C31" s="433"/>
      <c r="D31" s="433"/>
      <c r="E31" s="433"/>
      <c r="F31" s="433"/>
      <c r="G31" s="433"/>
      <c r="H31" s="433"/>
      <c r="I31" s="433"/>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I21"/>
  <sheetViews>
    <sheetView zoomScalePageLayoutView="0" workbookViewId="0" topLeftCell="A1">
      <selection activeCell="K6" sqref="K6"/>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ht="15">
      <c r="I1" s="427"/>
    </row>
    <row r="2" spans="1:8" ht="15">
      <c r="A2" s="456" t="s">
        <v>970</v>
      </c>
      <c r="B2" s="456"/>
      <c r="C2" s="456"/>
      <c r="D2" s="456"/>
      <c r="E2" s="456"/>
      <c r="F2" s="456"/>
      <c r="G2" s="456"/>
      <c r="H2" s="12"/>
    </row>
    <row r="4" spans="1:8" ht="15">
      <c r="A4" s="459" t="s">
        <v>302</v>
      </c>
      <c r="B4" s="459"/>
      <c r="C4" s="459"/>
      <c r="D4" s="459"/>
      <c r="E4" s="459"/>
      <c r="F4" s="459"/>
      <c r="G4" s="459"/>
      <c r="H4" s="12"/>
    </row>
    <row r="6" spans="1:8" ht="38.25">
      <c r="A6" s="30"/>
      <c r="B6" s="34" t="s">
        <v>14</v>
      </c>
      <c r="C6" s="34" t="s">
        <v>18</v>
      </c>
      <c r="D6" s="34" t="s">
        <v>19</v>
      </c>
      <c r="E6" s="34" t="s">
        <v>20</v>
      </c>
      <c r="F6" s="34" t="s">
        <v>21</v>
      </c>
      <c r="G6" s="34" t="s">
        <v>22</v>
      </c>
      <c r="H6" s="34" t="s">
        <v>164</v>
      </c>
    </row>
    <row r="7" spans="1:8" ht="15">
      <c r="A7" s="32" t="s">
        <v>167</v>
      </c>
      <c r="B7" s="35">
        <v>20146</v>
      </c>
      <c r="C7" s="153">
        <v>21926</v>
      </c>
      <c r="D7" s="153">
        <v>24868</v>
      </c>
      <c r="E7" s="153">
        <v>35406</v>
      </c>
      <c r="F7" s="153">
        <v>486159</v>
      </c>
      <c r="G7" s="153">
        <v>86850</v>
      </c>
      <c r="H7" s="153">
        <v>658896</v>
      </c>
    </row>
    <row r="8" spans="1:8" ht="15">
      <c r="A8" s="33" t="s">
        <v>170</v>
      </c>
      <c r="B8" s="36">
        <v>3446</v>
      </c>
      <c r="C8" s="159">
        <v>7275</v>
      </c>
      <c r="D8" s="159">
        <v>8925</v>
      </c>
      <c r="E8" s="159">
        <v>13383</v>
      </c>
      <c r="F8" s="159">
        <v>169151</v>
      </c>
      <c r="G8" s="159">
        <v>22035</v>
      </c>
      <c r="H8" s="159">
        <v>222463</v>
      </c>
    </row>
    <row r="9" spans="1:8" ht="15">
      <c r="A9" s="32" t="s">
        <v>177</v>
      </c>
      <c r="B9" s="35">
        <v>10853</v>
      </c>
      <c r="C9" s="35">
        <v>17361</v>
      </c>
      <c r="D9" s="35">
        <v>22297</v>
      </c>
      <c r="E9" s="35">
        <v>32515</v>
      </c>
      <c r="F9" s="35">
        <v>355994</v>
      </c>
      <c r="G9" s="35">
        <v>50717</v>
      </c>
      <c r="H9" s="35">
        <v>482643</v>
      </c>
    </row>
    <row r="10" spans="1:8" ht="15">
      <c r="A10" s="33" t="s">
        <v>189</v>
      </c>
      <c r="B10" s="36">
        <v>10224</v>
      </c>
      <c r="C10" s="36">
        <v>29570</v>
      </c>
      <c r="D10" s="36">
        <v>26192</v>
      </c>
      <c r="E10" s="36">
        <v>38220</v>
      </c>
      <c r="F10" s="36">
        <v>465942</v>
      </c>
      <c r="G10" s="36">
        <v>70570</v>
      </c>
      <c r="H10" s="36">
        <v>637794</v>
      </c>
    </row>
    <row r="11" spans="1:8" ht="15">
      <c r="A11" s="32" t="s">
        <v>200</v>
      </c>
      <c r="B11" s="35">
        <v>7693</v>
      </c>
      <c r="C11" s="35">
        <v>20920</v>
      </c>
      <c r="D11" s="35">
        <v>19526</v>
      </c>
      <c r="E11" s="35">
        <v>24234</v>
      </c>
      <c r="F11" s="35">
        <v>151552</v>
      </c>
      <c r="G11" s="35">
        <v>31438</v>
      </c>
      <c r="H11" s="35">
        <v>251032</v>
      </c>
    </row>
    <row r="12" spans="1:8" ht="15">
      <c r="A12" s="33" t="s">
        <v>206</v>
      </c>
      <c r="B12" s="36">
        <v>6720</v>
      </c>
      <c r="C12" s="36">
        <v>7608</v>
      </c>
      <c r="D12" s="36">
        <v>10356</v>
      </c>
      <c r="E12" s="36">
        <v>19631</v>
      </c>
      <c r="F12" s="36">
        <v>172733</v>
      </c>
      <c r="G12" s="36">
        <v>24264</v>
      </c>
      <c r="H12" s="36">
        <v>237420</v>
      </c>
    </row>
    <row r="13" spans="1:8" ht="15">
      <c r="A13" s="32" t="s">
        <v>218</v>
      </c>
      <c r="B13" s="35">
        <v>3053</v>
      </c>
      <c r="C13" s="35">
        <v>3770</v>
      </c>
      <c r="D13" s="35">
        <v>3816</v>
      </c>
      <c r="E13" s="35">
        <v>8830</v>
      </c>
      <c r="F13" s="35">
        <v>94860</v>
      </c>
      <c r="G13" s="35">
        <v>12391</v>
      </c>
      <c r="H13" s="35">
        <v>127489</v>
      </c>
    </row>
    <row r="14" spans="1:8" ht="15">
      <c r="A14" s="33" t="s">
        <v>229</v>
      </c>
      <c r="B14" s="36">
        <v>2439</v>
      </c>
      <c r="C14" s="36">
        <v>3659</v>
      </c>
      <c r="D14" s="36">
        <v>3674</v>
      </c>
      <c r="E14" s="36">
        <v>13319</v>
      </c>
      <c r="F14" s="36">
        <v>90602</v>
      </c>
      <c r="G14" s="36">
        <v>10731</v>
      </c>
      <c r="H14" s="36">
        <v>123978</v>
      </c>
    </row>
    <row r="15" spans="1:8" ht="15">
      <c r="A15" s="32" t="s">
        <v>243</v>
      </c>
      <c r="B15" s="35">
        <v>1374</v>
      </c>
      <c r="C15" s="35">
        <v>1527</v>
      </c>
      <c r="D15" s="35">
        <v>1751</v>
      </c>
      <c r="E15" s="35">
        <v>3633</v>
      </c>
      <c r="F15" s="35">
        <v>39448</v>
      </c>
      <c r="G15" s="35">
        <v>4306</v>
      </c>
      <c r="H15" s="35">
        <v>50877</v>
      </c>
    </row>
    <row r="16" spans="1:8" ht="15">
      <c r="A16" s="33" t="s">
        <v>251</v>
      </c>
      <c r="B16" s="36">
        <v>502</v>
      </c>
      <c r="C16" s="36">
        <v>421</v>
      </c>
      <c r="D16" s="36">
        <v>454</v>
      </c>
      <c r="E16" s="36">
        <v>1590</v>
      </c>
      <c r="F16" s="36">
        <v>7394</v>
      </c>
      <c r="G16" s="36">
        <v>1162</v>
      </c>
      <c r="H16" s="36">
        <v>12108</v>
      </c>
    </row>
    <row r="17" spans="1:8" ht="15">
      <c r="A17" s="32" t="s">
        <v>261</v>
      </c>
      <c r="B17" s="35">
        <v>1419</v>
      </c>
      <c r="C17" s="35">
        <v>1225</v>
      </c>
      <c r="D17" s="35">
        <v>1100</v>
      </c>
      <c r="E17" s="35">
        <v>4346</v>
      </c>
      <c r="F17" s="35">
        <v>30897</v>
      </c>
      <c r="G17" s="35">
        <v>3491</v>
      </c>
      <c r="H17" s="35">
        <v>41770</v>
      </c>
    </row>
    <row r="18" spans="1:8" ht="15">
      <c r="A18" s="33" t="s">
        <v>272</v>
      </c>
      <c r="B18" s="36">
        <v>4500</v>
      </c>
      <c r="C18" s="36">
        <v>2869</v>
      </c>
      <c r="D18" s="36">
        <v>3447</v>
      </c>
      <c r="E18" s="36">
        <v>11118</v>
      </c>
      <c r="F18" s="36">
        <v>117789</v>
      </c>
      <c r="G18" s="36">
        <v>12109</v>
      </c>
      <c r="H18" s="36">
        <v>147650</v>
      </c>
    </row>
    <row r="19" spans="1:8" ht="15">
      <c r="A19" s="31" t="s">
        <v>286</v>
      </c>
      <c r="B19" s="31">
        <f aca="true" t="shared" si="0" ref="B19:H19">SUM(B7:B18)</f>
        <v>72369</v>
      </c>
      <c r="C19" s="31">
        <f t="shared" si="0"/>
        <v>118131</v>
      </c>
      <c r="D19" s="31">
        <f t="shared" si="0"/>
        <v>126406</v>
      </c>
      <c r="E19" s="31">
        <f t="shared" si="0"/>
        <v>206225</v>
      </c>
      <c r="F19" s="31">
        <f t="shared" si="0"/>
        <v>2182521</v>
      </c>
      <c r="G19" s="31">
        <f t="shared" si="0"/>
        <v>330064</v>
      </c>
      <c r="H19" s="31">
        <f t="shared" si="0"/>
        <v>2994120</v>
      </c>
    </row>
    <row r="21" spans="1:9" ht="15">
      <c r="A21" s="523" t="s">
        <v>864</v>
      </c>
      <c r="B21" s="523"/>
      <c r="C21" s="523"/>
      <c r="D21" s="523"/>
      <c r="E21" s="523"/>
      <c r="F21" s="523"/>
      <c r="G21" s="523"/>
      <c r="H21" s="523"/>
      <c r="I21" s="523"/>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&amp;L29.01.2016&amp;CTÜRKİYE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2"/>
  <sheetViews>
    <sheetView zoomScalePageLayoutView="0" workbookViewId="0" topLeftCell="A1">
      <selection activeCell="E7" sqref="E7"/>
    </sheetView>
  </sheetViews>
  <sheetFormatPr defaultColWidth="9.140625" defaultRowHeight="15"/>
  <cols>
    <col min="1" max="1" width="9.140625" style="225" customWidth="1"/>
    <col min="2" max="2" width="58.00390625" style="0" customWidth="1"/>
    <col min="3" max="4" width="10.7109375" style="50" customWidth="1"/>
    <col min="5" max="5" width="10.7109375" style="217" customWidth="1"/>
    <col min="6" max="6" width="9.57421875" style="50" customWidth="1"/>
  </cols>
  <sheetData>
    <row r="1" ht="15">
      <c r="A1" s="235"/>
    </row>
    <row r="2" spans="1:6" ht="15">
      <c r="A2" s="456" t="s">
        <v>970</v>
      </c>
      <c r="B2" s="456"/>
      <c r="C2" s="456"/>
      <c r="D2" s="456"/>
      <c r="E2" s="405"/>
      <c r="F2" s="88"/>
    </row>
    <row r="4" spans="1:6" ht="15.75" thickBot="1">
      <c r="A4" s="459" t="s">
        <v>866</v>
      </c>
      <c r="B4" s="459"/>
      <c r="C4" s="459"/>
      <c r="D4" s="459"/>
      <c r="E4" s="406"/>
      <c r="F4" s="6"/>
    </row>
    <row r="5" spans="1:5" ht="15" customHeight="1">
      <c r="A5" s="526" t="s">
        <v>12</v>
      </c>
      <c r="B5" s="528" t="s">
        <v>13</v>
      </c>
      <c r="C5" s="530" t="s">
        <v>158</v>
      </c>
      <c r="D5" s="531"/>
      <c r="E5" s="532"/>
    </row>
    <row r="6" spans="1:6" ht="24.75" customHeight="1" thickBot="1">
      <c r="A6" s="527"/>
      <c r="B6" s="529"/>
      <c r="C6" s="187">
        <v>2015</v>
      </c>
      <c r="D6" s="187">
        <v>2016</v>
      </c>
      <c r="E6" s="407" t="s">
        <v>859</v>
      </c>
      <c r="F6"/>
    </row>
    <row r="7" spans="1:6" ht="15">
      <c r="A7" s="236" t="s">
        <v>28</v>
      </c>
      <c r="B7" s="184" t="s">
        <v>536</v>
      </c>
      <c r="C7" s="185">
        <v>15</v>
      </c>
      <c r="D7" s="185">
        <v>4</v>
      </c>
      <c r="E7" s="186">
        <f aca="true" t="shared" si="0" ref="E7:E44">(D7-C7)/C7*100</f>
        <v>-73.33333333333333</v>
      </c>
      <c r="F7"/>
    </row>
    <row r="8" spans="1:6" ht="15">
      <c r="A8" s="177" t="s">
        <v>31</v>
      </c>
      <c r="B8" s="56" t="s">
        <v>538</v>
      </c>
      <c r="C8" s="39">
        <v>4</v>
      </c>
      <c r="D8" s="39">
        <v>1</v>
      </c>
      <c r="E8" s="408">
        <f t="shared" si="0"/>
        <v>-75</v>
      </c>
      <c r="F8"/>
    </row>
    <row r="9" spans="1:6" ht="15">
      <c r="A9" s="237" t="s">
        <v>34</v>
      </c>
      <c r="B9" s="72" t="s">
        <v>539</v>
      </c>
      <c r="C9" s="73">
        <v>1</v>
      </c>
      <c r="D9" s="73">
        <v>0</v>
      </c>
      <c r="E9" s="186">
        <f t="shared" si="0"/>
        <v>-100</v>
      </c>
      <c r="F9"/>
    </row>
    <row r="10" spans="1:6" ht="15">
      <c r="A10" s="177" t="s">
        <v>38</v>
      </c>
      <c r="B10" s="56" t="s">
        <v>541</v>
      </c>
      <c r="C10" s="39">
        <v>7</v>
      </c>
      <c r="D10" s="39">
        <v>2</v>
      </c>
      <c r="E10" s="408">
        <f t="shared" si="0"/>
        <v>-71.42857142857143</v>
      </c>
      <c r="F10"/>
    </row>
    <row r="11" spans="1:5" s="142" customFormat="1" ht="15">
      <c r="A11" s="178" t="s">
        <v>40</v>
      </c>
      <c r="B11" s="118" t="s">
        <v>542</v>
      </c>
      <c r="C11" s="119">
        <v>41</v>
      </c>
      <c r="D11" s="119">
        <v>23</v>
      </c>
      <c r="E11" s="186">
        <f t="shared" si="0"/>
        <v>-43.90243902439025</v>
      </c>
    </row>
    <row r="12" spans="1:6" ht="15">
      <c r="A12" s="177">
        <v>10</v>
      </c>
      <c r="B12" s="56" t="s">
        <v>543</v>
      </c>
      <c r="C12" s="39">
        <v>122</v>
      </c>
      <c r="D12" s="39">
        <v>65</v>
      </c>
      <c r="E12" s="408">
        <f t="shared" si="0"/>
        <v>-46.72131147540984</v>
      </c>
      <c r="F12"/>
    </row>
    <row r="13" spans="1:6" ht="15">
      <c r="A13" s="178">
        <v>11</v>
      </c>
      <c r="B13" s="118" t="s">
        <v>544</v>
      </c>
      <c r="C13" s="119">
        <v>20</v>
      </c>
      <c r="D13" s="119">
        <v>13</v>
      </c>
      <c r="E13" s="186">
        <f t="shared" si="0"/>
        <v>-35</v>
      </c>
      <c r="F13"/>
    </row>
    <row r="14" spans="1:5" s="142" customFormat="1" ht="15">
      <c r="A14" s="177">
        <v>12</v>
      </c>
      <c r="B14" s="56" t="s">
        <v>545</v>
      </c>
      <c r="C14" s="39">
        <v>5</v>
      </c>
      <c r="D14" s="39">
        <v>1</v>
      </c>
      <c r="E14" s="408">
        <f t="shared" si="0"/>
        <v>-80</v>
      </c>
    </row>
    <row r="15" spans="1:6" ht="15">
      <c r="A15" s="178">
        <v>13</v>
      </c>
      <c r="B15" s="118" t="s">
        <v>546</v>
      </c>
      <c r="C15" s="119">
        <v>58</v>
      </c>
      <c r="D15" s="119">
        <v>31</v>
      </c>
      <c r="E15" s="186">
        <f t="shared" si="0"/>
        <v>-46.55172413793103</v>
      </c>
      <c r="F15"/>
    </row>
    <row r="16" spans="1:5" s="142" customFormat="1" ht="15">
      <c r="A16" s="177">
        <v>14</v>
      </c>
      <c r="B16" s="56" t="s">
        <v>547</v>
      </c>
      <c r="C16" s="39">
        <v>28</v>
      </c>
      <c r="D16" s="39">
        <v>10</v>
      </c>
      <c r="E16" s="408">
        <f t="shared" si="0"/>
        <v>-64.28571428571429</v>
      </c>
    </row>
    <row r="17" spans="1:6" ht="15">
      <c r="A17" s="178">
        <v>15</v>
      </c>
      <c r="B17" s="118" t="s">
        <v>548</v>
      </c>
      <c r="C17" s="119">
        <v>9</v>
      </c>
      <c r="D17" s="119">
        <v>6</v>
      </c>
      <c r="E17" s="186">
        <f t="shared" si="0"/>
        <v>-33.33333333333333</v>
      </c>
      <c r="F17"/>
    </row>
    <row r="18" spans="1:6" ht="25.5">
      <c r="A18" s="177" t="s">
        <v>755</v>
      </c>
      <c r="B18" s="56" t="s">
        <v>549</v>
      </c>
      <c r="C18" s="39">
        <v>9</v>
      </c>
      <c r="D18" s="39">
        <v>3</v>
      </c>
      <c r="E18" s="408">
        <f t="shared" si="0"/>
        <v>-66.66666666666666</v>
      </c>
      <c r="F18"/>
    </row>
    <row r="19" spans="1:5" s="142" customFormat="1" ht="15">
      <c r="A19" s="178" t="s">
        <v>734</v>
      </c>
      <c r="B19" s="118" t="s">
        <v>550</v>
      </c>
      <c r="C19" s="119">
        <v>52</v>
      </c>
      <c r="D19" s="119">
        <v>25</v>
      </c>
      <c r="E19" s="186">
        <f t="shared" si="0"/>
        <v>-51.92307692307693</v>
      </c>
    </row>
    <row r="20" spans="1:5" s="142" customFormat="1" ht="15">
      <c r="A20" s="177">
        <v>18</v>
      </c>
      <c r="B20" s="56" t="s">
        <v>551</v>
      </c>
      <c r="C20" s="39">
        <v>21</v>
      </c>
      <c r="D20" s="39">
        <v>7</v>
      </c>
      <c r="E20" s="408">
        <f t="shared" si="0"/>
        <v>-66.66666666666666</v>
      </c>
    </row>
    <row r="21" spans="1:5" s="142" customFormat="1" ht="15">
      <c r="A21" s="178" t="s">
        <v>909</v>
      </c>
      <c r="B21" s="118" t="s">
        <v>552</v>
      </c>
      <c r="C21" s="119">
        <v>18</v>
      </c>
      <c r="D21" s="119">
        <v>10</v>
      </c>
      <c r="E21" s="186">
        <f t="shared" si="0"/>
        <v>-44.44444444444444</v>
      </c>
    </row>
    <row r="22" spans="1:5" s="142" customFormat="1" ht="15">
      <c r="A22" s="177">
        <v>20</v>
      </c>
      <c r="B22" s="56" t="s">
        <v>553</v>
      </c>
      <c r="C22" s="39">
        <v>146</v>
      </c>
      <c r="D22" s="39">
        <v>78</v>
      </c>
      <c r="E22" s="408">
        <f t="shared" si="0"/>
        <v>-46.57534246575342</v>
      </c>
    </row>
    <row r="23" spans="1:6" ht="25.5">
      <c r="A23" s="178">
        <v>21</v>
      </c>
      <c r="B23" s="118" t="s">
        <v>533</v>
      </c>
      <c r="C23" s="119">
        <v>18</v>
      </c>
      <c r="D23" s="119">
        <v>11</v>
      </c>
      <c r="E23" s="186">
        <f t="shared" si="0"/>
        <v>-38.88888888888889</v>
      </c>
      <c r="F23"/>
    </row>
    <row r="24" spans="1:6" ht="15">
      <c r="A24" s="177">
        <v>22</v>
      </c>
      <c r="B24" s="56" t="s">
        <v>554</v>
      </c>
      <c r="C24" s="39">
        <v>137</v>
      </c>
      <c r="D24" s="39">
        <v>68</v>
      </c>
      <c r="E24" s="408">
        <f t="shared" si="0"/>
        <v>-50.36496350364964</v>
      </c>
      <c r="F24"/>
    </row>
    <row r="25" spans="1:6" ht="15">
      <c r="A25" s="178" t="s">
        <v>746</v>
      </c>
      <c r="B25" s="118" t="s">
        <v>555</v>
      </c>
      <c r="C25" s="119">
        <v>84</v>
      </c>
      <c r="D25" s="119">
        <v>38</v>
      </c>
      <c r="E25" s="186">
        <f t="shared" si="0"/>
        <v>-54.761904761904766</v>
      </c>
      <c r="F25"/>
    </row>
    <row r="26" spans="1:5" s="142" customFormat="1" ht="15">
      <c r="A26" s="177">
        <v>24</v>
      </c>
      <c r="B26" s="56" t="s">
        <v>556</v>
      </c>
      <c r="C26" s="39">
        <v>48</v>
      </c>
      <c r="D26" s="39">
        <v>19</v>
      </c>
      <c r="E26" s="408">
        <f t="shared" si="0"/>
        <v>-60.416666666666664</v>
      </c>
    </row>
    <row r="27" spans="1:5" s="142" customFormat="1" ht="15">
      <c r="A27" s="178">
        <v>25</v>
      </c>
      <c r="B27" s="118" t="s">
        <v>557</v>
      </c>
      <c r="C27" s="119">
        <v>150</v>
      </c>
      <c r="D27" s="119">
        <v>83</v>
      </c>
      <c r="E27" s="186">
        <f t="shared" si="0"/>
        <v>-44.666666666666664</v>
      </c>
    </row>
    <row r="28" spans="1:5" s="142" customFormat="1" ht="15">
      <c r="A28" s="177" t="s">
        <v>945</v>
      </c>
      <c r="B28" s="56" t="s">
        <v>534</v>
      </c>
      <c r="C28" s="39">
        <v>33</v>
      </c>
      <c r="D28" s="39">
        <v>18</v>
      </c>
      <c r="E28" s="408">
        <f t="shared" si="0"/>
        <v>-45.45454545454545</v>
      </c>
    </row>
    <row r="29" spans="1:6" ht="15">
      <c r="A29" s="178">
        <v>27</v>
      </c>
      <c r="B29" s="118" t="s">
        <v>558</v>
      </c>
      <c r="C29" s="119">
        <v>77</v>
      </c>
      <c r="D29" s="119">
        <v>34</v>
      </c>
      <c r="E29" s="186">
        <f t="shared" si="0"/>
        <v>-55.84415584415584</v>
      </c>
      <c r="F29"/>
    </row>
    <row r="30" spans="1:6" ht="15" customHeight="1">
      <c r="A30" s="177">
        <v>28</v>
      </c>
      <c r="B30" s="56" t="s">
        <v>559</v>
      </c>
      <c r="C30" s="39">
        <v>151</v>
      </c>
      <c r="D30" s="39">
        <v>76</v>
      </c>
      <c r="E30" s="408">
        <f t="shared" si="0"/>
        <v>-49.668874172185426</v>
      </c>
      <c r="F30"/>
    </row>
    <row r="31" spans="1:5" s="142" customFormat="1" ht="15" customHeight="1">
      <c r="A31" s="178" t="s">
        <v>946</v>
      </c>
      <c r="B31" s="118" t="s">
        <v>560</v>
      </c>
      <c r="C31" s="119">
        <v>124</v>
      </c>
      <c r="D31" s="119">
        <v>59</v>
      </c>
      <c r="E31" s="186">
        <f t="shared" si="0"/>
        <v>-52.41935483870967</v>
      </c>
    </row>
    <row r="32" spans="1:6" ht="25.5" customHeight="1">
      <c r="A32" s="177">
        <v>30</v>
      </c>
      <c r="B32" s="56" t="s">
        <v>561</v>
      </c>
      <c r="C32" s="39">
        <v>31</v>
      </c>
      <c r="D32" s="39">
        <v>12</v>
      </c>
      <c r="E32" s="408">
        <f t="shared" si="0"/>
        <v>-61.29032258064516</v>
      </c>
      <c r="F32"/>
    </row>
    <row r="33" spans="1:5" s="142" customFormat="1" ht="25.5" customHeight="1">
      <c r="A33" s="178">
        <v>31</v>
      </c>
      <c r="B33" s="118" t="s">
        <v>562</v>
      </c>
      <c r="C33" s="119">
        <v>15</v>
      </c>
      <c r="D33" s="119">
        <v>5</v>
      </c>
      <c r="E33" s="186">
        <f t="shared" si="0"/>
        <v>-66.66666666666666</v>
      </c>
    </row>
    <row r="34" spans="1:5" s="167" customFormat="1" ht="25.5" customHeight="1">
      <c r="A34" s="177">
        <v>32</v>
      </c>
      <c r="B34" s="56" t="s">
        <v>563</v>
      </c>
      <c r="C34" s="39">
        <v>30</v>
      </c>
      <c r="D34" s="39">
        <v>10</v>
      </c>
      <c r="E34" s="408">
        <f t="shared" si="0"/>
        <v>-66.66666666666666</v>
      </c>
    </row>
    <row r="35" spans="1:5" s="167" customFormat="1" ht="25.5" customHeight="1">
      <c r="A35" s="178">
        <v>33</v>
      </c>
      <c r="B35" s="118" t="s">
        <v>564</v>
      </c>
      <c r="C35" s="119">
        <v>6</v>
      </c>
      <c r="D35" s="119">
        <v>2</v>
      </c>
      <c r="E35" s="186">
        <f t="shared" si="0"/>
        <v>-66.66666666666666</v>
      </c>
    </row>
    <row r="36" spans="1:6" ht="15" customHeight="1">
      <c r="A36" s="177" t="s">
        <v>947</v>
      </c>
      <c r="B36" s="56" t="s">
        <v>565</v>
      </c>
      <c r="C36" s="39">
        <v>29</v>
      </c>
      <c r="D36" s="39">
        <v>12</v>
      </c>
      <c r="E36" s="408">
        <f t="shared" si="0"/>
        <v>-58.620689655172406</v>
      </c>
      <c r="F36"/>
    </row>
    <row r="37" spans="1:6" ht="25.5">
      <c r="A37" s="178" t="s">
        <v>749</v>
      </c>
      <c r="B37" s="118" t="s">
        <v>566</v>
      </c>
      <c r="C37" s="119">
        <v>15</v>
      </c>
      <c r="D37" s="119">
        <v>3</v>
      </c>
      <c r="E37" s="186">
        <f t="shared" si="0"/>
        <v>-80</v>
      </c>
      <c r="F37"/>
    </row>
    <row r="38" spans="1:6" ht="25.5">
      <c r="A38" s="177">
        <v>45</v>
      </c>
      <c r="B38" s="56" t="s">
        <v>567</v>
      </c>
      <c r="C38" s="39">
        <v>9</v>
      </c>
      <c r="D38" s="39">
        <v>3</v>
      </c>
      <c r="E38" s="408">
        <f t="shared" si="0"/>
        <v>-66.66666666666666</v>
      </c>
      <c r="F38"/>
    </row>
    <row r="39" spans="1:6" ht="15">
      <c r="A39" s="178" t="s">
        <v>761</v>
      </c>
      <c r="B39" s="118" t="s">
        <v>568</v>
      </c>
      <c r="C39" s="119">
        <v>24</v>
      </c>
      <c r="D39" s="119">
        <v>15</v>
      </c>
      <c r="E39" s="186">
        <f t="shared" si="0"/>
        <v>-37.5</v>
      </c>
      <c r="F39"/>
    </row>
    <row r="40" spans="1:6" ht="15">
      <c r="A40" s="177" t="s">
        <v>758</v>
      </c>
      <c r="B40" s="56" t="s">
        <v>569</v>
      </c>
      <c r="C40" s="39">
        <v>3</v>
      </c>
      <c r="D40" s="39">
        <v>1</v>
      </c>
      <c r="E40" s="408">
        <f t="shared" si="0"/>
        <v>-66.66666666666666</v>
      </c>
      <c r="F40"/>
    </row>
    <row r="41" spans="1:6" ht="15">
      <c r="A41" s="178">
        <v>56</v>
      </c>
      <c r="B41" s="118" t="s">
        <v>570</v>
      </c>
      <c r="C41" s="119">
        <v>7</v>
      </c>
      <c r="D41" s="119">
        <v>1</v>
      </c>
      <c r="E41" s="186">
        <f t="shared" si="0"/>
        <v>-85.71428571428571</v>
      </c>
      <c r="F41"/>
    </row>
    <row r="42" spans="1:6" ht="15">
      <c r="A42" s="177" t="s">
        <v>662</v>
      </c>
      <c r="B42" s="56" t="s">
        <v>571</v>
      </c>
      <c r="C42" s="39">
        <v>8</v>
      </c>
      <c r="D42" s="39">
        <v>3</v>
      </c>
      <c r="E42" s="408">
        <f t="shared" si="0"/>
        <v>-62.5</v>
      </c>
      <c r="F42"/>
    </row>
    <row r="43" spans="1:6" ht="15.75" thickBot="1">
      <c r="A43" s="181" t="s">
        <v>663</v>
      </c>
      <c r="B43" s="182" t="s">
        <v>572</v>
      </c>
      <c r="C43" s="183">
        <v>44</v>
      </c>
      <c r="D43" s="183">
        <v>20</v>
      </c>
      <c r="E43" s="186">
        <f t="shared" si="0"/>
        <v>-54.54545454545454</v>
      </c>
      <c r="F43"/>
    </row>
    <row r="44" spans="1:6" ht="15.75" thickBot="1">
      <c r="A44" s="533" t="s">
        <v>7</v>
      </c>
      <c r="B44" s="534"/>
      <c r="C44" s="179">
        <f>SUM(C7:C43)</f>
        <v>1599</v>
      </c>
      <c r="D44" s="180">
        <f>SUM(D7:D43)</f>
        <v>772</v>
      </c>
      <c r="E44" s="242">
        <f t="shared" si="0"/>
        <v>-51.719824890556595</v>
      </c>
      <c r="F44"/>
    </row>
    <row r="45" spans="1:6" ht="26.25" customHeight="1">
      <c r="A45" s="238"/>
      <c r="B45" s="103"/>
      <c r="C45" s="104"/>
      <c r="D45" s="104"/>
      <c r="E45" s="409"/>
      <c r="F45" s="105"/>
    </row>
    <row r="46" spans="1:6" ht="33" customHeight="1">
      <c r="A46" s="524" t="s">
        <v>1013</v>
      </c>
      <c r="B46" s="525"/>
      <c r="C46" s="525"/>
      <c r="D46" s="525"/>
      <c r="E46" s="525"/>
      <c r="F46"/>
    </row>
    <row r="47" spans="1:6" s="167" customFormat="1" ht="15">
      <c r="A47" s="239" t="s">
        <v>574</v>
      </c>
      <c r="B47" s="160"/>
      <c r="C47" s="160"/>
      <c r="D47" s="160"/>
      <c r="E47" s="410"/>
      <c r="F47" s="52"/>
    </row>
    <row r="48" spans="1:6" ht="15">
      <c r="A48" s="240"/>
      <c r="B48" s="106"/>
      <c r="C48" s="106"/>
      <c r="D48" s="106"/>
      <c r="E48" s="411"/>
      <c r="F48" s="160"/>
    </row>
    <row r="49" spans="1:5" ht="23.25" customHeight="1">
      <c r="A49" s="240"/>
      <c r="B49" s="160"/>
      <c r="C49" s="160"/>
      <c r="D49" s="160"/>
      <c r="E49" s="410"/>
    </row>
    <row r="50" spans="1:6" ht="15" customHeight="1">
      <c r="A50" s="241"/>
      <c r="B50" s="160"/>
      <c r="C50" s="160"/>
      <c r="D50" s="160"/>
      <c r="E50" s="410"/>
      <c r="F50" s="160"/>
    </row>
    <row r="51" spans="2:6" ht="15">
      <c r="B51" s="161"/>
      <c r="C51" s="98"/>
      <c r="D51" s="68"/>
      <c r="E51" s="412"/>
      <c r="F51" s="160"/>
    </row>
    <row r="52" ht="45" customHeight="1">
      <c r="F52" s="68"/>
    </row>
  </sheetData>
  <sheetProtection/>
  <mergeCells count="7">
    <mergeCell ref="A46:E46"/>
    <mergeCell ref="A4:D4"/>
    <mergeCell ref="A2:D2"/>
    <mergeCell ref="A5:A6"/>
    <mergeCell ref="B5:B6"/>
    <mergeCell ref="C5:E5"/>
    <mergeCell ref="A44:B44"/>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8" r:id="rId1"/>
  <headerFooter>
    <oddFooter>&amp;L29.01.2016&amp;CTÜRKİYE ODALAR ve BORSALAR BİRLİĞİ
Bilgi Hizmetleri Dairesi&amp;R&amp;P</oddFooter>
  </headerFooter>
  <ignoredErrors>
    <ignoredError sqref="D44" formulaRange="1"/>
  </ignoredErrors>
</worksheet>
</file>

<file path=xl/worksheets/sheet12.xml><?xml version="1.0" encoding="utf-8"?>
<worksheet xmlns="http://schemas.openxmlformats.org/spreadsheetml/2006/main" xmlns:r="http://schemas.openxmlformats.org/officeDocument/2006/relationships">
  <sheetPr codeName="Sayfa12">
    <pageSetUpPr fitToPage="1"/>
  </sheetPr>
  <dimension ref="A1:I74"/>
  <sheetViews>
    <sheetView zoomScalePageLayoutView="0" workbookViewId="0" topLeftCell="A1">
      <selection activeCell="N14" sqref="N14"/>
    </sheetView>
  </sheetViews>
  <sheetFormatPr defaultColWidth="9.140625" defaultRowHeight="15"/>
  <cols>
    <col min="3" max="3" width="11.28125" style="0" customWidth="1"/>
    <col min="4" max="4" width="21.421875" style="0" customWidth="1"/>
    <col min="5" max="5" width="13.7109375" style="50" customWidth="1"/>
    <col min="6" max="7" width="13.7109375" style="0" customWidth="1"/>
    <col min="11" max="11" width="9.28125" style="0" customWidth="1"/>
  </cols>
  <sheetData>
    <row r="1" spans="2:8" ht="15">
      <c r="B1" s="537" t="s">
        <v>970</v>
      </c>
      <c r="C1" s="538"/>
      <c r="D1" s="538"/>
      <c r="E1" s="538"/>
      <c r="F1" s="538"/>
      <c r="G1" s="538"/>
      <c r="H1" s="430"/>
    </row>
    <row r="2" spans="1:7" ht="15">
      <c r="A2" s="52"/>
      <c r="B2" s="538"/>
      <c r="C2" s="538"/>
      <c r="D2" s="538"/>
      <c r="E2" s="538"/>
      <c r="F2" s="538"/>
      <c r="G2" s="538"/>
    </row>
    <row r="3" spans="2:7" ht="15">
      <c r="B3" s="462" t="s">
        <v>290</v>
      </c>
      <c r="C3" s="445"/>
      <c r="D3" s="445"/>
      <c r="E3" s="445"/>
      <c r="F3" s="445"/>
      <c r="G3" s="445"/>
    </row>
    <row r="4" ht="15.75" thickBot="1"/>
    <row r="5" spans="3:7" ht="15">
      <c r="C5" s="539" t="s">
        <v>288</v>
      </c>
      <c r="D5" s="542" t="s">
        <v>289</v>
      </c>
      <c r="E5" s="530" t="s">
        <v>14</v>
      </c>
      <c r="F5" s="531"/>
      <c r="G5" s="532"/>
    </row>
    <row r="6" spans="3:7" ht="15" customHeight="1">
      <c r="C6" s="540"/>
      <c r="D6" s="543"/>
      <c r="E6" s="545">
        <v>2015</v>
      </c>
      <c r="F6" s="549">
        <v>2016</v>
      </c>
      <c r="G6" s="547" t="s">
        <v>859</v>
      </c>
    </row>
    <row r="7" spans="3:7" ht="15.75" thickBot="1">
      <c r="C7" s="541"/>
      <c r="D7" s="544"/>
      <c r="E7" s="546"/>
      <c r="F7" s="529"/>
      <c r="G7" s="548"/>
    </row>
    <row r="8" spans="3:7" s="50" customFormat="1" ht="15">
      <c r="C8" s="194" t="s">
        <v>948</v>
      </c>
      <c r="D8" s="195" t="s">
        <v>29</v>
      </c>
      <c r="E8" s="196">
        <v>30</v>
      </c>
      <c r="F8" s="196">
        <v>39</v>
      </c>
      <c r="G8" s="197">
        <f aca="true" t="shared" si="0" ref="G8:G37">(F8-E8)/E8*100</f>
        <v>30</v>
      </c>
    </row>
    <row r="9" spans="3:7" ht="15">
      <c r="C9" s="189" t="s">
        <v>949</v>
      </c>
      <c r="D9" s="157" t="s">
        <v>32</v>
      </c>
      <c r="E9" s="158">
        <v>10</v>
      </c>
      <c r="F9" s="158">
        <v>10</v>
      </c>
      <c r="G9" s="197">
        <f t="shared" si="0"/>
        <v>0</v>
      </c>
    </row>
    <row r="10" spans="3:7" ht="15">
      <c r="C10" s="188" t="s">
        <v>950</v>
      </c>
      <c r="D10" s="56" t="s">
        <v>35</v>
      </c>
      <c r="E10" s="39">
        <v>2</v>
      </c>
      <c r="F10" s="39">
        <v>2</v>
      </c>
      <c r="G10" s="197">
        <f t="shared" si="0"/>
        <v>0</v>
      </c>
    </row>
    <row r="11" spans="3:7" ht="15">
      <c r="C11" s="190" t="s">
        <v>951</v>
      </c>
      <c r="D11" s="118" t="s">
        <v>37</v>
      </c>
      <c r="E11" s="119">
        <v>73</v>
      </c>
      <c r="F11" s="119">
        <v>75</v>
      </c>
      <c r="G11" s="197">
        <f t="shared" si="0"/>
        <v>2.73972602739726</v>
      </c>
    </row>
    <row r="12" spans="3:7" ht="15">
      <c r="C12" s="188" t="s">
        <v>952</v>
      </c>
      <c r="D12" s="56" t="s">
        <v>39</v>
      </c>
      <c r="E12" s="39">
        <v>50</v>
      </c>
      <c r="F12" s="39">
        <v>46</v>
      </c>
      <c r="G12" s="197">
        <f t="shared" si="0"/>
        <v>-8</v>
      </c>
    </row>
    <row r="13" spans="3:7" ht="15">
      <c r="C13" s="190" t="s">
        <v>953</v>
      </c>
      <c r="D13" s="118" t="s">
        <v>41</v>
      </c>
      <c r="E13" s="119">
        <v>2</v>
      </c>
      <c r="F13" s="119">
        <v>3</v>
      </c>
      <c r="G13" s="197">
        <f t="shared" si="0"/>
        <v>50</v>
      </c>
    </row>
    <row r="14" spans="3:7" ht="15">
      <c r="C14" s="188" t="s">
        <v>954</v>
      </c>
      <c r="D14" s="56" t="s">
        <v>42</v>
      </c>
      <c r="E14" s="39">
        <v>8</v>
      </c>
      <c r="F14" s="39">
        <v>10</v>
      </c>
      <c r="G14" s="197">
        <f t="shared" si="0"/>
        <v>25</v>
      </c>
    </row>
    <row r="15" spans="3:7" ht="15">
      <c r="C15" s="190" t="s">
        <v>738</v>
      </c>
      <c r="D15" s="118" t="s">
        <v>43</v>
      </c>
      <c r="E15" s="119">
        <v>10</v>
      </c>
      <c r="F15" s="119">
        <v>15</v>
      </c>
      <c r="G15" s="197">
        <f t="shared" si="0"/>
        <v>50</v>
      </c>
    </row>
    <row r="16" spans="3:7" ht="15">
      <c r="C16" s="188" t="s">
        <v>659</v>
      </c>
      <c r="D16" s="56" t="s">
        <v>44</v>
      </c>
      <c r="E16" s="39">
        <v>13</v>
      </c>
      <c r="F16" s="39">
        <v>16</v>
      </c>
      <c r="G16" s="197">
        <f t="shared" si="0"/>
        <v>23.076923076923077</v>
      </c>
    </row>
    <row r="17" spans="3:7" s="50" customFormat="1" ht="15">
      <c r="C17" s="190" t="s">
        <v>752</v>
      </c>
      <c r="D17" s="118" t="s">
        <v>47</v>
      </c>
      <c r="E17" s="119">
        <v>9</v>
      </c>
      <c r="F17" s="119">
        <v>9</v>
      </c>
      <c r="G17" s="197">
        <f t="shared" si="0"/>
        <v>0</v>
      </c>
    </row>
    <row r="18" spans="3:7" s="50" customFormat="1" ht="15">
      <c r="C18" s="188" t="s">
        <v>754</v>
      </c>
      <c r="D18" s="56" t="s">
        <v>48</v>
      </c>
      <c r="E18" s="39">
        <v>2</v>
      </c>
      <c r="F18" s="39">
        <v>2</v>
      </c>
      <c r="G18" s="197">
        <f t="shared" si="0"/>
        <v>0</v>
      </c>
    </row>
    <row r="19" spans="3:7" s="50" customFormat="1" ht="15">
      <c r="C19" s="189" t="s">
        <v>755</v>
      </c>
      <c r="D19" s="72" t="s">
        <v>49</v>
      </c>
      <c r="E19" s="73">
        <v>143</v>
      </c>
      <c r="F19" s="73">
        <v>151</v>
      </c>
      <c r="G19" s="197">
        <f t="shared" si="0"/>
        <v>5.594405594405594</v>
      </c>
    </row>
    <row r="20" spans="3:7" s="50" customFormat="1" ht="15">
      <c r="C20" s="188" t="s">
        <v>734</v>
      </c>
      <c r="D20" s="56" t="s">
        <v>50</v>
      </c>
      <c r="E20" s="39">
        <v>7</v>
      </c>
      <c r="F20" s="39">
        <v>6</v>
      </c>
      <c r="G20" s="197">
        <f t="shared" si="0"/>
        <v>-14.285714285714285</v>
      </c>
    </row>
    <row r="21" spans="3:7" s="50" customFormat="1" ht="15">
      <c r="C21" s="189" t="s">
        <v>767</v>
      </c>
      <c r="D21" s="157" t="s">
        <v>51</v>
      </c>
      <c r="E21" s="158">
        <v>4</v>
      </c>
      <c r="F21" s="158">
        <v>5</v>
      </c>
      <c r="G21" s="197">
        <f t="shared" si="0"/>
        <v>25</v>
      </c>
    </row>
    <row r="22" spans="3:7" ht="15">
      <c r="C22" s="188" t="s">
        <v>909</v>
      </c>
      <c r="D22" s="56" t="s">
        <v>52</v>
      </c>
      <c r="E22" s="39">
        <v>2</v>
      </c>
      <c r="F22" s="39">
        <v>2</v>
      </c>
      <c r="G22" s="197">
        <f t="shared" si="0"/>
        <v>0</v>
      </c>
    </row>
    <row r="23" spans="3:7" ht="15">
      <c r="C23" s="190" t="s">
        <v>751</v>
      </c>
      <c r="D23" s="118" t="s">
        <v>53</v>
      </c>
      <c r="E23" s="119">
        <v>10</v>
      </c>
      <c r="F23" s="119">
        <v>14</v>
      </c>
      <c r="G23" s="197">
        <f t="shared" si="0"/>
        <v>40</v>
      </c>
    </row>
    <row r="24" spans="3:7" s="50" customFormat="1" ht="15">
      <c r="C24" s="188" t="s">
        <v>744</v>
      </c>
      <c r="D24" s="56" t="s">
        <v>55</v>
      </c>
      <c r="E24" s="39">
        <v>3</v>
      </c>
      <c r="F24" s="39">
        <v>4</v>
      </c>
      <c r="G24" s="197">
        <f t="shared" si="0"/>
        <v>33.33333333333333</v>
      </c>
    </row>
    <row r="25" spans="3:7" s="50" customFormat="1" ht="15">
      <c r="C25" s="190" t="s">
        <v>746</v>
      </c>
      <c r="D25" s="118" t="s">
        <v>56</v>
      </c>
      <c r="E25" s="119">
        <v>3</v>
      </c>
      <c r="F25" s="119">
        <v>2</v>
      </c>
      <c r="G25" s="197">
        <f t="shared" si="0"/>
        <v>-33.33333333333333</v>
      </c>
    </row>
    <row r="26" spans="3:7" s="50" customFormat="1" ht="15">
      <c r="C26" s="188" t="s">
        <v>766</v>
      </c>
      <c r="D26" s="56" t="s">
        <v>57</v>
      </c>
      <c r="E26" s="39">
        <v>3</v>
      </c>
      <c r="F26" s="39">
        <v>2</v>
      </c>
      <c r="G26" s="197">
        <f t="shared" si="0"/>
        <v>-33.33333333333333</v>
      </c>
    </row>
    <row r="27" spans="3:7" s="50" customFormat="1" ht="15">
      <c r="C27" s="190" t="s">
        <v>737</v>
      </c>
      <c r="D27" s="118" t="s">
        <v>58</v>
      </c>
      <c r="E27" s="119">
        <v>1</v>
      </c>
      <c r="F27" s="119">
        <v>1</v>
      </c>
      <c r="G27" s="197">
        <f t="shared" si="0"/>
        <v>0</v>
      </c>
    </row>
    <row r="28" spans="3:7" ht="15">
      <c r="C28" s="188" t="s">
        <v>945</v>
      </c>
      <c r="D28" s="56" t="s">
        <v>59</v>
      </c>
      <c r="E28" s="39">
        <v>21</v>
      </c>
      <c r="F28" s="39">
        <v>25</v>
      </c>
      <c r="G28" s="197">
        <f t="shared" si="0"/>
        <v>19.047619047619047</v>
      </c>
    </row>
    <row r="29" spans="3:7" ht="15">
      <c r="C29" s="189" t="s">
        <v>765</v>
      </c>
      <c r="D29" s="157" t="s">
        <v>60</v>
      </c>
      <c r="E29" s="158">
        <v>2</v>
      </c>
      <c r="F29" s="158">
        <v>2</v>
      </c>
      <c r="G29" s="197">
        <f t="shared" si="0"/>
        <v>0</v>
      </c>
    </row>
    <row r="30" spans="3:7" ht="15">
      <c r="C30" s="188" t="s">
        <v>743</v>
      </c>
      <c r="D30" s="56" t="s">
        <v>61</v>
      </c>
      <c r="E30" s="39">
        <v>3</v>
      </c>
      <c r="F30" s="39">
        <v>2</v>
      </c>
      <c r="G30" s="197">
        <f t="shared" si="0"/>
        <v>-33.33333333333333</v>
      </c>
    </row>
    <row r="31" spans="3:7" s="50" customFormat="1" ht="15">
      <c r="C31" s="190" t="s">
        <v>660</v>
      </c>
      <c r="D31" s="118" t="s">
        <v>64</v>
      </c>
      <c r="E31" s="119">
        <v>11</v>
      </c>
      <c r="F31" s="119">
        <v>9</v>
      </c>
      <c r="G31" s="197">
        <f t="shared" si="0"/>
        <v>-18.181818181818183</v>
      </c>
    </row>
    <row r="32" spans="3:7" ht="15">
      <c r="C32" s="188" t="s">
        <v>763</v>
      </c>
      <c r="D32" s="56" t="s">
        <v>65</v>
      </c>
      <c r="E32" s="39">
        <v>1</v>
      </c>
      <c r="F32" s="39">
        <v>4</v>
      </c>
      <c r="G32" s="197">
        <f t="shared" si="0"/>
        <v>300</v>
      </c>
    </row>
    <row r="33" spans="3:7" ht="15">
      <c r="C33" s="190" t="s">
        <v>661</v>
      </c>
      <c r="D33" s="118" t="s">
        <v>66</v>
      </c>
      <c r="E33" s="119">
        <v>1</v>
      </c>
      <c r="F33" s="119">
        <v>2</v>
      </c>
      <c r="G33" s="197">
        <f t="shared" si="0"/>
        <v>100</v>
      </c>
    </row>
    <row r="34" spans="3:7" s="50" customFormat="1" ht="15">
      <c r="C34" s="188" t="s">
        <v>955</v>
      </c>
      <c r="D34" s="56" t="s">
        <v>67</v>
      </c>
      <c r="E34" s="39">
        <v>206</v>
      </c>
      <c r="F34" s="39">
        <v>201</v>
      </c>
      <c r="G34" s="197">
        <f t="shared" si="0"/>
        <v>-2.4271844660194173</v>
      </c>
    </row>
    <row r="35" spans="3:7" ht="15">
      <c r="C35" s="189" t="s">
        <v>947</v>
      </c>
      <c r="D35" s="72" t="s">
        <v>68</v>
      </c>
      <c r="E35" s="73">
        <v>190</v>
      </c>
      <c r="F35" s="73">
        <v>208</v>
      </c>
      <c r="G35" s="197">
        <f t="shared" si="0"/>
        <v>9.473684210526317</v>
      </c>
    </row>
    <row r="36" spans="3:7" s="50" customFormat="1" ht="15">
      <c r="C36" s="188" t="s">
        <v>740</v>
      </c>
      <c r="D36" s="56" t="s">
        <v>69</v>
      </c>
      <c r="E36" s="39">
        <v>1</v>
      </c>
      <c r="F36" s="39">
        <v>0</v>
      </c>
      <c r="G36" s="197">
        <f t="shared" si="0"/>
        <v>-100</v>
      </c>
    </row>
    <row r="37" spans="3:7" s="245" customFormat="1" ht="15">
      <c r="C37" s="188" t="s">
        <v>959</v>
      </c>
      <c r="D37" s="52" t="s">
        <v>70</v>
      </c>
      <c r="E37" s="39">
        <v>1</v>
      </c>
      <c r="F37" s="39">
        <v>1</v>
      </c>
      <c r="G37" s="197">
        <f t="shared" si="0"/>
        <v>0</v>
      </c>
    </row>
    <row r="38" spans="3:7" s="50" customFormat="1" ht="15">
      <c r="C38" s="189" t="s">
        <v>749</v>
      </c>
      <c r="D38" s="72" t="s">
        <v>71</v>
      </c>
      <c r="E38" s="73">
        <v>2</v>
      </c>
      <c r="F38" s="73">
        <v>2</v>
      </c>
      <c r="G38" s="197">
        <f aca="true" t="shared" si="1" ref="G38:G62">(F38-E38)/E38*100</f>
        <v>0</v>
      </c>
    </row>
    <row r="39" spans="3:7" ht="15" customHeight="1">
      <c r="C39" s="190" t="s">
        <v>757</v>
      </c>
      <c r="D39" s="118" t="s">
        <v>72</v>
      </c>
      <c r="E39" s="119">
        <v>15</v>
      </c>
      <c r="F39" s="119">
        <v>15</v>
      </c>
      <c r="G39" s="197">
        <f t="shared" si="1"/>
        <v>0</v>
      </c>
    </row>
    <row r="40" spans="3:7" ht="15" customHeight="1">
      <c r="C40" s="188" t="s">
        <v>756</v>
      </c>
      <c r="D40" s="56" t="s">
        <v>74</v>
      </c>
      <c r="E40" s="39">
        <v>228</v>
      </c>
      <c r="F40" s="39">
        <v>235</v>
      </c>
      <c r="G40" s="197">
        <f t="shared" si="1"/>
        <v>3.070175438596491</v>
      </c>
    </row>
    <row r="41" spans="3:7" ht="15">
      <c r="C41" s="190" t="s">
        <v>762</v>
      </c>
      <c r="D41" s="118" t="s">
        <v>75</v>
      </c>
      <c r="E41" s="119">
        <v>11</v>
      </c>
      <c r="F41" s="119">
        <v>13</v>
      </c>
      <c r="G41" s="197">
        <f t="shared" si="1"/>
        <v>18.181818181818183</v>
      </c>
    </row>
    <row r="42" spans="3:7" ht="15">
      <c r="C42" s="188" t="s">
        <v>741</v>
      </c>
      <c r="D42" s="56" t="s">
        <v>76</v>
      </c>
      <c r="E42" s="39">
        <v>2</v>
      </c>
      <c r="F42" s="39">
        <v>2</v>
      </c>
      <c r="G42" s="197">
        <f t="shared" si="1"/>
        <v>0</v>
      </c>
    </row>
    <row r="43" spans="3:7" ht="15">
      <c r="C43" s="190" t="s">
        <v>764</v>
      </c>
      <c r="D43" s="118" t="s">
        <v>77</v>
      </c>
      <c r="E43" s="119">
        <v>1</v>
      </c>
      <c r="F43" s="119">
        <v>3</v>
      </c>
      <c r="G43" s="197">
        <f t="shared" si="1"/>
        <v>200</v>
      </c>
    </row>
    <row r="44" spans="3:7" ht="15">
      <c r="C44" s="188" t="s">
        <v>753</v>
      </c>
      <c r="D44" s="56" t="s">
        <v>78</v>
      </c>
      <c r="E44" s="39">
        <v>39</v>
      </c>
      <c r="F44" s="39">
        <v>44</v>
      </c>
      <c r="G44" s="197">
        <f t="shared" si="1"/>
        <v>12.82051282051282</v>
      </c>
    </row>
    <row r="45" spans="3:7" ht="15">
      <c r="C45" s="189" t="s">
        <v>761</v>
      </c>
      <c r="D45" s="157" t="s">
        <v>79</v>
      </c>
      <c r="E45" s="158">
        <v>5</v>
      </c>
      <c r="F45" s="158">
        <v>4</v>
      </c>
      <c r="G45" s="197">
        <f t="shared" si="1"/>
        <v>-20</v>
      </c>
    </row>
    <row r="46" spans="3:7" ht="15">
      <c r="C46" s="188" t="s">
        <v>739</v>
      </c>
      <c r="D46" s="56" t="s">
        <v>81</v>
      </c>
      <c r="E46" s="39">
        <v>9</v>
      </c>
      <c r="F46" s="39">
        <v>8</v>
      </c>
      <c r="G46" s="197">
        <f t="shared" si="1"/>
        <v>-11.11111111111111</v>
      </c>
    </row>
    <row r="47" spans="3:7" ht="15">
      <c r="C47" s="190" t="s">
        <v>760</v>
      </c>
      <c r="D47" s="118" t="s">
        <v>83</v>
      </c>
      <c r="E47" s="119">
        <v>4</v>
      </c>
      <c r="F47" s="119">
        <v>4</v>
      </c>
      <c r="G47" s="197">
        <f t="shared" si="1"/>
        <v>0</v>
      </c>
    </row>
    <row r="48" spans="3:7" ht="15" customHeight="1">
      <c r="C48" s="188" t="s">
        <v>758</v>
      </c>
      <c r="D48" s="56" t="s">
        <v>85</v>
      </c>
      <c r="E48" s="39">
        <v>4</v>
      </c>
      <c r="F48" s="39">
        <v>5</v>
      </c>
      <c r="G48" s="197">
        <f t="shared" si="1"/>
        <v>25</v>
      </c>
    </row>
    <row r="49" spans="3:7" s="50" customFormat="1" ht="15" customHeight="1">
      <c r="C49" s="190" t="s">
        <v>759</v>
      </c>
      <c r="D49" s="118" t="s">
        <v>86</v>
      </c>
      <c r="E49" s="119">
        <v>2</v>
      </c>
      <c r="F49" s="119">
        <v>2</v>
      </c>
      <c r="G49" s="197">
        <f t="shared" si="1"/>
        <v>0</v>
      </c>
    </row>
    <row r="50" spans="3:7" s="50" customFormat="1" ht="15" customHeight="1">
      <c r="C50" s="188" t="s">
        <v>742</v>
      </c>
      <c r="D50" s="56" t="s">
        <v>87</v>
      </c>
      <c r="E50" s="39">
        <v>39</v>
      </c>
      <c r="F50" s="39">
        <v>36</v>
      </c>
      <c r="G50" s="197">
        <f t="shared" si="1"/>
        <v>-7.6923076923076925</v>
      </c>
    </row>
    <row r="51" spans="3:7" ht="15">
      <c r="C51" s="190" t="s">
        <v>956</v>
      </c>
      <c r="D51" s="118" t="s">
        <v>88</v>
      </c>
      <c r="E51" s="119">
        <v>9</v>
      </c>
      <c r="F51" s="119">
        <v>9</v>
      </c>
      <c r="G51" s="197">
        <f t="shared" si="1"/>
        <v>0</v>
      </c>
    </row>
    <row r="52" spans="3:7" s="50" customFormat="1" ht="15">
      <c r="C52" s="188" t="s">
        <v>747</v>
      </c>
      <c r="D52" s="56" t="s">
        <v>91</v>
      </c>
      <c r="E52" s="39">
        <v>7</v>
      </c>
      <c r="F52" s="39">
        <v>7</v>
      </c>
      <c r="G52" s="197">
        <f t="shared" si="1"/>
        <v>0</v>
      </c>
    </row>
    <row r="53" spans="3:7" s="50" customFormat="1" ht="15">
      <c r="C53" s="189" t="s">
        <v>768</v>
      </c>
      <c r="D53" s="72" t="s">
        <v>92</v>
      </c>
      <c r="E53" s="73">
        <v>93</v>
      </c>
      <c r="F53" s="73">
        <v>97</v>
      </c>
      <c r="G53" s="197">
        <f t="shared" si="1"/>
        <v>4.301075268817205</v>
      </c>
    </row>
    <row r="54" spans="3:7" s="50" customFormat="1" ht="15">
      <c r="C54" s="188" t="s">
        <v>735</v>
      </c>
      <c r="D54" s="56" t="s">
        <v>93</v>
      </c>
      <c r="E54" s="39">
        <v>4</v>
      </c>
      <c r="F54" s="39">
        <v>4</v>
      </c>
      <c r="G54" s="197">
        <f t="shared" si="1"/>
        <v>0</v>
      </c>
    </row>
    <row r="55" spans="3:7" s="142" customFormat="1" ht="15">
      <c r="C55" s="190" t="s">
        <v>957</v>
      </c>
      <c r="D55" s="118" t="s">
        <v>94</v>
      </c>
      <c r="E55" s="119">
        <v>3</v>
      </c>
      <c r="F55" s="119">
        <v>2</v>
      </c>
      <c r="G55" s="197">
        <f t="shared" si="1"/>
        <v>-33.33333333333333</v>
      </c>
    </row>
    <row r="56" spans="3:7" s="50" customFormat="1" ht="15">
      <c r="C56" s="188" t="s">
        <v>736</v>
      </c>
      <c r="D56" s="56" t="s">
        <v>96</v>
      </c>
      <c r="E56" s="39">
        <v>3</v>
      </c>
      <c r="F56" s="39">
        <v>2</v>
      </c>
      <c r="G56" s="197">
        <f t="shared" si="1"/>
        <v>-33.33333333333333</v>
      </c>
    </row>
    <row r="57" spans="3:7" s="50" customFormat="1" ht="15">
      <c r="C57" s="190" t="s">
        <v>745</v>
      </c>
      <c r="D57" s="118" t="s">
        <v>97</v>
      </c>
      <c r="E57" s="119">
        <v>5</v>
      </c>
      <c r="F57" s="119">
        <v>6</v>
      </c>
      <c r="G57" s="197">
        <f t="shared" si="1"/>
        <v>20</v>
      </c>
    </row>
    <row r="58" spans="3:7" s="50" customFormat="1" ht="15">
      <c r="C58" s="188" t="s">
        <v>733</v>
      </c>
      <c r="D58" s="56" t="s">
        <v>99</v>
      </c>
      <c r="E58" s="39">
        <v>2</v>
      </c>
      <c r="F58" s="39">
        <v>2</v>
      </c>
      <c r="G58" s="197">
        <f t="shared" si="1"/>
        <v>0</v>
      </c>
    </row>
    <row r="59" spans="3:7" s="142" customFormat="1" ht="15">
      <c r="C59" s="189" t="s">
        <v>770</v>
      </c>
      <c r="D59" s="157" t="s">
        <v>100</v>
      </c>
      <c r="E59" s="158">
        <v>1</v>
      </c>
      <c r="F59" s="158">
        <v>1</v>
      </c>
      <c r="G59" s="197">
        <f t="shared" si="1"/>
        <v>0</v>
      </c>
    </row>
    <row r="60" spans="3:7" ht="15">
      <c r="C60" s="188" t="s">
        <v>771</v>
      </c>
      <c r="D60" s="56" t="s">
        <v>101</v>
      </c>
      <c r="E60" s="39">
        <v>8</v>
      </c>
      <c r="F60" s="39">
        <v>9</v>
      </c>
      <c r="G60" s="197">
        <f t="shared" si="1"/>
        <v>12.5</v>
      </c>
    </row>
    <row r="61" spans="3:7" ht="15">
      <c r="C61" s="190" t="s">
        <v>772</v>
      </c>
      <c r="D61" s="118" t="s">
        <v>103</v>
      </c>
      <c r="E61" s="119">
        <v>3</v>
      </c>
      <c r="F61" s="119">
        <v>5</v>
      </c>
      <c r="G61" s="197">
        <f t="shared" si="1"/>
        <v>66.66666666666666</v>
      </c>
    </row>
    <row r="62" spans="3:7" s="245" customFormat="1" ht="15">
      <c r="C62" s="190" t="s">
        <v>960</v>
      </c>
      <c r="D62" s="52" t="s">
        <v>104</v>
      </c>
      <c r="E62" s="119">
        <v>2</v>
      </c>
      <c r="F62" s="119">
        <v>4</v>
      </c>
      <c r="G62" s="197">
        <f t="shared" si="1"/>
        <v>100</v>
      </c>
    </row>
    <row r="63" spans="3:7" ht="15">
      <c r="C63" s="188" t="s">
        <v>958</v>
      </c>
      <c r="D63" s="56" t="s">
        <v>109</v>
      </c>
      <c r="E63" s="39">
        <v>1</v>
      </c>
      <c r="F63" s="39">
        <v>1</v>
      </c>
      <c r="G63" s="197">
        <f aca="true" t="shared" si="2" ref="G63:G68">(F63-E63)/E63*100</f>
        <v>0</v>
      </c>
    </row>
    <row r="64" spans="3:7" ht="15">
      <c r="C64" s="189" t="s">
        <v>748</v>
      </c>
      <c r="D64" s="72" t="s">
        <v>110</v>
      </c>
      <c r="E64" s="73">
        <v>3</v>
      </c>
      <c r="F64" s="73">
        <v>3</v>
      </c>
      <c r="G64" s="197">
        <f t="shared" si="2"/>
        <v>0</v>
      </c>
    </row>
    <row r="65" spans="3:7" ht="15">
      <c r="C65" s="188" t="s">
        <v>769</v>
      </c>
      <c r="D65" s="56" t="s">
        <v>111</v>
      </c>
      <c r="E65" s="39">
        <v>2</v>
      </c>
      <c r="F65" s="39">
        <v>2</v>
      </c>
      <c r="G65" s="197">
        <f t="shared" si="2"/>
        <v>0</v>
      </c>
    </row>
    <row r="66" spans="3:9" s="167" customFormat="1" ht="15">
      <c r="C66" s="190" t="s">
        <v>750</v>
      </c>
      <c r="D66" s="175" t="s">
        <v>112</v>
      </c>
      <c r="E66" s="176">
        <v>5</v>
      </c>
      <c r="F66" s="176">
        <v>4</v>
      </c>
      <c r="G66" s="197">
        <f t="shared" si="2"/>
        <v>-20</v>
      </c>
      <c r="H66" s="52"/>
      <c r="I66" s="52"/>
    </row>
    <row r="67" spans="3:7" ht="15.75" thickBot="1">
      <c r="C67" s="191">
        <v>81</v>
      </c>
      <c r="D67" s="192" t="s">
        <v>114</v>
      </c>
      <c r="E67" s="193">
        <v>17</v>
      </c>
      <c r="F67" s="193">
        <v>18</v>
      </c>
      <c r="G67" s="247">
        <f t="shared" si="2"/>
        <v>5.88235294117647</v>
      </c>
    </row>
    <row r="68" spans="3:7" s="50" customFormat="1" ht="15.75" thickBot="1">
      <c r="C68" s="535" t="s">
        <v>7</v>
      </c>
      <c r="D68" s="536"/>
      <c r="E68" s="207">
        <f>SUM(E8:E67)</f>
        <v>1351</v>
      </c>
      <c r="F68" s="246">
        <f>SUM(F8:F67)</f>
        <v>1417</v>
      </c>
      <c r="G68" s="248">
        <f t="shared" si="2"/>
        <v>4.885270170244263</v>
      </c>
    </row>
    <row r="69" spans="3:7" ht="15">
      <c r="C69" s="116"/>
      <c r="D69" s="116"/>
      <c r="E69" s="116"/>
      <c r="F69" s="116"/>
      <c r="G69" s="116"/>
    </row>
    <row r="71" spans="3:7" ht="15" customHeight="1">
      <c r="C71" s="115" t="s">
        <v>912</v>
      </c>
      <c r="D71" s="115"/>
      <c r="E71" s="115"/>
      <c r="F71" s="115"/>
      <c r="G71" s="115"/>
    </row>
    <row r="73" spans="3:7" ht="15">
      <c r="C73" s="107"/>
      <c r="D73" s="103"/>
      <c r="E73" s="104"/>
      <c r="F73" s="104"/>
      <c r="G73" s="108"/>
    </row>
    <row r="74" spans="3:7" ht="15">
      <c r="C74" s="107"/>
      <c r="D74" s="103"/>
      <c r="E74" s="104"/>
      <c r="F74" s="104"/>
      <c r="G74" s="108"/>
    </row>
    <row r="77" ht="15" customHeight="1"/>
    <row r="79" ht="15" customHeight="1"/>
  </sheetData>
  <sheetProtection/>
  <mergeCells count="9">
    <mergeCell ref="C68:D68"/>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8" r:id="rId1"/>
  <headerFooter>
    <oddFooter>&amp;L29.01.2016
&amp;CTÜRKİYE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4">
    <pageSetUpPr fitToPage="1"/>
  </sheetPr>
  <dimension ref="A2:H61"/>
  <sheetViews>
    <sheetView zoomScalePageLayoutView="0" workbookViewId="0" topLeftCell="A1">
      <selection activeCell="D8" sqref="D8"/>
    </sheetView>
  </sheetViews>
  <sheetFormatPr defaultColWidth="9.140625" defaultRowHeight="15"/>
  <cols>
    <col min="2" max="2" width="65.140625" style="0" customWidth="1"/>
    <col min="3" max="3" width="9.140625" style="0" customWidth="1"/>
    <col min="5" max="7" width="17.140625" style="50" customWidth="1"/>
  </cols>
  <sheetData>
    <row r="2" spans="1:4" ht="15">
      <c r="A2" s="444" t="s">
        <v>970</v>
      </c>
      <c r="B2" s="445"/>
      <c r="C2" s="445"/>
      <c r="D2" s="445"/>
    </row>
    <row r="4" spans="1:3" ht="15">
      <c r="A4" s="462" t="s">
        <v>293</v>
      </c>
      <c r="B4" s="445"/>
      <c r="C4" s="445"/>
    </row>
    <row r="5" spans="1:7" ht="15" customHeight="1">
      <c r="A5" s="554" t="s">
        <v>294</v>
      </c>
      <c r="B5" s="554" t="s">
        <v>295</v>
      </c>
      <c r="C5" s="556">
        <v>2015</v>
      </c>
      <c r="D5" s="556"/>
      <c r="E5" s="300"/>
      <c r="F5" s="301">
        <v>2016</v>
      </c>
      <c r="G5" s="302"/>
    </row>
    <row r="6" spans="1:7" ht="43.5" customHeight="1">
      <c r="A6" s="554"/>
      <c r="B6" s="554"/>
      <c r="C6" s="303" t="s">
        <v>14</v>
      </c>
      <c r="D6" s="303" t="s">
        <v>870</v>
      </c>
      <c r="E6" s="304" t="s">
        <v>14</v>
      </c>
      <c r="F6" s="304" t="s">
        <v>870</v>
      </c>
      <c r="G6" s="304" t="s">
        <v>871</v>
      </c>
    </row>
    <row r="7" spans="1:7" ht="17.25" customHeight="1">
      <c r="A7" s="555" t="s">
        <v>296</v>
      </c>
      <c r="B7" s="555"/>
      <c r="C7" s="555"/>
      <c r="D7" s="555"/>
      <c r="E7" s="305"/>
      <c r="F7" s="305"/>
      <c r="G7" s="305"/>
    </row>
    <row r="8" spans="1:7" ht="15" customHeight="1">
      <c r="A8" s="306">
        <v>21</v>
      </c>
      <c r="B8" s="307" t="s">
        <v>533</v>
      </c>
      <c r="C8" s="308">
        <v>206</v>
      </c>
      <c r="D8" s="309">
        <v>0.26399764196280967</v>
      </c>
      <c r="E8" s="308">
        <v>214</v>
      </c>
      <c r="F8" s="309">
        <f>E8/73814*100</f>
        <v>0.289917901753055</v>
      </c>
      <c r="G8" s="309">
        <f>(E8-C8)/C8*100</f>
        <v>3.8834951456310676</v>
      </c>
    </row>
    <row r="9" spans="1:7" ht="15">
      <c r="A9" s="310">
        <v>26</v>
      </c>
      <c r="B9" s="311" t="s">
        <v>534</v>
      </c>
      <c r="C9" s="312">
        <v>1083</v>
      </c>
      <c r="D9" s="313">
        <v>1.3879099332316644</v>
      </c>
      <c r="E9" s="312">
        <v>1141</v>
      </c>
      <c r="F9" s="309">
        <f>E9/73814*100</f>
        <v>1.545777223832877</v>
      </c>
      <c r="G9" s="313">
        <f>(E9-C9)/C9*100</f>
        <v>5.355493998153278</v>
      </c>
    </row>
    <row r="10" spans="1:7" ht="15" customHeight="1">
      <c r="A10" s="314" t="s">
        <v>643</v>
      </c>
      <c r="B10" s="307" t="s">
        <v>535</v>
      </c>
      <c r="C10" s="308">
        <v>55</v>
      </c>
      <c r="D10" s="309">
        <v>0.07048480732016763</v>
      </c>
      <c r="E10" s="308">
        <v>60</v>
      </c>
      <c r="F10" s="309">
        <f>E10/73814*100</f>
        <v>0.08128539301487522</v>
      </c>
      <c r="G10" s="309">
        <f aca="true" t="shared" si="0" ref="G10:G42">(E10-C10)/C10*100</f>
        <v>9.090909090909092</v>
      </c>
    </row>
    <row r="11" spans="1:7" ht="15" customHeight="1">
      <c r="A11" s="552" t="s">
        <v>297</v>
      </c>
      <c r="B11" s="552"/>
      <c r="C11" s="315">
        <v>1344</v>
      </c>
      <c r="D11" s="316">
        <f>SUM(D8:D10)</f>
        <v>1.7223923825146417</v>
      </c>
      <c r="E11" s="317">
        <f>SUM(E8:E10)</f>
        <v>1415</v>
      </c>
      <c r="F11" s="316">
        <f>E11/73814*100</f>
        <v>1.9169805186008075</v>
      </c>
      <c r="G11" s="316">
        <f>(E11-C11)/C11*100</f>
        <v>5.282738095238095</v>
      </c>
    </row>
    <row r="12" spans="1:7" ht="17.25" customHeight="1">
      <c r="A12" s="555" t="s">
        <v>298</v>
      </c>
      <c r="B12" s="555"/>
      <c r="C12" s="555"/>
      <c r="D12" s="555"/>
      <c r="E12" s="318"/>
      <c r="F12" s="305"/>
      <c r="G12" s="305"/>
    </row>
    <row r="13" spans="1:7" ht="15">
      <c r="A13" s="306">
        <v>20</v>
      </c>
      <c r="B13" s="307" t="s">
        <v>553</v>
      </c>
      <c r="C13" s="308">
        <v>3426</v>
      </c>
      <c r="D13" s="309">
        <v>4.390562725070805</v>
      </c>
      <c r="E13" s="308">
        <v>2532</v>
      </c>
      <c r="F13" s="309">
        <f>E13/73814*100</f>
        <v>3.4302435852277346</v>
      </c>
      <c r="G13" s="309">
        <f>(E13-C13)/C13*100</f>
        <v>-26.09457092819615</v>
      </c>
    </row>
    <row r="14" spans="1:7" ht="15" customHeight="1">
      <c r="A14" s="319" t="s">
        <v>653</v>
      </c>
      <c r="B14" s="311" t="s">
        <v>650</v>
      </c>
      <c r="C14" s="312">
        <v>233</v>
      </c>
      <c r="D14" s="313">
        <v>0.2985992746472556</v>
      </c>
      <c r="E14" s="312">
        <v>249</v>
      </c>
      <c r="F14" s="309">
        <f aca="true" t="shared" si="1" ref="F14:F19">E14/73814*100</f>
        <v>0.3373343810117322</v>
      </c>
      <c r="G14" s="313">
        <f t="shared" si="0"/>
        <v>6.866952789699571</v>
      </c>
    </row>
    <row r="15" spans="1:7" ht="15" customHeight="1">
      <c r="A15" s="306">
        <v>27</v>
      </c>
      <c r="B15" s="307" t="s">
        <v>558</v>
      </c>
      <c r="C15" s="308">
        <v>2908</v>
      </c>
      <c r="D15" s="309">
        <v>3.7267239943099537</v>
      </c>
      <c r="E15" s="308">
        <v>3043</v>
      </c>
      <c r="F15" s="309">
        <f t="shared" si="1"/>
        <v>4.122524182404422</v>
      </c>
      <c r="G15" s="309">
        <f t="shared" si="0"/>
        <v>4.642365887207703</v>
      </c>
    </row>
    <row r="16" spans="1:7" ht="15">
      <c r="A16" s="310">
        <v>28</v>
      </c>
      <c r="B16" s="311" t="s">
        <v>559</v>
      </c>
      <c r="C16" s="312">
        <v>7446</v>
      </c>
      <c r="D16" s="313">
        <v>9.542361369199421</v>
      </c>
      <c r="E16" s="312">
        <v>5609</v>
      </c>
      <c r="F16" s="309">
        <f t="shared" si="1"/>
        <v>7.598829490340586</v>
      </c>
      <c r="G16" s="313">
        <f t="shared" si="0"/>
        <v>-24.670964276121406</v>
      </c>
    </row>
    <row r="17" spans="1:7" ht="15" customHeight="1">
      <c r="A17" s="306">
        <v>29</v>
      </c>
      <c r="B17" s="307" t="s">
        <v>560</v>
      </c>
      <c r="C17" s="308">
        <v>2037</v>
      </c>
      <c r="D17" s="309">
        <v>2.6105009547487534</v>
      </c>
      <c r="E17" s="308">
        <v>2010</v>
      </c>
      <c r="F17" s="309">
        <f t="shared" si="1"/>
        <v>2.7230606659983203</v>
      </c>
      <c r="G17" s="309">
        <f t="shared" si="0"/>
        <v>-1.3254786450662739</v>
      </c>
    </row>
    <row r="18" spans="1:7" ht="15">
      <c r="A18" s="310">
        <v>30</v>
      </c>
      <c r="B18" s="311" t="s">
        <v>561</v>
      </c>
      <c r="C18" s="312">
        <v>379</v>
      </c>
      <c r="D18" s="313">
        <v>0.48570439953351874</v>
      </c>
      <c r="E18" s="312">
        <v>393</v>
      </c>
      <c r="F18" s="309">
        <f t="shared" si="1"/>
        <v>0.5324193242474328</v>
      </c>
      <c r="G18" s="313">
        <f t="shared" si="0"/>
        <v>3.6939313984168867</v>
      </c>
    </row>
    <row r="19" spans="1:7" ht="15" customHeight="1">
      <c r="A19" s="314" t="s">
        <v>857</v>
      </c>
      <c r="B19" s="307" t="s">
        <v>651</v>
      </c>
      <c r="C19" s="308">
        <v>554</v>
      </c>
      <c r="D19" s="309">
        <v>0.7099742410067794</v>
      </c>
      <c r="E19" s="308">
        <v>591</v>
      </c>
      <c r="F19" s="309">
        <f t="shared" si="1"/>
        <v>0.800661121196521</v>
      </c>
      <c r="G19" s="309">
        <f t="shared" si="0"/>
        <v>6.678700361010831</v>
      </c>
    </row>
    <row r="20" spans="1:7" ht="15" customHeight="1">
      <c r="A20" s="552" t="s">
        <v>297</v>
      </c>
      <c r="B20" s="552"/>
      <c r="C20" s="315">
        <f>SUM(C13:C19)</f>
        <v>16983</v>
      </c>
      <c r="D20" s="316">
        <f>SUM(D13:D19)</f>
        <v>21.764426958516488</v>
      </c>
      <c r="E20" s="317">
        <f>SUM(E13:E19)</f>
        <v>14427</v>
      </c>
      <c r="F20" s="316">
        <f>E20/73814*100</f>
        <v>19.545072750426748</v>
      </c>
      <c r="G20" s="316">
        <f>(E20-C20)/C20*100</f>
        <v>-15.05034446210917</v>
      </c>
    </row>
    <row r="21" spans="1:7" ht="17.25" customHeight="1">
      <c r="A21" s="555" t="s">
        <v>299</v>
      </c>
      <c r="B21" s="555"/>
      <c r="C21" s="555"/>
      <c r="D21" s="555"/>
      <c r="E21" s="318"/>
      <c r="F21" s="305"/>
      <c r="G21" s="305"/>
    </row>
    <row r="22" spans="1:7" ht="15">
      <c r="A22" s="314" t="s">
        <v>654</v>
      </c>
      <c r="B22" s="307" t="s">
        <v>652</v>
      </c>
      <c r="C22" s="417">
        <v>14</v>
      </c>
      <c r="D22" s="309">
        <v>0.01794158731786085</v>
      </c>
      <c r="E22" s="308">
        <v>13</v>
      </c>
      <c r="F22" s="309">
        <f>E22/73814*100</f>
        <v>0.017611835153222965</v>
      </c>
      <c r="G22" s="309">
        <f t="shared" si="0"/>
        <v>-7.142857142857142</v>
      </c>
    </row>
    <row r="23" spans="1:7" ht="15" customHeight="1">
      <c r="A23" s="310">
        <v>19</v>
      </c>
      <c r="B23" s="311" t="s">
        <v>552</v>
      </c>
      <c r="C23" s="418">
        <v>373</v>
      </c>
      <c r="D23" s="313">
        <v>0.4780151478258641</v>
      </c>
      <c r="E23" s="312">
        <v>349</v>
      </c>
      <c r="F23" s="309">
        <f aca="true" t="shared" si="2" ref="F23:F29">E23/73814*100</f>
        <v>0.4728100360365243</v>
      </c>
      <c r="G23" s="313">
        <f t="shared" si="0"/>
        <v>-6.434316353887399</v>
      </c>
    </row>
    <row r="24" spans="1:7" ht="15">
      <c r="A24" s="306">
        <v>22</v>
      </c>
      <c r="B24" s="307" t="s">
        <v>554</v>
      </c>
      <c r="C24" s="417">
        <v>6447</v>
      </c>
      <c r="D24" s="309">
        <v>8.262100959874921</v>
      </c>
      <c r="E24" s="308">
        <v>6466</v>
      </c>
      <c r="F24" s="309">
        <f t="shared" si="2"/>
        <v>8.759855853903053</v>
      </c>
      <c r="G24" s="309">
        <f t="shared" si="0"/>
        <v>0.29471071816348693</v>
      </c>
    </row>
    <row r="25" spans="1:7" ht="15">
      <c r="A25" s="310">
        <v>23</v>
      </c>
      <c r="B25" s="311" t="s">
        <v>555</v>
      </c>
      <c r="C25" s="418">
        <v>5582</v>
      </c>
      <c r="D25" s="313">
        <v>7.153567172021376</v>
      </c>
      <c r="E25" s="312">
        <v>5672</v>
      </c>
      <c r="F25" s="309">
        <f t="shared" si="2"/>
        <v>7.6841791530062045</v>
      </c>
      <c r="G25" s="313">
        <f t="shared" si="0"/>
        <v>1.6123253314224293</v>
      </c>
    </row>
    <row r="26" spans="1:7" ht="15">
      <c r="A26" s="306">
        <v>24</v>
      </c>
      <c r="B26" s="307" t="s">
        <v>556</v>
      </c>
      <c r="C26" s="417">
        <v>2623</v>
      </c>
      <c r="D26" s="309">
        <v>3.3614845381963576</v>
      </c>
      <c r="E26" s="308">
        <v>2653</v>
      </c>
      <c r="F26" s="309">
        <f t="shared" si="2"/>
        <v>3.594169127807733</v>
      </c>
      <c r="G26" s="309">
        <f t="shared" si="0"/>
        <v>1.1437285550895921</v>
      </c>
    </row>
    <row r="27" spans="1:7" ht="15" customHeight="1">
      <c r="A27" s="319">
        <v>25</v>
      </c>
      <c r="B27" s="311" t="s">
        <v>557</v>
      </c>
      <c r="C27" s="418">
        <v>9511</v>
      </c>
      <c r="D27" s="313">
        <v>12.188745498583895</v>
      </c>
      <c r="E27" s="312">
        <v>9532</v>
      </c>
      <c r="F27" s="309">
        <f t="shared" si="2"/>
        <v>12.913539436963179</v>
      </c>
      <c r="G27" s="313">
        <f t="shared" si="0"/>
        <v>0.22079697192724212</v>
      </c>
    </row>
    <row r="28" spans="1:7" ht="15">
      <c r="A28" s="314" t="s">
        <v>655</v>
      </c>
      <c r="B28" s="307" t="s">
        <v>366</v>
      </c>
      <c r="C28" s="417">
        <v>194</v>
      </c>
      <c r="D28" s="309">
        <v>0.24861913854750034</v>
      </c>
      <c r="E28" s="308">
        <v>194</v>
      </c>
      <c r="F28" s="309">
        <f t="shared" si="2"/>
        <v>0.26282277074809657</v>
      </c>
      <c r="G28" s="309">
        <f t="shared" si="0"/>
        <v>0</v>
      </c>
    </row>
    <row r="29" spans="1:7" ht="17.25" customHeight="1">
      <c r="A29" s="319">
        <v>33</v>
      </c>
      <c r="B29" s="311" t="s">
        <v>564</v>
      </c>
      <c r="C29" s="418">
        <v>162</v>
      </c>
      <c r="D29" s="313">
        <v>0.20760979610667554</v>
      </c>
      <c r="E29" s="312">
        <v>174</v>
      </c>
      <c r="F29" s="309">
        <f t="shared" si="2"/>
        <v>0.23572763974313815</v>
      </c>
      <c r="G29" s="313">
        <f t="shared" si="0"/>
        <v>7.4074074074074066</v>
      </c>
    </row>
    <row r="30" spans="1:7" ht="15" customHeight="1">
      <c r="A30" s="552" t="s">
        <v>297</v>
      </c>
      <c r="B30" s="552"/>
      <c r="C30" s="315">
        <f>SUM(C22:C29)</f>
        <v>24906</v>
      </c>
      <c r="D30" s="316">
        <f>SUM(D22:D29)</f>
        <v>31.918083838474452</v>
      </c>
      <c r="E30" s="317">
        <f>SUM(E22:E29)</f>
        <v>25053</v>
      </c>
      <c r="F30" s="316">
        <f>E30/73814*100</f>
        <v>33.940715853361155</v>
      </c>
      <c r="G30" s="316">
        <f>(E30-C30)/C30*100</f>
        <v>0.5902192242833052</v>
      </c>
    </row>
    <row r="31" spans="1:7" ht="17.25" customHeight="1">
      <c r="A31" s="555" t="s">
        <v>300</v>
      </c>
      <c r="B31" s="555"/>
      <c r="C31" s="555"/>
      <c r="D31" s="555"/>
      <c r="E31" s="318"/>
      <c r="F31" s="305"/>
      <c r="G31" s="305"/>
    </row>
    <row r="32" spans="1:7" ht="15" customHeight="1">
      <c r="A32" s="306">
        <v>10</v>
      </c>
      <c r="B32" s="307" t="s">
        <v>543</v>
      </c>
      <c r="C32" s="308">
        <v>10362</v>
      </c>
      <c r="D32" s="309">
        <v>13.279337699119582</v>
      </c>
      <c r="E32" s="308">
        <v>10193</v>
      </c>
      <c r="F32" s="309">
        <f>E32/73814*100</f>
        <v>13.809033516677053</v>
      </c>
      <c r="G32" s="309">
        <f t="shared" si="0"/>
        <v>-1.6309592742713763</v>
      </c>
    </row>
    <row r="33" spans="1:7" ht="15">
      <c r="A33" s="310">
        <v>11</v>
      </c>
      <c r="B33" s="311" t="s">
        <v>544</v>
      </c>
      <c r="C33" s="312">
        <v>568</v>
      </c>
      <c r="D33" s="313">
        <v>0.7279158283246402</v>
      </c>
      <c r="E33" s="312">
        <v>572</v>
      </c>
      <c r="F33" s="309">
        <f aca="true" t="shared" si="3" ref="F33:F42">E33/73814*100</f>
        <v>0.7749207467418106</v>
      </c>
      <c r="G33" s="313">
        <f t="shared" si="0"/>
        <v>0.7042253521126761</v>
      </c>
    </row>
    <row r="34" spans="1:7" ht="15" customHeight="1">
      <c r="A34" s="306">
        <v>12</v>
      </c>
      <c r="B34" s="307" t="s">
        <v>545</v>
      </c>
      <c r="C34" s="308">
        <v>31</v>
      </c>
      <c r="D34" s="309">
        <v>0.03972780048954903</v>
      </c>
      <c r="E34" s="308">
        <v>34</v>
      </c>
      <c r="F34" s="309">
        <f t="shared" si="3"/>
        <v>0.046061722708429294</v>
      </c>
      <c r="G34" s="309">
        <f t="shared" si="0"/>
        <v>9.67741935483871</v>
      </c>
    </row>
    <row r="35" spans="1:7" ht="15">
      <c r="A35" s="310">
        <v>13</v>
      </c>
      <c r="B35" s="311" t="s">
        <v>546</v>
      </c>
      <c r="C35" s="312">
        <v>7194</v>
      </c>
      <c r="D35" s="313">
        <v>9.219412797477926</v>
      </c>
      <c r="E35" s="312">
        <v>7113</v>
      </c>
      <c r="F35" s="309">
        <f t="shared" si="3"/>
        <v>9.636383341913458</v>
      </c>
      <c r="G35" s="313">
        <f t="shared" si="0"/>
        <v>-1.1259382819015846</v>
      </c>
    </row>
    <row r="36" spans="1:7" ht="15" customHeight="1">
      <c r="A36" s="306">
        <v>14</v>
      </c>
      <c r="B36" s="320" t="s">
        <v>547</v>
      </c>
      <c r="C36" s="308">
        <v>5191</v>
      </c>
      <c r="D36" s="309">
        <v>6.652484269072548</v>
      </c>
      <c r="E36" s="308">
        <v>3592</v>
      </c>
      <c r="F36" s="309">
        <f t="shared" si="3"/>
        <v>4.866285528490531</v>
      </c>
      <c r="G36" s="309">
        <f t="shared" si="0"/>
        <v>-30.80331342708534</v>
      </c>
    </row>
    <row r="37" spans="1:7" ht="15">
      <c r="A37" s="310">
        <v>15</v>
      </c>
      <c r="B37" s="311" t="s">
        <v>548</v>
      </c>
      <c r="C37" s="312">
        <v>1349</v>
      </c>
      <c r="D37" s="313">
        <v>1.7288000922710205</v>
      </c>
      <c r="E37" s="312">
        <v>1350</v>
      </c>
      <c r="F37" s="309">
        <f t="shared" si="3"/>
        <v>1.8289213428346927</v>
      </c>
      <c r="G37" s="313">
        <f t="shared" si="0"/>
        <v>0.07412898443291327</v>
      </c>
    </row>
    <row r="38" spans="1:7" ht="26.25" customHeight="1">
      <c r="A38" s="306">
        <v>16</v>
      </c>
      <c r="B38" s="320" t="s">
        <v>549</v>
      </c>
      <c r="C38" s="308">
        <v>2261</v>
      </c>
      <c r="D38" s="309">
        <v>2.897566351834527</v>
      </c>
      <c r="E38" s="308">
        <v>2292</v>
      </c>
      <c r="F38" s="309">
        <f t="shared" si="3"/>
        <v>3.1051020131682336</v>
      </c>
      <c r="G38" s="309">
        <f t="shared" si="0"/>
        <v>1.3710747456877488</v>
      </c>
    </row>
    <row r="39" spans="1:7" ht="15">
      <c r="A39" s="310">
        <v>17</v>
      </c>
      <c r="B39" s="311" t="s">
        <v>550</v>
      </c>
      <c r="C39" s="312">
        <v>1574</v>
      </c>
      <c r="D39" s="313">
        <v>2.0171470313080695</v>
      </c>
      <c r="E39" s="312">
        <v>1564</v>
      </c>
      <c r="F39" s="309">
        <f t="shared" si="3"/>
        <v>2.1188392445877473</v>
      </c>
      <c r="G39" s="313">
        <f t="shared" si="0"/>
        <v>-0.6353240152477764</v>
      </c>
    </row>
    <row r="40" spans="1:7" ht="15" customHeight="1">
      <c r="A40" s="306">
        <v>18</v>
      </c>
      <c r="B40" s="307" t="s">
        <v>551</v>
      </c>
      <c r="C40" s="308">
        <v>1538</v>
      </c>
      <c r="D40" s="309">
        <v>1.971011521062142</v>
      </c>
      <c r="E40" s="308">
        <v>1440</v>
      </c>
      <c r="F40" s="309">
        <f t="shared" si="3"/>
        <v>1.9508494323570054</v>
      </c>
      <c r="G40" s="309">
        <f t="shared" si="0"/>
        <v>-6.371911573472041</v>
      </c>
    </row>
    <row r="41" spans="1:7" ht="15">
      <c r="A41" s="310">
        <v>31</v>
      </c>
      <c r="B41" s="311" t="s">
        <v>562</v>
      </c>
      <c r="C41" s="312">
        <v>3571</v>
      </c>
      <c r="D41" s="313">
        <v>4.576386308005793</v>
      </c>
      <c r="E41" s="312">
        <v>3585</v>
      </c>
      <c r="F41" s="309">
        <f t="shared" si="3"/>
        <v>4.8568022326387945</v>
      </c>
      <c r="G41" s="313">
        <f t="shared" si="0"/>
        <v>0.3920470456454775</v>
      </c>
    </row>
    <row r="42" spans="1:7" ht="15" customHeight="1">
      <c r="A42" s="306">
        <v>32</v>
      </c>
      <c r="B42" s="307" t="s">
        <v>563</v>
      </c>
      <c r="C42" s="308">
        <v>1159</v>
      </c>
      <c r="D42" s="309">
        <v>1.4853071215286233</v>
      </c>
      <c r="E42" s="308">
        <v>1184</v>
      </c>
      <c r="F42" s="309">
        <f t="shared" si="3"/>
        <v>1.6040317554935377</v>
      </c>
      <c r="G42" s="309">
        <f t="shared" si="0"/>
        <v>2.1570319240724762</v>
      </c>
    </row>
    <row r="43" spans="1:7" ht="15" customHeight="1">
      <c r="A43" s="552" t="s">
        <v>297</v>
      </c>
      <c r="B43" s="552"/>
      <c r="C43" s="315">
        <f>SUM(C32:C42)</f>
        <v>34798</v>
      </c>
      <c r="D43" s="316">
        <f>SUM(D32:D42)</f>
        <v>44.595096820494426</v>
      </c>
      <c r="E43" s="317">
        <f>SUM(E32:E42)</f>
        <v>32919</v>
      </c>
      <c r="F43" s="432">
        <f>E43/73814*100</f>
        <v>44.597230877611295</v>
      </c>
      <c r="G43" s="316">
        <f>(E43-C43)/C43*100</f>
        <v>-5.399735616989482</v>
      </c>
    </row>
    <row r="44" spans="1:8" ht="15" customHeight="1">
      <c r="A44" s="553" t="s">
        <v>301</v>
      </c>
      <c r="B44" s="553"/>
      <c r="C44" s="321">
        <f>C11+C20+C30+C43</f>
        <v>78031</v>
      </c>
      <c r="D44" s="322">
        <v>100</v>
      </c>
      <c r="E44" s="323">
        <f>E11+E20+E30+E43</f>
        <v>73814</v>
      </c>
      <c r="F44" s="324">
        <f>F11+F20+F30+F43</f>
        <v>100</v>
      </c>
      <c r="G44" s="324">
        <f>(E44-C44)/C44*100</f>
        <v>-5.404262408529943</v>
      </c>
      <c r="H44" s="105"/>
    </row>
    <row r="45" ht="15">
      <c r="H45" s="52"/>
    </row>
    <row r="46" ht="17.25" customHeight="1"/>
    <row r="47" ht="15" customHeight="1"/>
    <row r="48" ht="30" customHeight="1"/>
    <row r="49" ht="15" customHeight="1"/>
    <row r="51" ht="23.25" customHeight="1"/>
    <row r="53" ht="23.25" customHeight="1"/>
    <row r="55" spans="3:4" ht="23.25" customHeight="1">
      <c r="C55" s="75"/>
      <c r="D55" s="75"/>
    </row>
    <row r="56" spans="3:4" ht="15">
      <c r="C56" s="74"/>
      <c r="D56" s="74"/>
    </row>
    <row r="57" spans="3:4" ht="36" customHeight="1">
      <c r="C57" s="76"/>
      <c r="D57" s="76"/>
    </row>
    <row r="58" spans="5:7" ht="15" customHeight="1">
      <c r="E58" s="112"/>
      <c r="F58" s="112"/>
      <c r="G58" s="112"/>
    </row>
    <row r="59" spans="1:7" ht="17.25" customHeight="1">
      <c r="A59" s="551" t="s">
        <v>1013</v>
      </c>
      <c r="B59" s="551"/>
      <c r="C59" s="551"/>
      <c r="D59" s="551"/>
      <c r="E59" s="110"/>
      <c r="F59" s="110"/>
      <c r="G59" s="110"/>
    </row>
    <row r="60" spans="1:7" ht="15" customHeight="1">
      <c r="A60" s="84" t="s">
        <v>657</v>
      </c>
      <c r="B60" s="84"/>
      <c r="C60" s="84"/>
      <c r="D60" s="84"/>
      <c r="E60" s="111"/>
      <c r="F60" s="111"/>
      <c r="G60" s="111"/>
    </row>
    <row r="61" spans="1:4" ht="36" customHeight="1">
      <c r="A61" s="550" t="s">
        <v>658</v>
      </c>
      <c r="B61" s="550"/>
      <c r="C61" s="550"/>
      <c r="D61" s="550"/>
    </row>
    <row r="65" ht="15" customHeight="1"/>
  </sheetData>
  <sheetProtection/>
  <mergeCells count="16">
    <mergeCell ref="B5:B6"/>
    <mergeCell ref="A31:D31"/>
    <mergeCell ref="C5:D5"/>
    <mergeCell ref="A7:D7"/>
    <mergeCell ref="A12:D12"/>
    <mergeCell ref="A21:D21"/>
    <mergeCell ref="A61:D61"/>
    <mergeCell ref="A59:D59"/>
    <mergeCell ref="A2:D2"/>
    <mergeCell ref="A4:C4"/>
    <mergeCell ref="A11:B11"/>
    <mergeCell ref="A20:B20"/>
    <mergeCell ref="A44:B44"/>
    <mergeCell ref="A43:B43"/>
    <mergeCell ref="A30:B30"/>
    <mergeCell ref="A5:A6"/>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4" r:id="rId2"/>
  <headerFooter>
    <oddFooter>&amp;L29.01.2016&amp;CTÜRKİYE ODALAR ve BORSALAR BİRLİĞİ
Bilgi Hizmetleri Dairesi&amp;R&amp;P</oddFooter>
  </headerFooter>
  <drawing r:id="rId1"/>
</worksheet>
</file>

<file path=xl/worksheets/sheet14.xml><?xml version="1.0" encoding="utf-8"?>
<worksheet xmlns="http://schemas.openxmlformats.org/spreadsheetml/2006/main" xmlns:r="http://schemas.openxmlformats.org/officeDocument/2006/relationships">
  <sheetPr codeName="Sayfa13">
    <pageSetUpPr fitToPage="1"/>
  </sheetPr>
  <dimension ref="A1:K82"/>
  <sheetViews>
    <sheetView zoomScalePageLayoutView="0" workbookViewId="0" topLeftCell="A1">
      <selection activeCell="F52" sqref="F52"/>
    </sheetView>
  </sheetViews>
  <sheetFormatPr defaultColWidth="9.140625" defaultRowHeight="15"/>
  <cols>
    <col min="2" max="2" width="7.00390625" style="0" customWidth="1"/>
    <col min="3" max="3" width="33.00390625" style="0" customWidth="1"/>
    <col min="4" max="6" width="13.7109375" style="0" customWidth="1"/>
  </cols>
  <sheetData>
    <row r="1" spans="1:7" ht="15">
      <c r="A1" s="255"/>
      <c r="G1" s="430"/>
    </row>
    <row r="2" spans="2:7" ht="15" customHeight="1">
      <c r="B2" s="537" t="s">
        <v>972</v>
      </c>
      <c r="C2" s="537"/>
      <c r="D2" s="537"/>
      <c r="E2" s="537"/>
      <c r="F2" s="537"/>
      <c r="G2" s="537"/>
    </row>
    <row r="3" spans="2:7" ht="15">
      <c r="B3" s="537"/>
      <c r="C3" s="537"/>
      <c r="D3" s="537"/>
      <c r="E3" s="537"/>
      <c r="F3" s="537"/>
      <c r="G3" s="537"/>
    </row>
    <row r="4" spans="3:6" ht="15" customHeight="1">
      <c r="C4" s="561" t="s">
        <v>292</v>
      </c>
      <c r="D4" s="561"/>
      <c r="E4" s="561"/>
      <c r="F4" s="561"/>
    </row>
    <row r="5" spans="3:6" ht="15.75" thickBot="1">
      <c r="C5" s="562"/>
      <c r="D5" s="562"/>
      <c r="E5" s="562"/>
      <c r="F5" s="562"/>
    </row>
    <row r="6" spans="3:6" ht="15">
      <c r="C6" s="557" t="s">
        <v>291</v>
      </c>
      <c r="D6" s="559" t="s">
        <v>14</v>
      </c>
      <c r="E6" s="559"/>
      <c r="F6" s="560"/>
    </row>
    <row r="7" spans="3:6" ht="24.75" customHeight="1" thickBot="1">
      <c r="C7" s="558"/>
      <c r="D7" s="204">
        <v>2015</v>
      </c>
      <c r="E7" s="205">
        <v>2016</v>
      </c>
      <c r="F7" s="206" t="s">
        <v>859</v>
      </c>
    </row>
    <row r="8" spans="3:6" ht="15">
      <c r="C8" s="257" t="s">
        <v>576</v>
      </c>
      <c r="D8" s="202">
        <v>283</v>
      </c>
      <c r="E8" s="202">
        <v>302</v>
      </c>
      <c r="F8" s="203">
        <f>(E8-D8)/D8*100</f>
        <v>6.713780918727916</v>
      </c>
    </row>
    <row r="9" spans="3:6" ht="15">
      <c r="C9" s="198" t="s">
        <v>597</v>
      </c>
      <c r="D9" s="39">
        <v>160</v>
      </c>
      <c r="E9" s="39">
        <v>161</v>
      </c>
      <c r="F9" s="197">
        <f>(E9-D9)/D9*100</f>
        <v>0.625</v>
      </c>
    </row>
    <row r="10" spans="3:6" ht="15">
      <c r="C10" s="199" t="s">
        <v>594</v>
      </c>
      <c r="D10" s="73">
        <v>122</v>
      </c>
      <c r="E10" s="73">
        <v>129</v>
      </c>
      <c r="F10" s="203">
        <f aca="true" t="shared" si="0" ref="F10:F73">(E10-D10)/D10*100</f>
        <v>5.737704918032787</v>
      </c>
    </row>
    <row r="11" spans="3:6" ht="15">
      <c r="C11" s="198" t="s">
        <v>641</v>
      </c>
      <c r="D11" s="39">
        <v>111</v>
      </c>
      <c r="E11" s="39">
        <v>113</v>
      </c>
      <c r="F11" s="197">
        <f t="shared" si="0"/>
        <v>1.8018018018018018</v>
      </c>
    </row>
    <row r="12" spans="3:6" ht="15">
      <c r="C12" s="199" t="s">
        <v>637</v>
      </c>
      <c r="D12" s="158">
        <v>77</v>
      </c>
      <c r="E12" s="158">
        <v>88</v>
      </c>
      <c r="F12" s="203">
        <f t="shared" si="0"/>
        <v>14.285714285714285</v>
      </c>
    </row>
    <row r="13" spans="3:6" ht="15">
      <c r="C13" s="198" t="s">
        <v>577</v>
      </c>
      <c r="D13" s="39">
        <v>78</v>
      </c>
      <c r="E13" s="39">
        <v>80</v>
      </c>
      <c r="F13" s="197">
        <f t="shared" si="0"/>
        <v>2.564102564102564</v>
      </c>
    </row>
    <row r="14" spans="3:6" ht="15">
      <c r="C14" s="199" t="s">
        <v>634</v>
      </c>
      <c r="D14" s="73">
        <v>79</v>
      </c>
      <c r="E14" s="73">
        <v>80</v>
      </c>
      <c r="F14" s="203">
        <f t="shared" si="0"/>
        <v>1.2658227848101267</v>
      </c>
    </row>
    <row r="15" spans="3:6" ht="15">
      <c r="C15" s="198" t="s">
        <v>640</v>
      </c>
      <c r="D15" s="39">
        <v>68</v>
      </c>
      <c r="E15" s="39">
        <v>73</v>
      </c>
      <c r="F15" s="197">
        <f t="shared" si="0"/>
        <v>7.352941176470589</v>
      </c>
    </row>
    <row r="16" spans="3:6" ht="15">
      <c r="C16" s="199" t="s">
        <v>580</v>
      </c>
      <c r="D16" s="73">
        <v>52</v>
      </c>
      <c r="E16" s="73">
        <v>51</v>
      </c>
      <c r="F16" s="203">
        <f t="shared" si="0"/>
        <v>-1.9230769230769231</v>
      </c>
    </row>
    <row r="17" spans="3:6" ht="15">
      <c r="C17" s="198" t="s">
        <v>584</v>
      </c>
      <c r="D17" s="39">
        <v>39</v>
      </c>
      <c r="E17" s="39">
        <v>41</v>
      </c>
      <c r="F17" s="197">
        <f t="shared" si="0"/>
        <v>5.128205128205128</v>
      </c>
    </row>
    <row r="18" spans="3:6" ht="15">
      <c r="C18" s="199" t="s">
        <v>609</v>
      </c>
      <c r="D18" s="73">
        <v>37</v>
      </c>
      <c r="E18" s="73">
        <v>40</v>
      </c>
      <c r="F18" s="203">
        <f t="shared" si="0"/>
        <v>8.108108108108109</v>
      </c>
    </row>
    <row r="19" spans="3:6" ht="15">
      <c r="C19" s="198" t="s">
        <v>596</v>
      </c>
      <c r="D19" s="39">
        <v>31</v>
      </c>
      <c r="E19" s="39">
        <v>32</v>
      </c>
      <c r="F19" s="197">
        <f t="shared" si="0"/>
        <v>3.225806451612903</v>
      </c>
    </row>
    <row r="20" spans="3:9" ht="15">
      <c r="C20" s="199" t="s">
        <v>602</v>
      </c>
      <c r="D20" s="158">
        <v>23</v>
      </c>
      <c r="E20" s="158">
        <v>30</v>
      </c>
      <c r="F20" s="203">
        <f t="shared" si="0"/>
        <v>30.434782608695656</v>
      </c>
      <c r="I20" s="52"/>
    </row>
    <row r="21" spans="3:6" s="142" customFormat="1" ht="15">
      <c r="C21" s="198" t="s">
        <v>629</v>
      </c>
      <c r="D21" s="39">
        <v>16</v>
      </c>
      <c r="E21" s="39">
        <v>15</v>
      </c>
      <c r="F21" s="197">
        <f t="shared" si="0"/>
        <v>-6.25</v>
      </c>
    </row>
    <row r="22" spans="3:11" s="142" customFormat="1" ht="15">
      <c r="C22" s="199" t="s">
        <v>603</v>
      </c>
      <c r="D22" s="119">
        <v>11</v>
      </c>
      <c r="E22" s="119">
        <v>14</v>
      </c>
      <c r="F22" s="203">
        <f t="shared" si="0"/>
        <v>27.27272727272727</v>
      </c>
      <c r="K22" s="52"/>
    </row>
    <row r="23" spans="3:6" s="142" customFormat="1" ht="15">
      <c r="C23" s="198" t="s">
        <v>625</v>
      </c>
      <c r="D23" s="39">
        <v>15</v>
      </c>
      <c r="E23" s="39">
        <v>14</v>
      </c>
      <c r="F23" s="197">
        <f t="shared" si="0"/>
        <v>-6.666666666666667</v>
      </c>
    </row>
    <row r="24" spans="3:6" s="142" customFormat="1" ht="15">
      <c r="C24" s="199" t="s">
        <v>620</v>
      </c>
      <c r="D24" s="119">
        <v>12</v>
      </c>
      <c r="E24" s="119">
        <v>13</v>
      </c>
      <c r="F24" s="203">
        <f t="shared" si="0"/>
        <v>8.333333333333332</v>
      </c>
    </row>
    <row r="25" spans="3:6" ht="15">
      <c r="C25" s="198" t="s">
        <v>626</v>
      </c>
      <c r="D25" s="39">
        <v>13</v>
      </c>
      <c r="E25" s="39">
        <v>13</v>
      </c>
      <c r="F25" s="197">
        <f t="shared" si="0"/>
        <v>0</v>
      </c>
    </row>
    <row r="26" spans="3:6" ht="15">
      <c r="C26" s="199" t="s">
        <v>590</v>
      </c>
      <c r="D26" s="119">
        <v>11</v>
      </c>
      <c r="E26" s="119">
        <v>12</v>
      </c>
      <c r="F26" s="203">
        <f t="shared" si="0"/>
        <v>9.090909090909092</v>
      </c>
    </row>
    <row r="27" spans="3:6" ht="15">
      <c r="C27" s="198" t="s">
        <v>631</v>
      </c>
      <c r="D27" s="39">
        <v>12</v>
      </c>
      <c r="E27" s="39">
        <v>12</v>
      </c>
      <c r="F27" s="197">
        <f t="shared" si="0"/>
        <v>0</v>
      </c>
    </row>
    <row r="28" spans="3:6" ht="15">
      <c r="C28" s="199" t="s">
        <v>639</v>
      </c>
      <c r="D28" s="73">
        <v>12</v>
      </c>
      <c r="E28" s="73">
        <v>12</v>
      </c>
      <c r="F28" s="203">
        <f t="shared" si="0"/>
        <v>0</v>
      </c>
    </row>
    <row r="29" spans="3:6" ht="15">
      <c r="C29" s="198" t="s">
        <v>582</v>
      </c>
      <c r="D29" s="39">
        <v>8</v>
      </c>
      <c r="E29" s="39">
        <v>11</v>
      </c>
      <c r="F29" s="197">
        <f t="shared" si="0"/>
        <v>37.5</v>
      </c>
    </row>
    <row r="30" spans="3:6" s="142" customFormat="1" ht="15">
      <c r="C30" s="199" t="s">
        <v>593</v>
      </c>
      <c r="D30" s="119">
        <v>8</v>
      </c>
      <c r="E30" s="119">
        <v>10</v>
      </c>
      <c r="F30" s="203">
        <f t="shared" si="0"/>
        <v>25</v>
      </c>
    </row>
    <row r="31" spans="3:6" s="142" customFormat="1" ht="15">
      <c r="C31" s="198" t="s">
        <v>621</v>
      </c>
      <c r="D31" s="39">
        <v>9</v>
      </c>
      <c r="E31" s="39">
        <v>10</v>
      </c>
      <c r="F31" s="197">
        <f t="shared" si="0"/>
        <v>11.11111111111111</v>
      </c>
    </row>
    <row r="32" spans="3:6" ht="15">
      <c r="C32" s="199" t="s">
        <v>581</v>
      </c>
      <c r="D32" s="119">
        <v>7</v>
      </c>
      <c r="E32" s="119">
        <v>9</v>
      </c>
      <c r="F32" s="203">
        <f t="shared" si="0"/>
        <v>28.57142857142857</v>
      </c>
    </row>
    <row r="33" spans="3:6" ht="15">
      <c r="C33" s="198" t="s">
        <v>601</v>
      </c>
      <c r="D33" s="39">
        <v>6</v>
      </c>
      <c r="E33" s="39">
        <v>8</v>
      </c>
      <c r="F33" s="197">
        <f t="shared" si="0"/>
        <v>33.33333333333333</v>
      </c>
    </row>
    <row r="34" spans="3:6" s="142" customFormat="1" ht="15">
      <c r="C34" s="199" t="s">
        <v>624</v>
      </c>
      <c r="D34" s="73">
        <v>9</v>
      </c>
      <c r="E34" s="73">
        <v>8</v>
      </c>
      <c r="F34" s="203">
        <f t="shared" si="0"/>
        <v>-11.11111111111111</v>
      </c>
    </row>
    <row r="35" spans="3:6" s="142" customFormat="1" ht="15">
      <c r="C35" s="198" t="s">
        <v>638</v>
      </c>
      <c r="D35" s="39">
        <v>5</v>
      </c>
      <c r="E35" s="39">
        <v>6</v>
      </c>
      <c r="F35" s="197">
        <f t="shared" si="0"/>
        <v>20</v>
      </c>
    </row>
    <row r="36" spans="3:6" ht="15">
      <c r="C36" s="199" t="s">
        <v>586</v>
      </c>
      <c r="D36" s="119">
        <v>5</v>
      </c>
      <c r="E36" s="119">
        <v>5</v>
      </c>
      <c r="F36" s="203">
        <f t="shared" si="0"/>
        <v>0</v>
      </c>
    </row>
    <row r="37" spans="3:6" ht="15">
      <c r="C37" s="198" t="s">
        <v>622</v>
      </c>
      <c r="D37" s="39">
        <v>4</v>
      </c>
      <c r="E37" s="39">
        <v>5</v>
      </c>
      <c r="F37" s="197">
        <f t="shared" si="0"/>
        <v>25</v>
      </c>
    </row>
    <row r="38" spans="3:6" ht="15">
      <c r="C38" s="199" t="s">
        <v>636</v>
      </c>
      <c r="D38" s="119">
        <v>7</v>
      </c>
      <c r="E38" s="119">
        <v>5</v>
      </c>
      <c r="F38" s="203">
        <f t="shared" si="0"/>
        <v>-28.57142857142857</v>
      </c>
    </row>
    <row r="39" spans="3:6" ht="15">
      <c r="C39" s="198" t="s">
        <v>599</v>
      </c>
      <c r="D39" s="39">
        <v>4</v>
      </c>
      <c r="E39" s="39">
        <v>4</v>
      </c>
      <c r="F39" s="197">
        <f t="shared" si="0"/>
        <v>0</v>
      </c>
    </row>
    <row r="40" spans="3:6" ht="15">
      <c r="C40" s="199" t="s">
        <v>612</v>
      </c>
      <c r="D40" s="119">
        <v>1</v>
      </c>
      <c r="E40" s="119">
        <v>4</v>
      </c>
      <c r="F40" s="203">
        <f t="shared" si="0"/>
        <v>300</v>
      </c>
    </row>
    <row r="41" spans="3:6" ht="15">
      <c r="C41" s="198" t="s">
        <v>616</v>
      </c>
      <c r="D41" s="39">
        <v>2</v>
      </c>
      <c r="E41" s="39">
        <v>4</v>
      </c>
      <c r="F41" s="197">
        <f t="shared" si="0"/>
        <v>100</v>
      </c>
    </row>
    <row r="42" spans="3:6" s="142" customFormat="1" ht="15">
      <c r="C42" s="199" t="s">
        <v>635</v>
      </c>
      <c r="D42" s="158">
        <v>3</v>
      </c>
      <c r="E42" s="158">
        <v>4</v>
      </c>
      <c r="F42" s="203">
        <f t="shared" si="0"/>
        <v>33.33333333333333</v>
      </c>
    </row>
    <row r="43" spans="3:6" ht="15">
      <c r="C43" s="198" t="s">
        <v>575</v>
      </c>
      <c r="D43" s="39">
        <v>3</v>
      </c>
      <c r="E43" s="39">
        <v>3</v>
      </c>
      <c r="F43" s="197">
        <f t="shared" si="0"/>
        <v>0</v>
      </c>
    </row>
    <row r="44" spans="3:6" ht="15">
      <c r="C44" s="199" t="s">
        <v>579</v>
      </c>
      <c r="D44" s="158">
        <v>4</v>
      </c>
      <c r="E44" s="158">
        <v>3</v>
      </c>
      <c r="F44" s="203">
        <f t="shared" si="0"/>
        <v>-25</v>
      </c>
    </row>
    <row r="45" spans="3:6" ht="15">
      <c r="C45" s="198" t="s">
        <v>583</v>
      </c>
      <c r="D45" s="39">
        <v>3</v>
      </c>
      <c r="E45" s="39">
        <v>3</v>
      </c>
      <c r="F45" s="197">
        <f t="shared" si="0"/>
        <v>0</v>
      </c>
    </row>
    <row r="46" spans="3:6" s="142" customFormat="1" ht="15">
      <c r="C46" s="199" t="s">
        <v>595</v>
      </c>
      <c r="D46" s="158">
        <v>4</v>
      </c>
      <c r="E46" s="158">
        <v>3</v>
      </c>
      <c r="F46" s="203">
        <f t="shared" si="0"/>
        <v>-25</v>
      </c>
    </row>
    <row r="47" spans="3:6" s="142" customFormat="1" ht="15">
      <c r="C47" s="198" t="s">
        <v>605</v>
      </c>
      <c r="D47" s="39">
        <v>4</v>
      </c>
      <c r="E47" s="39">
        <v>3</v>
      </c>
      <c r="F47" s="197">
        <f t="shared" si="0"/>
        <v>-25</v>
      </c>
    </row>
    <row r="48" spans="3:6" ht="15">
      <c r="C48" s="199" t="s">
        <v>618</v>
      </c>
      <c r="D48" s="158">
        <v>3</v>
      </c>
      <c r="E48" s="158">
        <v>3</v>
      </c>
      <c r="F48" s="203">
        <f t="shared" si="0"/>
        <v>0</v>
      </c>
    </row>
    <row r="49" spans="3:6" ht="15">
      <c r="C49" s="198" t="s">
        <v>627</v>
      </c>
      <c r="D49" s="39">
        <v>3</v>
      </c>
      <c r="E49" s="39">
        <v>3</v>
      </c>
      <c r="F49" s="197">
        <f t="shared" si="0"/>
        <v>0</v>
      </c>
    </row>
    <row r="50" spans="3:6" s="142" customFormat="1" ht="15">
      <c r="C50" s="199" t="s">
        <v>633</v>
      </c>
      <c r="D50" s="158">
        <v>6</v>
      </c>
      <c r="E50" s="158">
        <v>3</v>
      </c>
      <c r="F50" s="203">
        <f t="shared" si="0"/>
        <v>-50</v>
      </c>
    </row>
    <row r="51" spans="3:6" s="142" customFormat="1" ht="15">
      <c r="C51" s="198" t="s">
        <v>578</v>
      </c>
      <c r="D51" s="39">
        <v>2</v>
      </c>
      <c r="E51" s="39">
        <v>2</v>
      </c>
      <c r="F51" s="197">
        <f t="shared" si="0"/>
        <v>0</v>
      </c>
    </row>
    <row r="52" spans="3:6" ht="15">
      <c r="C52" s="199" t="s">
        <v>1011</v>
      </c>
      <c r="D52" s="119">
        <v>0</v>
      </c>
      <c r="E52" s="119">
        <v>2</v>
      </c>
      <c r="F52" s="249" t="s">
        <v>961</v>
      </c>
    </row>
    <row r="53" spans="3:6" ht="15">
      <c r="C53" s="198" t="s">
        <v>907</v>
      </c>
      <c r="D53" s="39">
        <v>2</v>
      </c>
      <c r="E53" s="39">
        <v>2</v>
      </c>
      <c r="F53" s="244">
        <f t="shared" si="0"/>
        <v>0</v>
      </c>
    </row>
    <row r="54" spans="3:6" ht="15">
      <c r="C54" s="199" t="s">
        <v>608</v>
      </c>
      <c r="D54" s="73">
        <v>2</v>
      </c>
      <c r="E54" s="73">
        <v>2</v>
      </c>
      <c r="F54" s="203">
        <f t="shared" si="0"/>
        <v>0</v>
      </c>
    </row>
    <row r="55" spans="3:6" ht="15">
      <c r="C55" s="198" t="s">
        <v>611</v>
      </c>
      <c r="D55" s="39">
        <v>1</v>
      </c>
      <c r="E55" s="39">
        <v>2</v>
      </c>
      <c r="F55" s="197">
        <f t="shared" si="0"/>
        <v>100</v>
      </c>
    </row>
    <row r="56" spans="3:6" ht="15">
      <c r="C56" s="199" t="s">
        <v>613</v>
      </c>
      <c r="D56" s="158">
        <v>2</v>
      </c>
      <c r="E56" s="158">
        <v>2</v>
      </c>
      <c r="F56" s="203">
        <f t="shared" si="0"/>
        <v>0</v>
      </c>
    </row>
    <row r="57" spans="3:6" ht="15">
      <c r="C57" s="198" t="s">
        <v>614</v>
      </c>
      <c r="D57" s="39">
        <v>2</v>
      </c>
      <c r="E57" s="39">
        <v>2</v>
      </c>
      <c r="F57" s="197">
        <f t="shared" si="0"/>
        <v>0</v>
      </c>
    </row>
    <row r="58" spans="3:6" ht="15">
      <c r="C58" s="199" t="s">
        <v>617</v>
      </c>
      <c r="D58" s="119">
        <v>1</v>
      </c>
      <c r="E58" s="119">
        <v>2</v>
      </c>
      <c r="F58" s="203">
        <f t="shared" si="0"/>
        <v>100</v>
      </c>
    </row>
    <row r="59" spans="3:6" ht="15">
      <c r="C59" s="198" t="s">
        <v>619</v>
      </c>
      <c r="D59" s="39">
        <v>3</v>
      </c>
      <c r="E59" s="39">
        <v>2</v>
      </c>
      <c r="F59" s="197">
        <f t="shared" si="0"/>
        <v>-33.33333333333333</v>
      </c>
    </row>
    <row r="60" spans="3:6" s="142" customFormat="1" ht="15">
      <c r="C60" s="199" t="s">
        <v>623</v>
      </c>
      <c r="D60" s="73">
        <v>2</v>
      </c>
      <c r="E60" s="73">
        <v>2</v>
      </c>
      <c r="F60" s="203">
        <f t="shared" si="0"/>
        <v>0</v>
      </c>
    </row>
    <row r="61" spans="3:6" s="142" customFormat="1" ht="15">
      <c r="C61" s="198" t="s">
        <v>908</v>
      </c>
      <c r="D61" s="39">
        <v>2</v>
      </c>
      <c r="E61" s="39">
        <v>2</v>
      </c>
      <c r="F61" s="197">
        <f t="shared" si="0"/>
        <v>0</v>
      </c>
    </row>
    <row r="62" spans="3:6" s="142" customFormat="1" ht="15">
      <c r="C62" s="199" t="s">
        <v>630</v>
      </c>
      <c r="D62" s="119">
        <v>2</v>
      </c>
      <c r="E62" s="119">
        <v>2</v>
      </c>
      <c r="F62" s="203">
        <f t="shared" si="0"/>
        <v>0</v>
      </c>
    </row>
    <row r="63" spans="3:6" ht="15">
      <c r="C63" s="198" t="s">
        <v>860</v>
      </c>
      <c r="D63" s="39">
        <v>1</v>
      </c>
      <c r="E63" s="39">
        <v>1</v>
      </c>
      <c r="F63" s="197">
        <f t="shared" si="0"/>
        <v>0</v>
      </c>
    </row>
    <row r="64" spans="3:6" ht="15">
      <c r="C64" s="199" t="s">
        <v>585</v>
      </c>
      <c r="D64" s="119">
        <v>1</v>
      </c>
      <c r="E64" s="119">
        <v>1</v>
      </c>
      <c r="F64" s="203">
        <f t="shared" si="0"/>
        <v>0</v>
      </c>
    </row>
    <row r="65" spans="3:6" s="142" customFormat="1" ht="15">
      <c r="C65" s="198" t="s">
        <v>587</v>
      </c>
      <c r="D65" s="39">
        <v>1</v>
      </c>
      <c r="E65" s="39">
        <v>1</v>
      </c>
      <c r="F65" s="197">
        <f t="shared" si="0"/>
        <v>0</v>
      </c>
    </row>
    <row r="66" spans="3:6" ht="15">
      <c r="C66" s="199" t="s">
        <v>962</v>
      </c>
      <c r="D66" s="158">
        <v>2</v>
      </c>
      <c r="E66" s="158">
        <v>1</v>
      </c>
      <c r="F66" s="203">
        <f t="shared" si="0"/>
        <v>-50</v>
      </c>
    </row>
    <row r="67" spans="3:6" ht="15">
      <c r="C67" s="198" t="s">
        <v>588</v>
      </c>
      <c r="D67" s="39">
        <v>1</v>
      </c>
      <c r="E67" s="39">
        <v>1</v>
      </c>
      <c r="F67" s="197">
        <f t="shared" si="0"/>
        <v>0</v>
      </c>
    </row>
    <row r="68" spans="3:6" s="142" customFormat="1" ht="15">
      <c r="C68" s="258" t="s">
        <v>589</v>
      </c>
      <c r="D68" s="119">
        <v>1</v>
      </c>
      <c r="E68" s="119">
        <v>1</v>
      </c>
      <c r="F68" s="203">
        <f t="shared" si="0"/>
        <v>0</v>
      </c>
    </row>
    <row r="69" spans="3:6" s="142" customFormat="1" ht="15">
      <c r="C69" s="259" t="s">
        <v>592</v>
      </c>
      <c r="D69" s="39">
        <v>1</v>
      </c>
      <c r="E69" s="39">
        <v>1</v>
      </c>
      <c r="F69" s="197">
        <f t="shared" si="0"/>
        <v>0</v>
      </c>
    </row>
    <row r="70" spans="3:6" ht="15">
      <c r="C70" s="199" t="s">
        <v>598</v>
      </c>
      <c r="D70" s="119">
        <v>1</v>
      </c>
      <c r="E70" s="119">
        <v>1</v>
      </c>
      <c r="F70" s="203">
        <f t="shared" si="0"/>
        <v>0</v>
      </c>
    </row>
    <row r="71" spans="3:6" s="142" customFormat="1" ht="15">
      <c r="C71" s="198" t="s">
        <v>600</v>
      </c>
      <c r="D71" s="39">
        <v>1</v>
      </c>
      <c r="E71" s="39">
        <v>1</v>
      </c>
      <c r="F71" s="197">
        <f t="shared" si="0"/>
        <v>0</v>
      </c>
    </row>
    <row r="72" spans="3:6" ht="15">
      <c r="C72" s="199" t="s">
        <v>606</v>
      </c>
      <c r="D72" s="119">
        <v>1</v>
      </c>
      <c r="E72" s="119">
        <v>1</v>
      </c>
      <c r="F72" s="203">
        <f t="shared" si="0"/>
        <v>0</v>
      </c>
    </row>
    <row r="73" spans="3:6" ht="15">
      <c r="C73" s="198" t="s">
        <v>615</v>
      </c>
      <c r="D73" s="39">
        <v>1</v>
      </c>
      <c r="E73" s="39">
        <v>1</v>
      </c>
      <c r="F73" s="197">
        <f t="shared" si="0"/>
        <v>0</v>
      </c>
    </row>
    <row r="74" spans="3:6" ht="15">
      <c r="C74" s="199" t="s">
        <v>628</v>
      </c>
      <c r="D74" s="158">
        <v>1</v>
      </c>
      <c r="E74" s="158">
        <v>1</v>
      </c>
      <c r="F74" s="203">
        <f aca="true" t="shared" si="1" ref="F74:F82">(E74-D74)/D74*100</f>
        <v>0</v>
      </c>
    </row>
    <row r="75" spans="3:6" ht="15">
      <c r="C75" s="198" t="s">
        <v>1012</v>
      </c>
      <c r="D75" s="39">
        <v>0</v>
      </c>
      <c r="E75" s="39">
        <v>1</v>
      </c>
      <c r="F75" s="197">
        <v>0</v>
      </c>
    </row>
    <row r="76" spans="3:6" ht="15">
      <c r="C76" s="199" t="s">
        <v>963</v>
      </c>
      <c r="D76" s="73">
        <v>1</v>
      </c>
      <c r="E76" s="73">
        <v>1</v>
      </c>
      <c r="F76" s="203">
        <f t="shared" si="1"/>
        <v>0</v>
      </c>
    </row>
    <row r="77" spans="3:6" ht="15">
      <c r="C77" s="198" t="s">
        <v>632</v>
      </c>
      <c r="D77" s="39">
        <v>1</v>
      </c>
      <c r="E77" s="39">
        <v>1</v>
      </c>
      <c r="F77" s="197">
        <f t="shared" si="1"/>
        <v>0</v>
      </c>
    </row>
    <row r="78" spans="3:6" ht="15">
      <c r="C78" s="199" t="s">
        <v>610</v>
      </c>
      <c r="D78" s="119">
        <v>4</v>
      </c>
      <c r="E78" s="119">
        <v>0</v>
      </c>
      <c r="F78" s="203">
        <f t="shared" si="1"/>
        <v>-100</v>
      </c>
    </row>
    <row r="79" spans="3:6" s="167" customFormat="1" ht="15">
      <c r="C79" s="260" t="s">
        <v>591</v>
      </c>
      <c r="D79" s="39">
        <v>1</v>
      </c>
      <c r="E79" s="39">
        <v>0</v>
      </c>
      <c r="F79" s="203">
        <f t="shared" si="1"/>
        <v>-100</v>
      </c>
    </row>
    <row r="80" spans="3:6" ht="15.75" thickBot="1">
      <c r="C80" s="256" t="s">
        <v>604</v>
      </c>
      <c r="D80" s="183">
        <v>1</v>
      </c>
      <c r="E80" s="183">
        <v>0</v>
      </c>
      <c r="F80" s="203">
        <f t="shared" si="1"/>
        <v>-100</v>
      </c>
    </row>
    <row r="81" spans="3:6" s="245" customFormat="1" ht="15.75" thickBot="1">
      <c r="C81" s="256" t="s">
        <v>607</v>
      </c>
      <c r="D81" s="299">
        <v>1</v>
      </c>
      <c r="E81" s="299">
        <v>0</v>
      </c>
      <c r="F81" s="203">
        <f t="shared" si="1"/>
        <v>-100</v>
      </c>
    </row>
    <row r="82" spans="3:6" ht="15.75" thickBot="1">
      <c r="C82" s="200" t="s">
        <v>7</v>
      </c>
      <c r="D82" s="201">
        <f>SUM(D8:D80)</f>
        <v>1412</v>
      </c>
      <c r="E82" s="201">
        <f>SUM(E8:E80)</f>
        <v>1481</v>
      </c>
      <c r="F82" s="243">
        <f t="shared" si="1"/>
        <v>4.886685552407933</v>
      </c>
    </row>
  </sheetData>
  <sheetProtection/>
  <mergeCells count="4">
    <mergeCell ref="C6:C7"/>
    <mergeCell ref="D6:F6"/>
    <mergeCell ref="C4:F5"/>
    <mergeCell ref="B2:G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63" r:id="rId1"/>
  <headerFooter>
    <oddFooter>&amp;L29.01.2016&amp;CTÜRKİYE ODALAR ve BORSALAR BİRLİĞİ
Bilgi Hizmetleri Dairesi&amp;R&amp;P</oddFooter>
  </headerFooter>
  <ignoredErrors>
    <ignoredError sqref="E82" formulaRange="1"/>
  </ignoredErrors>
</worksheet>
</file>

<file path=xl/worksheets/sheet2.xml><?xml version="1.0" encoding="utf-8"?>
<worksheet xmlns="http://schemas.openxmlformats.org/spreadsheetml/2006/main" xmlns:r="http://schemas.openxmlformats.org/officeDocument/2006/relationships">
  <sheetPr codeName="Sayfa2"/>
  <dimension ref="A1:K46"/>
  <sheetViews>
    <sheetView zoomScalePageLayoutView="0" workbookViewId="0" topLeftCell="A7">
      <selection activeCell="S42" sqref="S42"/>
    </sheetView>
  </sheetViews>
  <sheetFormatPr defaultColWidth="9.140625" defaultRowHeight="15"/>
  <cols>
    <col min="7" max="7" width="13.140625" style="0" customWidth="1"/>
    <col min="8" max="8" width="8.57421875" style="0" customWidth="1"/>
    <col min="9" max="9" width="8.8515625" style="0" customWidth="1"/>
  </cols>
  <sheetData>
    <row r="1" ht="15">
      <c r="J1" s="264"/>
    </row>
    <row r="3" ht="15">
      <c r="B3" s="47"/>
    </row>
    <row r="4" spans="2:3" ht="15">
      <c r="B4" s="48"/>
      <c r="C4" s="52"/>
    </row>
    <row r="5" spans="1:9" ht="18" customHeight="1">
      <c r="A5" s="441" t="s">
        <v>970</v>
      </c>
      <c r="B5" s="441"/>
      <c r="C5" s="441"/>
      <c r="D5" s="441"/>
      <c r="E5" s="441"/>
      <c r="F5" s="441"/>
      <c r="G5" s="441"/>
      <c r="H5" s="441"/>
      <c r="I5" s="441"/>
    </row>
    <row r="6" ht="15">
      <c r="C6" s="54"/>
    </row>
    <row r="7" ht="15">
      <c r="C7" s="51"/>
    </row>
    <row r="8" ht="15">
      <c r="C8" s="51"/>
    </row>
    <row r="9" spans="2:9" ht="15">
      <c r="B9" s="440" t="s">
        <v>644</v>
      </c>
      <c r="C9" s="440"/>
      <c r="D9" s="440"/>
      <c r="E9" s="440"/>
      <c r="F9" s="83"/>
      <c r="G9" s="83"/>
      <c r="H9" s="83"/>
      <c r="I9" s="83"/>
    </row>
    <row r="10" ht="15">
      <c r="C10" s="51"/>
    </row>
    <row r="11" ht="15.75" thickBot="1">
      <c r="C11" s="54"/>
    </row>
    <row r="12" spans="2:8" ht="15">
      <c r="B12" s="69"/>
      <c r="C12" s="70"/>
      <c r="D12" s="70"/>
      <c r="E12" s="70"/>
      <c r="F12" s="79"/>
      <c r="G12" s="79"/>
      <c r="H12" s="250" t="s">
        <v>964</v>
      </c>
    </row>
    <row r="13" spans="2:11" ht="15.75" thickBot="1">
      <c r="B13" s="262" t="s">
        <v>648</v>
      </c>
      <c r="C13" s="60"/>
      <c r="D13" s="60"/>
      <c r="E13" s="60"/>
      <c r="F13" s="80"/>
      <c r="G13" s="80"/>
      <c r="H13" s="251" t="s">
        <v>965</v>
      </c>
      <c r="I13" s="40"/>
      <c r="J13" s="52"/>
      <c r="K13" s="52"/>
    </row>
    <row r="14" spans="1:9" ht="15">
      <c r="A14" s="50"/>
      <c r="B14" s="262" t="s">
        <v>649</v>
      </c>
      <c r="C14" s="60"/>
      <c r="D14" s="60"/>
      <c r="E14" s="60"/>
      <c r="F14" s="80"/>
      <c r="G14" s="80"/>
      <c r="H14" s="252"/>
      <c r="I14" s="59"/>
    </row>
    <row r="15" spans="1:10" ht="15">
      <c r="A15" s="40"/>
      <c r="B15" s="78" t="s">
        <v>645</v>
      </c>
      <c r="C15" s="61"/>
      <c r="D15" s="61"/>
      <c r="E15" s="61"/>
      <c r="F15" s="80"/>
      <c r="G15" s="80"/>
      <c r="H15" s="254">
        <v>3</v>
      </c>
      <c r="I15" s="59"/>
      <c r="J15" s="52"/>
    </row>
    <row r="16" spans="1:8" ht="15">
      <c r="A16" s="40"/>
      <c r="B16" s="77" t="s">
        <v>724</v>
      </c>
      <c r="C16" s="61"/>
      <c r="D16" s="61"/>
      <c r="E16" s="61"/>
      <c r="F16" s="80"/>
      <c r="G16" s="80"/>
      <c r="H16" s="254">
        <v>4</v>
      </c>
    </row>
    <row r="17" spans="1:8" ht="15">
      <c r="A17" s="40"/>
      <c r="B17" s="77" t="s">
        <v>725</v>
      </c>
      <c r="C17" s="61"/>
      <c r="D17" s="61"/>
      <c r="E17" s="61"/>
      <c r="F17" s="80"/>
      <c r="G17" s="80"/>
      <c r="H17" s="254">
        <v>5</v>
      </c>
    </row>
    <row r="18" spans="1:8" ht="15" customHeight="1">
      <c r="A18" s="40"/>
      <c r="B18" s="77" t="s">
        <v>726</v>
      </c>
      <c r="C18" s="61"/>
      <c r="D18" s="61"/>
      <c r="E18" s="61"/>
      <c r="F18" s="80"/>
      <c r="G18" s="80"/>
      <c r="H18" s="254">
        <v>6</v>
      </c>
    </row>
    <row r="19" spans="1:8" ht="15" customHeight="1">
      <c r="A19" s="40"/>
      <c r="B19" s="77" t="s">
        <v>727</v>
      </c>
      <c r="C19" s="61"/>
      <c r="D19" s="61"/>
      <c r="E19" s="61"/>
      <c r="F19" s="80"/>
      <c r="G19" s="80"/>
      <c r="H19" s="254" t="s">
        <v>966</v>
      </c>
    </row>
    <row r="20" spans="1:8" ht="15" customHeight="1">
      <c r="A20" s="40"/>
      <c r="B20" s="77" t="s">
        <v>728</v>
      </c>
      <c r="C20" s="61"/>
      <c r="D20" s="61"/>
      <c r="E20" s="61"/>
      <c r="F20" s="80"/>
      <c r="G20" s="80"/>
      <c r="H20" s="254" t="s">
        <v>967</v>
      </c>
    </row>
    <row r="21" spans="1:8" ht="15" customHeight="1">
      <c r="A21" s="40"/>
      <c r="B21" s="442" t="s">
        <v>869</v>
      </c>
      <c r="C21" s="443"/>
      <c r="D21" s="443"/>
      <c r="E21" s="443"/>
      <c r="F21" s="443"/>
      <c r="G21" s="443"/>
      <c r="H21" s="261" t="s">
        <v>968</v>
      </c>
    </row>
    <row r="22" spans="1:8" ht="15" customHeight="1">
      <c r="A22" s="40"/>
      <c r="B22" s="77" t="s">
        <v>302</v>
      </c>
      <c r="C22" s="61"/>
      <c r="D22" s="61"/>
      <c r="E22" s="61"/>
      <c r="F22" s="80"/>
      <c r="G22" s="80"/>
      <c r="H22" s="254" t="s">
        <v>947</v>
      </c>
    </row>
    <row r="23" spans="1:8" ht="15">
      <c r="A23" s="40"/>
      <c r="B23" s="77" t="s">
        <v>729</v>
      </c>
      <c r="C23" s="61"/>
      <c r="D23" s="61"/>
      <c r="E23" s="61"/>
      <c r="F23" s="80"/>
      <c r="G23" s="80"/>
      <c r="H23" s="254" t="s">
        <v>740</v>
      </c>
    </row>
    <row r="24" spans="1:8" ht="15">
      <c r="A24" s="40"/>
      <c r="B24" s="77" t="s">
        <v>730</v>
      </c>
      <c r="C24" s="61"/>
      <c r="D24" s="61"/>
      <c r="E24" s="61"/>
      <c r="F24" s="80"/>
      <c r="G24" s="80"/>
      <c r="H24" s="254" t="s">
        <v>959</v>
      </c>
    </row>
    <row r="25" spans="1:8" ht="15">
      <c r="A25" s="40"/>
      <c r="B25" s="77" t="s">
        <v>731</v>
      </c>
      <c r="C25" s="61"/>
      <c r="D25" s="61"/>
      <c r="E25" s="61"/>
      <c r="F25" s="80"/>
      <c r="G25" s="80"/>
      <c r="H25" s="254" t="s">
        <v>749</v>
      </c>
    </row>
    <row r="26" spans="1:8" ht="15">
      <c r="A26" s="40"/>
      <c r="B26" s="77" t="s">
        <v>732</v>
      </c>
      <c r="C26" s="61"/>
      <c r="D26" s="61"/>
      <c r="E26" s="61"/>
      <c r="F26" s="80"/>
      <c r="G26" s="80"/>
      <c r="H26" s="254" t="s">
        <v>757</v>
      </c>
    </row>
    <row r="27" spans="1:8" ht="15.75" thickBot="1">
      <c r="A27" s="40"/>
      <c r="B27" s="81"/>
      <c r="C27" s="82"/>
      <c r="D27" s="82"/>
      <c r="E27" s="82"/>
      <c r="F27" s="82"/>
      <c r="G27" s="82"/>
      <c r="H27" s="253"/>
    </row>
    <row r="28" spans="2:7" ht="15">
      <c r="B28" s="40"/>
      <c r="C28" s="40"/>
      <c r="D28" s="40"/>
      <c r="E28" s="40"/>
      <c r="F28" s="40"/>
      <c r="G28" s="40"/>
    </row>
    <row r="31" spans="8:11" ht="15.75">
      <c r="H31" s="53"/>
      <c r="I31" s="53"/>
      <c r="J31" s="53"/>
      <c r="K31" s="53"/>
    </row>
    <row r="32" ht="15">
      <c r="C32" s="55"/>
    </row>
    <row r="33" spans="1:8" ht="15">
      <c r="A33" s="439" t="s">
        <v>646</v>
      </c>
      <c r="B33" s="439"/>
      <c r="C33" s="439"/>
      <c r="D33" s="439"/>
      <c r="E33" s="439"/>
      <c r="F33" s="439"/>
      <c r="G33" s="439"/>
      <c r="H33" s="439"/>
    </row>
    <row r="34" spans="1:8" ht="15.75" customHeight="1">
      <c r="A34" s="439" t="s">
        <v>647</v>
      </c>
      <c r="B34" s="439"/>
      <c r="C34" s="439"/>
      <c r="D34" s="439"/>
      <c r="E34" s="439"/>
      <c r="F34" s="439"/>
      <c r="G34" s="439"/>
      <c r="H34" s="439"/>
    </row>
    <row r="43" spans="1:5" ht="15">
      <c r="A43" s="50"/>
      <c r="B43" s="50"/>
      <c r="C43" s="50"/>
      <c r="D43" s="50"/>
      <c r="E43" s="50"/>
    </row>
    <row r="44" ht="15.75">
      <c r="E44" s="53"/>
    </row>
    <row r="45" ht="15">
      <c r="F45" s="50"/>
    </row>
    <row r="46" spans="6:7" ht="15.75">
      <c r="F46" s="53"/>
      <c r="G46" s="53"/>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&amp;L29.01.2016&amp;R&amp;P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B1:L34"/>
  <sheetViews>
    <sheetView zoomScalePageLayoutView="0" workbookViewId="0" topLeftCell="A4">
      <selection activeCell="O23" sqref="O23"/>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9.140625" style="1" customWidth="1"/>
    <col min="8" max="8" width="10.00390625" style="0" customWidth="1"/>
  </cols>
  <sheetData>
    <row r="1" ht="15">
      <c r="J1" s="264"/>
    </row>
    <row r="2" spans="2:8" ht="15">
      <c r="B2" s="444" t="s">
        <v>970</v>
      </c>
      <c r="C2" s="445"/>
      <c r="D2" s="445"/>
      <c r="E2" s="445"/>
      <c r="F2" s="445"/>
      <c r="G2" s="445"/>
      <c r="H2" s="445"/>
    </row>
    <row r="3" spans="3:5" ht="15">
      <c r="C3" s="445"/>
      <c r="D3" s="445"/>
      <c r="E3" s="445"/>
    </row>
    <row r="4" spans="3:7" ht="15">
      <c r="C4" s="445"/>
      <c r="D4" s="445"/>
      <c r="E4" s="445"/>
      <c r="F4" s="445"/>
      <c r="G4" s="445"/>
    </row>
    <row r="7" spans="2:8" ht="15">
      <c r="B7" s="446" t="s">
        <v>863</v>
      </c>
      <c r="C7" s="448" t="s">
        <v>0</v>
      </c>
      <c r="D7" s="448"/>
      <c r="E7" s="449"/>
      <c r="F7" s="448" t="s">
        <v>862</v>
      </c>
      <c r="G7" s="448"/>
      <c r="H7" s="450"/>
    </row>
    <row r="8" spans="2:12" ht="38.25">
      <c r="B8" s="447"/>
      <c r="C8" s="2">
        <v>2015</v>
      </c>
      <c r="D8" s="2">
        <v>2016</v>
      </c>
      <c r="E8" s="3" t="s">
        <v>1</v>
      </c>
      <c r="F8" s="3">
        <v>2015</v>
      </c>
      <c r="G8" s="3">
        <v>2016</v>
      </c>
      <c r="H8" s="3" t="s">
        <v>1</v>
      </c>
      <c r="K8" s="245"/>
      <c r="L8" s="245"/>
    </row>
    <row r="9" spans="2:12" ht="15">
      <c r="B9" s="210" t="s">
        <v>2</v>
      </c>
      <c r="C9" s="214">
        <v>27039</v>
      </c>
      <c r="D9" s="214">
        <v>27370</v>
      </c>
      <c r="E9" s="49">
        <f aca="true" t="shared" si="0" ref="E9:E14">(D9-C9)/C9*100</f>
        <v>1.2241576981397242</v>
      </c>
      <c r="F9" s="153">
        <v>143140</v>
      </c>
      <c r="G9" s="214">
        <v>144713</v>
      </c>
      <c r="H9" s="49">
        <f aca="true" t="shared" si="1" ref="H9:H14">(G9-F9)/F9*100</f>
        <v>1.09892413022216</v>
      </c>
      <c r="K9" s="245"/>
      <c r="L9" s="245"/>
    </row>
    <row r="10" spans="2:12" ht="15">
      <c r="B10" s="211" t="s">
        <v>3</v>
      </c>
      <c r="C10" s="214">
        <v>34070</v>
      </c>
      <c r="D10" s="214">
        <v>33306</v>
      </c>
      <c r="E10" s="49">
        <f t="shared" si="0"/>
        <v>-2.2424420311124154</v>
      </c>
      <c r="F10" s="4">
        <v>786530</v>
      </c>
      <c r="G10" s="214">
        <v>770270</v>
      </c>
      <c r="H10" s="49">
        <f t="shared" si="1"/>
        <v>-2.067308303561212</v>
      </c>
      <c r="K10" s="245"/>
      <c r="L10" s="245"/>
    </row>
    <row r="11" spans="2:12" ht="15">
      <c r="B11" s="212" t="s">
        <v>4</v>
      </c>
      <c r="C11" s="214">
        <v>5480</v>
      </c>
      <c r="D11" s="214">
        <v>5695</v>
      </c>
      <c r="E11" s="49">
        <f t="shared" si="0"/>
        <v>3.923357664233577</v>
      </c>
      <c r="F11" s="153">
        <v>386144</v>
      </c>
      <c r="G11" s="214">
        <v>401056</v>
      </c>
      <c r="H11" s="49">
        <f t="shared" si="1"/>
        <v>3.8617717742603794</v>
      </c>
      <c r="K11" s="245"/>
      <c r="L11" s="245"/>
    </row>
    <row r="12" spans="2:12" ht="15">
      <c r="B12" s="211" t="s">
        <v>5</v>
      </c>
      <c r="C12" s="214">
        <v>4094</v>
      </c>
      <c r="D12" s="214">
        <v>4182</v>
      </c>
      <c r="E12" s="49">
        <f t="shared" si="0"/>
        <v>2.149487054225696</v>
      </c>
      <c r="F12" s="4">
        <v>627257</v>
      </c>
      <c r="G12" s="214">
        <v>641933</v>
      </c>
      <c r="H12" s="49">
        <f t="shared" si="1"/>
        <v>2.3397108362282126</v>
      </c>
      <c r="K12" s="245"/>
      <c r="L12" s="245"/>
    </row>
    <row r="13" spans="2:12" ht="15">
      <c r="B13" s="212" t="s">
        <v>6</v>
      </c>
      <c r="C13" s="214">
        <v>1750</v>
      </c>
      <c r="D13" s="214">
        <v>1816</v>
      </c>
      <c r="E13" s="49">
        <f t="shared" si="0"/>
        <v>3.7714285714285714</v>
      </c>
      <c r="F13" s="153">
        <v>1004183</v>
      </c>
      <c r="G13" s="214">
        <v>1036148</v>
      </c>
      <c r="H13" s="49">
        <f t="shared" si="1"/>
        <v>3.1831847382399423</v>
      </c>
      <c r="K13" s="245"/>
      <c r="L13" s="245"/>
    </row>
    <row r="14" spans="2:8" ht="15">
      <c r="B14" s="213" t="s">
        <v>7</v>
      </c>
      <c r="C14" s="71">
        <f>SUM(C9:C13)</f>
        <v>72433</v>
      </c>
      <c r="D14" s="215">
        <f>SUM(D9:D13)</f>
        <v>72369</v>
      </c>
      <c r="E14" s="216">
        <f t="shared" si="0"/>
        <v>-0.08835751660154902</v>
      </c>
      <c r="F14" s="71">
        <f>SUM(F9:F13)</f>
        <v>2947254</v>
      </c>
      <c r="G14" s="215">
        <v>2994120</v>
      </c>
      <c r="H14" s="216">
        <f t="shared" si="1"/>
        <v>1.5901581607828847</v>
      </c>
    </row>
    <row r="34" ht="15">
      <c r="I34" s="37"/>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&amp;L29.01.2016&amp;CTÜRKİYE ODALAR ve BORSALAR BİRLİĞİ
Bilgi Hizmetleri Dairesi&amp;R3</oddFooter>
  </headerFooter>
  <ignoredErrors>
    <ignoredError sqref="B10" twoDigitTextYear="1"/>
  </ignoredErrors>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zoomScalePageLayoutView="0" workbookViewId="0" topLeftCell="A1">
      <selection activeCell="I1" sqref="I1"/>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38" customWidth="1"/>
    <col min="7" max="8" width="15.28125" style="50" customWidth="1"/>
  </cols>
  <sheetData>
    <row r="1" spans="2:9" ht="15">
      <c r="B1" s="456" t="s">
        <v>970</v>
      </c>
      <c r="C1" s="456"/>
      <c r="I1" s="430"/>
    </row>
    <row r="2" spans="2:3" ht="15">
      <c r="B2" s="459"/>
      <c r="C2" s="435"/>
    </row>
    <row r="3" spans="2:3" ht="15">
      <c r="B3" s="453" t="s">
        <v>861</v>
      </c>
      <c r="C3" s="453"/>
    </row>
    <row r="5" spans="2:8" ht="15" customHeight="1">
      <c r="B5" s="460" t="s">
        <v>12</v>
      </c>
      <c r="C5" s="446" t="s">
        <v>13</v>
      </c>
      <c r="D5" s="454">
        <v>2015</v>
      </c>
      <c r="E5" s="455"/>
      <c r="F5" s="117"/>
      <c r="G5" s="114">
        <v>2016</v>
      </c>
      <c r="H5" s="109"/>
    </row>
    <row r="6" spans="2:8" ht="45.75" customHeight="1">
      <c r="B6" s="461"/>
      <c r="C6" s="447"/>
      <c r="D6" s="102" t="s">
        <v>14</v>
      </c>
      <c r="E6" s="113" t="s">
        <v>870</v>
      </c>
      <c r="F6" s="5" t="s">
        <v>14</v>
      </c>
      <c r="G6" s="137" t="s">
        <v>870</v>
      </c>
      <c r="H6" s="137" t="s">
        <v>871</v>
      </c>
    </row>
    <row r="7" spans="2:8" ht="15">
      <c r="B7" s="269">
        <v>10</v>
      </c>
      <c r="C7" s="270" t="s">
        <v>543</v>
      </c>
      <c r="D7" s="271">
        <v>10362</v>
      </c>
      <c r="E7" s="272">
        <v>11.515380512091038</v>
      </c>
      <c r="F7" s="271">
        <v>10193</v>
      </c>
      <c r="G7" s="273">
        <f aca="true" t="shared" si="0" ref="G7:G47">F7/87174*100</f>
        <v>11.692706540941106</v>
      </c>
      <c r="H7" s="273">
        <f aca="true" t="shared" si="1" ref="H7:H47">(F7-D7)/D7*100</f>
        <v>-1.6309592742713763</v>
      </c>
    </row>
    <row r="8" spans="2:8" ht="15">
      <c r="B8" s="274">
        <v>25</v>
      </c>
      <c r="C8" s="275" t="s">
        <v>557</v>
      </c>
      <c r="D8" s="276">
        <v>9701</v>
      </c>
      <c r="E8" s="277">
        <v>10.78080547652916</v>
      </c>
      <c r="F8" s="276">
        <v>9742</v>
      </c>
      <c r="G8" s="428">
        <f t="shared" si="0"/>
        <v>11.17535044852823</v>
      </c>
      <c r="H8" s="276">
        <f t="shared" si="1"/>
        <v>0.4226368415627255</v>
      </c>
    </row>
    <row r="9" spans="2:8" ht="15">
      <c r="B9" s="278">
        <v>28</v>
      </c>
      <c r="C9" s="279" t="s">
        <v>559</v>
      </c>
      <c r="D9" s="280">
        <v>7446</v>
      </c>
      <c r="E9" s="281">
        <v>8.274804409672832</v>
      </c>
      <c r="F9" s="280">
        <v>7634</v>
      </c>
      <c r="G9" s="273">
        <f t="shared" si="0"/>
        <v>8.757198247183794</v>
      </c>
      <c r="H9" s="273">
        <f t="shared" si="1"/>
        <v>2.5248455546602204</v>
      </c>
    </row>
    <row r="10" spans="1:8" s="167" customFormat="1" ht="15">
      <c r="A10" s="245"/>
      <c r="B10" s="274">
        <v>13</v>
      </c>
      <c r="C10" s="275" t="s">
        <v>546</v>
      </c>
      <c r="D10" s="276">
        <v>7194</v>
      </c>
      <c r="E10" s="277">
        <v>7.994754623044097</v>
      </c>
      <c r="F10" s="276">
        <v>7113</v>
      </c>
      <c r="G10" s="428">
        <f t="shared" si="0"/>
        <v>8.159542982999518</v>
      </c>
      <c r="H10" s="276">
        <f t="shared" si="1"/>
        <v>-1.1259382819015846</v>
      </c>
    </row>
    <row r="11" spans="1:8" ht="15">
      <c r="A11" s="245"/>
      <c r="B11" s="282">
        <v>22</v>
      </c>
      <c r="C11" s="283" t="s">
        <v>554</v>
      </c>
      <c r="D11" s="271">
        <v>6447</v>
      </c>
      <c r="E11" s="272">
        <v>7.164607041251777</v>
      </c>
      <c r="F11" s="271">
        <v>6466</v>
      </c>
      <c r="G11" s="273">
        <f t="shared" si="0"/>
        <v>7.417349209626724</v>
      </c>
      <c r="H11" s="273">
        <f t="shared" si="1"/>
        <v>0.29471071816348693</v>
      </c>
    </row>
    <row r="12" spans="1:8" ht="15">
      <c r="A12" s="245"/>
      <c r="B12" s="274">
        <v>23</v>
      </c>
      <c r="C12" s="275" t="s">
        <v>555</v>
      </c>
      <c r="D12" s="276">
        <v>5582</v>
      </c>
      <c r="E12" s="277">
        <v>6.203325035561877</v>
      </c>
      <c r="F12" s="276">
        <v>5672</v>
      </c>
      <c r="G12" s="428">
        <f t="shared" si="0"/>
        <v>6.506527175533989</v>
      </c>
      <c r="H12" s="276">
        <f t="shared" si="1"/>
        <v>1.6123253314224293</v>
      </c>
    </row>
    <row r="13" spans="1:8" ht="15">
      <c r="A13" s="245"/>
      <c r="B13" s="282">
        <v>14</v>
      </c>
      <c r="C13" s="283" t="s">
        <v>547</v>
      </c>
      <c r="D13" s="271">
        <v>5191</v>
      </c>
      <c r="E13" s="272">
        <v>5.768803342816501</v>
      </c>
      <c r="F13" s="271">
        <v>5113</v>
      </c>
      <c r="G13" s="273">
        <f t="shared" si="0"/>
        <v>5.865280932388097</v>
      </c>
      <c r="H13" s="273">
        <f t="shared" si="1"/>
        <v>-1.5026006549797726</v>
      </c>
    </row>
    <row r="14" spans="1:8" s="50" customFormat="1" ht="15">
      <c r="A14" s="245"/>
      <c r="B14" s="274">
        <v>31</v>
      </c>
      <c r="C14" s="275" t="s">
        <v>562</v>
      </c>
      <c r="D14" s="276">
        <v>3571</v>
      </c>
      <c r="E14" s="277">
        <v>3.9684832859174963</v>
      </c>
      <c r="F14" s="276">
        <v>3585</v>
      </c>
      <c r="G14" s="273">
        <f t="shared" si="0"/>
        <v>4.112464725720972</v>
      </c>
      <c r="H14" s="273">
        <f t="shared" si="1"/>
        <v>0.3920470456454775</v>
      </c>
    </row>
    <row r="15" spans="1:8" ht="15">
      <c r="A15" s="245"/>
      <c r="B15" s="282">
        <v>20</v>
      </c>
      <c r="C15" s="283" t="s">
        <v>553</v>
      </c>
      <c r="D15" s="284">
        <v>3426</v>
      </c>
      <c r="E15" s="285">
        <v>3.8073435277382646</v>
      </c>
      <c r="F15" s="284">
        <v>3504</v>
      </c>
      <c r="G15" s="273">
        <f t="shared" si="0"/>
        <v>4.0195471126712095</v>
      </c>
      <c r="H15" s="273">
        <f t="shared" si="1"/>
        <v>2.276707530647986</v>
      </c>
    </row>
    <row r="16" spans="1:8" ht="15">
      <c r="A16" s="245"/>
      <c r="B16" s="286" t="s">
        <v>40</v>
      </c>
      <c r="C16" s="275" t="s">
        <v>542</v>
      </c>
      <c r="D16" s="276">
        <v>3210</v>
      </c>
      <c r="E16" s="277">
        <v>3.5673008534850643</v>
      </c>
      <c r="F16" s="276">
        <v>3236</v>
      </c>
      <c r="G16" s="273">
        <f t="shared" si="0"/>
        <v>3.7121159978892786</v>
      </c>
      <c r="H16" s="273">
        <f t="shared" si="1"/>
        <v>0.809968847352025</v>
      </c>
    </row>
    <row r="17" spans="1:8" ht="15">
      <c r="A17" s="245"/>
      <c r="B17" s="282">
        <v>27</v>
      </c>
      <c r="C17" s="283" t="s">
        <v>558</v>
      </c>
      <c r="D17" s="271">
        <v>2908</v>
      </c>
      <c r="E17" s="272">
        <v>3.231685633001422</v>
      </c>
      <c r="F17" s="271">
        <v>3043</v>
      </c>
      <c r="G17" s="273">
        <f t="shared" si="0"/>
        <v>3.4907197100052767</v>
      </c>
      <c r="H17" s="273">
        <f t="shared" si="1"/>
        <v>4.642365887207703</v>
      </c>
    </row>
    <row r="18" spans="1:8" ht="15">
      <c r="A18" s="245"/>
      <c r="B18" s="274">
        <v>24</v>
      </c>
      <c r="C18" s="275" t="s">
        <v>556</v>
      </c>
      <c r="D18" s="276">
        <v>2623</v>
      </c>
      <c r="E18" s="277">
        <v>2.9149626600284493</v>
      </c>
      <c r="F18" s="276">
        <v>2653</v>
      </c>
      <c r="G18" s="273">
        <f t="shared" si="0"/>
        <v>3.0433386101360496</v>
      </c>
      <c r="H18" s="273">
        <f t="shared" si="1"/>
        <v>1.1437285550895921</v>
      </c>
    </row>
    <row r="19" spans="1:8" ht="25.5">
      <c r="A19" s="245"/>
      <c r="B19" s="282">
        <v>16</v>
      </c>
      <c r="C19" s="283" t="s">
        <v>549</v>
      </c>
      <c r="D19" s="287">
        <v>2261</v>
      </c>
      <c r="E19" s="288">
        <v>2.512668918918919</v>
      </c>
      <c r="F19" s="287">
        <v>2292</v>
      </c>
      <c r="G19" s="273">
        <f t="shared" si="0"/>
        <v>2.629224310000688</v>
      </c>
      <c r="H19" s="289">
        <f t="shared" si="1"/>
        <v>1.3710747456877488</v>
      </c>
    </row>
    <row r="20" spans="1:8" ht="15">
      <c r="A20" s="245"/>
      <c r="B20" s="282">
        <v>38</v>
      </c>
      <c r="C20" s="283" t="s">
        <v>566</v>
      </c>
      <c r="D20" s="284">
        <v>1852</v>
      </c>
      <c r="E20" s="285">
        <v>2.058143669985775</v>
      </c>
      <c r="F20" s="276">
        <v>2049</v>
      </c>
      <c r="G20" s="273">
        <f t="shared" si="0"/>
        <v>2.3504714708514007</v>
      </c>
      <c r="H20" s="273">
        <f t="shared" si="1"/>
        <v>10.637149028077754</v>
      </c>
    </row>
    <row r="21" spans="1:8" s="167" customFormat="1" ht="15">
      <c r="A21" s="245"/>
      <c r="B21" s="282">
        <v>82</v>
      </c>
      <c r="C21" s="283" t="s">
        <v>572</v>
      </c>
      <c r="D21" s="271">
        <v>1795</v>
      </c>
      <c r="E21" s="272">
        <v>1.9947990753911806</v>
      </c>
      <c r="F21" s="284">
        <v>1777</v>
      </c>
      <c r="G21" s="273">
        <f t="shared" si="0"/>
        <v>2.0384518319682474</v>
      </c>
      <c r="H21" s="273">
        <f t="shared" si="1"/>
        <v>-1.0027855153203342</v>
      </c>
    </row>
    <row r="22" spans="1:8" ht="15">
      <c r="A22" s="245"/>
      <c r="B22" s="274">
        <v>32</v>
      </c>
      <c r="C22" s="275" t="s">
        <v>563</v>
      </c>
      <c r="D22" s="276">
        <v>1703</v>
      </c>
      <c r="E22" s="277">
        <v>1.8925586770981508</v>
      </c>
      <c r="F22" s="271">
        <v>1761</v>
      </c>
      <c r="G22" s="273">
        <f t="shared" si="0"/>
        <v>2.020097735563356</v>
      </c>
      <c r="H22" s="273">
        <f t="shared" si="1"/>
        <v>3.405754550792719</v>
      </c>
    </row>
    <row r="23" spans="1:8" s="50" customFormat="1" ht="15">
      <c r="A23" s="245"/>
      <c r="B23" s="274">
        <v>17</v>
      </c>
      <c r="C23" s="275" t="s">
        <v>550</v>
      </c>
      <c r="D23" s="276">
        <v>1574</v>
      </c>
      <c r="E23" s="277">
        <v>1.7491998577524894</v>
      </c>
      <c r="F23" s="276">
        <v>1564</v>
      </c>
      <c r="G23" s="273">
        <f t="shared" si="0"/>
        <v>1.794112923578131</v>
      </c>
      <c r="H23" s="273">
        <f t="shared" si="1"/>
        <v>-0.6353240152477764</v>
      </c>
    </row>
    <row r="24" spans="1:8" s="50" customFormat="1" ht="15">
      <c r="A24" s="245"/>
      <c r="B24" s="282">
        <v>18</v>
      </c>
      <c r="C24" s="283" t="s">
        <v>551</v>
      </c>
      <c r="D24" s="271">
        <v>1547</v>
      </c>
      <c r="E24" s="272">
        <v>1.7191945234708392</v>
      </c>
      <c r="F24" s="276">
        <v>1449</v>
      </c>
      <c r="G24" s="273">
        <f t="shared" si="0"/>
        <v>1.6621928556679746</v>
      </c>
      <c r="H24" s="273">
        <f t="shared" si="1"/>
        <v>-6.334841628959276</v>
      </c>
    </row>
    <row r="25" spans="1:8" ht="15">
      <c r="A25" s="245"/>
      <c r="B25" s="274">
        <v>56</v>
      </c>
      <c r="C25" s="275" t="s">
        <v>570</v>
      </c>
      <c r="D25" s="276">
        <v>1465</v>
      </c>
      <c r="E25" s="277">
        <v>1.628067211948791</v>
      </c>
      <c r="F25" s="271">
        <v>1414</v>
      </c>
      <c r="G25" s="273">
        <f t="shared" si="0"/>
        <v>1.6220432697822744</v>
      </c>
      <c r="H25" s="273">
        <f t="shared" si="1"/>
        <v>-3.48122866894198</v>
      </c>
    </row>
    <row r="26" spans="1:8" ht="15">
      <c r="A26" s="245"/>
      <c r="B26" s="274">
        <v>26</v>
      </c>
      <c r="C26" s="275" t="s">
        <v>534</v>
      </c>
      <c r="D26" s="290">
        <v>1083</v>
      </c>
      <c r="E26" s="277">
        <v>1.2035472972972974</v>
      </c>
      <c r="F26" s="276">
        <v>1141</v>
      </c>
      <c r="G26" s="273">
        <f t="shared" si="0"/>
        <v>1.3088764998738156</v>
      </c>
      <c r="H26" s="273">
        <f t="shared" si="1"/>
        <v>5.355493998153278</v>
      </c>
    </row>
    <row r="27" spans="1:8" ht="15">
      <c r="A27" s="245"/>
      <c r="B27" s="282">
        <v>30</v>
      </c>
      <c r="C27" s="283" t="s">
        <v>561</v>
      </c>
      <c r="D27" s="291">
        <v>719</v>
      </c>
      <c r="E27" s="272">
        <v>0.7990309388335705</v>
      </c>
      <c r="F27" s="271">
        <v>728</v>
      </c>
      <c r="G27" s="273">
        <f t="shared" si="0"/>
        <v>0.8351113864225571</v>
      </c>
      <c r="H27" s="273">
        <f t="shared" si="1"/>
        <v>1.2517385257301807</v>
      </c>
    </row>
    <row r="28" spans="1:8" ht="15">
      <c r="A28" s="245"/>
      <c r="B28" s="282">
        <v>35</v>
      </c>
      <c r="C28" s="283" t="s">
        <v>565</v>
      </c>
      <c r="D28" s="292">
        <v>606</v>
      </c>
      <c r="E28" s="272">
        <v>0.6734530583214794</v>
      </c>
      <c r="F28" s="276">
        <v>668</v>
      </c>
      <c r="G28" s="273">
        <f t="shared" si="0"/>
        <v>0.7662835249042145</v>
      </c>
      <c r="H28" s="273">
        <f t="shared" si="1"/>
        <v>10.231023102310232</v>
      </c>
    </row>
    <row r="29" spans="1:8" ht="15">
      <c r="A29" s="245"/>
      <c r="B29" s="282" t="s">
        <v>28</v>
      </c>
      <c r="C29" s="283" t="s">
        <v>536</v>
      </c>
      <c r="D29" s="293">
        <v>630</v>
      </c>
      <c r="E29" s="285">
        <v>0.7001244665718349</v>
      </c>
      <c r="F29" s="271">
        <v>628</v>
      </c>
      <c r="G29" s="273">
        <f t="shared" si="0"/>
        <v>0.7203982838919862</v>
      </c>
      <c r="H29" s="273">
        <f t="shared" si="1"/>
        <v>-0.31746031746031744</v>
      </c>
    </row>
    <row r="30" spans="1:8" s="167" customFormat="1" ht="15">
      <c r="A30" s="245"/>
      <c r="B30" s="274">
        <v>11</v>
      </c>
      <c r="C30" s="275" t="s">
        <v>544</v>
      </c>
      <c r="D30" s="294">
        <v>568</v>
      </c>
      <c r="E30" s="277">
        <v>0.6312233285917497</v>
      </c>
      <c r="F30" s="284">
        <v>572</v>
      </c>
      <c r="G30" s="273">
        <f t="shared" si="0"/>
        <v>0.6561589464748664</v>
      </c>
      <c r="H30" s="273">
        <f t="shared" si="1"/>
        <v>0.7042253521126761</v>
      </c>
    </row>
    <row r="31" spans="1:8" s="50" customFormat="1" ht="15" customHeight="1">
      <c r="A31" s="245"/>
      <c r="B31" s="286">
        <v>46</v>
      </c>
      <c r="C31" s="275" t="s">
        <v>568</v>
      </c>
      <c r="D31" s="290">
        <v>564</v>
      </c>
      <c r="E31" s="277">
        <v>0.626778093883357</v>
      </c>
      <c r="F31" s="271">
        <v>565</v>
      </c>
      <c r="G31" s="273">
        <f t="shared" si="0"/>
        <v>0.6481290292977264</v>
      </c>
      <c r="H31" s="273">
        <f t="shared" si="1"/>
        <v>0.1773049645390071</v>
      </c>
    </row>
    <row r="32" spans="1:8" ht="15" customHeight="1">
      <c r="A32" s="245"/>
      <c r="B32" s="274">
        <v>45</v>
      </c>
      <c r="C32" s="275" t="s">
        <v>567</v>
      </c>
      <c r="D32" s="290">
        <v>550</v>
      </c>
      <c r="E32" s="277">
        <v>0.611219772403983</v>
      </c>
      <c r="F32" s="276">
        <v>496</v>
      </c>
      <c r="G32" s="273">
        <f t="shared" si="0"/>
        <v>0.5689769885516324</v>
      </c>
      <c r="H32" s="273">
        <f t="shared" si="1"/>
        <v>-9.818181818181818</v>
      </c>
    </row>
    <row r="33" spans="1:8" s="50" customFormat="1" ht="15" customHeight="1">
      <c r="A33" s="245"/>
      <c r="B33" s="282">
        <v>19</v>
      </c>
      <c r="C33" s="283" t="s">
        <v>552</v>
      </c>
      <c r="D33" s="293">
        <v>550</v>
      </c>
      <c r="E33" s="285">
        <v>0.611219772403983</v>
      </c>
      <c r="F33" s="276">
        <v>349</v>
      </c>
      <c r="G33" s="273">
        <f t="shared" si="0"/>
        <v>0.40034872783169295</v>
      </c>
      <c r="H33" s="273">
        <f t="shared" si="1"/>
        <v>-36.54545454545455</v>
      </c>
    </row>
    <row r="34" spans="1:8" s="167" customFormat="1" ht="15" customHeight="1">
      <c r="A34" s="245"/>
      <c r="B34" s="282">
        <v>62</v>
      </c>
      <c r="C34" s="283" t="s">
        <v>571</v>
      </c>
      <c r="D34" s="291">
        <v>257</v>
      </c>
      <c r="E34" s="272">
        <v>0.28560633001422475</v>
      </c>
      <c r="F34" s="276">
        <v>281</v>
      </c>
      <c r="G34" s="273">
        <f t="shared" si="0"/>
        <v>0.3223438181109046</v>
      </c>
      <c r="H34" s="273">
        <f t="shared" si="1"/>
        <v>9.33852140077821</v>
      </c>
    </row>
    <row r="35" spans="1:8" ht="15">
      <c r="A35" s="245"/>
      <c r="B35" s="295">
        <v>52</v>
      </c>
      <c r="C35" s="283" t="s">
        <v>569</v>
      </c>
      <c r="D35" s="293">
        <v>244</v>
      </c>
      <c r="E35" s="285">
        <v>0.2711593172119488</v>
      </c>
      <c r="F35" s="284">
        <v>241</v>
      </c>
      <c r="G35" s="273">
        <f t="shared" si="0"/>
        <v>0.2764585770986762</v>
      </c>
      <c r="H35" s="273">
        <f t="shared" si="1"/>
        <v>-1.2295081967213115</v>
      </c>
    </row>
    <row r="36" spans="1:8" ht="15">
      <c r="A36" s="245"/>
      <c r="B36" s="286" t="s">
        <v>38</v>
      </c>
      <c r="C36" s="275" t="s">
        <v>541</v>
      </c>
      <c r="D36" s="290">
        <v>278</v>
      </c>
      <c r="E36" s="277">
        <v>0.30894381223328593</v>
      </c>
      <c r="F36" s="276">
        <v>235</v>
      </c>
      <c r="G36" s="273">
        <f t="shared" si="0"/>
        <v>0.2695757909468419</v>
      </c>
      <c r="H36" s="273">
        <f t="shared" si="1"/>
        <v>-15.467625899280577</v>
      </c>
    </row>
    <row r="37" spans="1:8" s="167" customFormat="1" ht="15">
      <c r="A37" s="245"/>
      <c r="B37" s="274">
        <v>21</v>
      </c>
      <c r="C37" s="275" t="s">
        <v>533</v>
      </c>
      <c r="D37" s="290">
        <v>206</v>
      </c>
      <c r="E37" s="277">
        <v>0.22892958748221906</v>
      </c>
      <c r="F37" s="271">
        <v>214</v>
      </c>
      <c r="G37" s="273">
        <f t="shared" si="0"/>
        <v>0.24548603941542202</v>
      </c>
      <c r="H37" s="273">
        <f t="shared" si="1"/>
        <v>3.8834951456310676</v>
      </c>
    </row>
    <row r="38" spans="1:8" s="50" customFormat="1" ht="15">
      <c r="A38" s="245"/>
      <c r="B38" s="286" t="s">
        <v>34</v>
      </c>
      <c r="C38" s="275" t="s">
        <v>539</v>
      </c>
      <c r="D38" s="290">
        <v>238</v>
      </c>
      <c r="E38" s="277">
        <v>0.2644914651493599</v>
      </c>
      <c r="F38" s="284">
        <v>203</v>
      </c>
      <c r="G38" s="273">
        <f t="shared" si="0"/>
        <v>0.2328675981370592</v>
      </c>
      <c r="H38" s="273">
        <f t="shared" si="1"/>
        <v>-14.705882352941178</v>
      </c>
    </row>
    <row r="39" spans="1:8" ht="15">
      <c r="A39" s="245"/>
      <c r="B39" s="274">
        <v>29</v>
      </c>
      <c r="C39" s="275" t="s">
        <v>560</v>
      </c>
      <c r="D39" s="276">
        <v>2037</v>
      </c>
      <c r="E39" s="277">
        <v>2.263735775248933</v>
      </c>
      <c r="F39" s="276">
        <v>201</v>
      </c>
      <c r="G39" s="273">
        <f t="shared" si="0"/>
        <v>0.2305733360864478</v>
      </c>
      <c r="H39" s="273">
        <f t="shared" si="1"/>
        <v>-90.13254786450663</v>
      </c>
    </row>
    <row r="40" spans="1:8" ht="15">
      <c r="A40" s="245"/>
      <c r="B40" s="282">
        <v>33</v>
      </c>
      <c r="C40" s="283" t="s">
        <v>564</v>
      </c>
      <c r="D40" s="291">
        <v>162</v>
      </c>
      <c r="E40" s="272">
        <v>0.1800320056899004</v>
      </c>
      <c r="F40" s="276">
        <v>174</v>
      </c>
      <c r="G40" s="273">
        <f t="shared" si="0"/>
        <v>0.19960079840319359</v>
      </c>
      <c r="H40" s="273">
        <f t="shared" si="1"/>
        <v>7.4074074074074066</v>
      </c>
    </row>
    <row r="41" spans="1:8" ht="15">
      <c r="A41" s="245"/>
      <c r="B41" s="282">
        <v>15</v>
      </c>
      <c r="C41" s="283" t="s">
        <v>548</v>
      </c>
      <c r="D41" s="271">
        <v>1349</v>
      </c>
      <c r="E41" s="272">
        <v>1.4991554054054053</v>
      </c>
      <c r="F41" s="271">
        <v>135</v>
      </c>
      <c r="G41" s="273">
        <f t="shared" si="0"/>
        <v>0.1548626884162709</v>
      </c>
      <c r="H41" s="273">
        <f t="shared" si="1"/>
        <v>-89.99258710155671</v>
      </c>
    </row>
    <row r="42" spans="1:8" ht="15">
      <c r="A42" s="245"/>
      <c r="B42" s="282">
        <v>12</v>
      </c>
      <c r="C42" s="283" t="s">
        <v>545</v>
      </c>
      <c r="D42" s="291">
        <v>31</v>
      </c>
      <c r="E42" s="272">
        <v>0.034450568990042674</v>
      </c>
      <c r="F42" s="271">
        <v>34</v>
      </c>
      <c r="G42" s="273">
        <f t="shared" si="0"/>
        <v>0.03900245486039416</v>
      </c>
      <c r="H42" s="273">
        <f t="shared" si="1"/>
        <v>9.67741935483871</v>
      </c>
    </row>
    <row r="43" spans="1:8" ht="15">
      <c r="A43" s="245"/>
      <c r="B43" s="274">
        <v>96</v>
      </c>
      <c r="C43" s="275" t="s">
        <v>573</v>
      </c>
      <c r="D43" s="290">
        <v>28</v>
      </c>
      <c r="E43" s="277">
        <v>0.03111664295874822</v>
      </c>
      <c r="F43" s="276">
        <v>24</v>
      </c>
      <c r="G43" s="273">
        <f t="shared" si="0"/>
        <v>0.02753114460733705</v>
      </c>
      <c r="H43" s="273">
        <f t="shared" si="1"/>
        <v>-14.285714285714285</v>
      </c>
    </row>
    <row r="44" spans="1:8" ht="15">
      <c r="A44" s="245"/>
      <c r="B44" s="286" t="s">
        <v>31</v>
      </c>
      <c r="C44" s="275" t="s">
        <v>538</v>
      </c>
      <c r="D44" s="290">
        <v>17</v>
      </c>
      <c r="E44" s="277">
        <v>0.018892247510668564</v>
      </c>
      <c r="F44" s="276">
        <v>15</v>
      </c>
      <c r="G44" s="273">
        <f t="shared" si="0"/>
        <v>0.017206965379585656</v>
      </c>
      <c r="H44" s="273">
        <f t="shared" si="1"/>
        <v>-11.76470588235294</v>
      </c>
    </row>
    <row r="45" spans="1:8" ht="15">
      <c r="A45" s="245"/>
      <c r="B45" s="295" t="s">
        <v>36</v>
      </c>
      <c r="C45" s="283" t="s">
        <v>540</v>
      </c>
      <c r="D45" s="291">
        <v>5</v>
      </c>
      <c r="E45" s="272">
        <v>0.005556543385490754</v>
      </c>
      <c r="F45" s="271">
        <v>6</v>
      </c>
      <c r="G45" s="273">
        <f t="shared" si="0"/>
        <v>0.006882786151834262</v>
      </c>
      <c r="H45" s="273">
        <f t="shared" si="1"/>
        <v>20</v>
      </c>
    </row>
    <row r="46" spans="1:8" ht="15">
      <c r="A46" s="245"/>
      <c r="B46" s="286" t="s">
        <v>858</v>
      </c>
      <c r="C46" s="275" t="s">
        <v>537</v>
      </c>
      <c r="D46" s="290">
        <v>4</v>
      </c>
      <c r="E46" s="277">
        <v>0.004445234708392603</v>
      </c>
      <c r="F46" s="276">
        <v>4</v>
      </c>
      <c r="G46" s="429">
        <f t="shared" si="0"/>
        <v>0.004588524101222842</v>
      </c>
      <c r="H46" s="273">
        <f t="shared" si="1"/>
        <v>0</v>
      </c>
    </row>
    <row r="47" spans="2:8" ht="15" customHeight="1">
      <c r="B47" s="457" t="s">
        <v>7</v>
      </c>
      <c r="C47" s="458"/>
      <c r="D47" s="296">
        <f>SUM(D7:D46)</f>
        <v>89984</v>
      </c>
      <c r="E47" s="297">
        <f>SUM(E7:E46)</f>
        <v>99.99999999999997</v>
      </c>
      <c r="F47" s="296">
        <f>SUM(F7:F46)</f>
        <v>87174</v>
      </c>
      <c r="G47" s="298">
        <f t="shared" si="0"/>
        <v>100</v>
      </c>
      <c r="H47" s="298">
        <f t="shared" si="1"/>
        <v>-3.1227773826458036</v>
      </c>
    </row>
    <row r="49" spans="2:8" ht="15">
      <c r="B49" s="451" t="s">
        <v>904</v>
      </c>
      <c r="C49" s="451"/>
      <c r="D49" s="451"/>
      <c r="E49" s="451"/>
      <c r="F49" s="451"/>
      <c r="G49" s="451"/>
      <c r="H49" s="451"/>
    </row>
    <row r="50" spans="2:8" ht="15">
      <c r="B50" s="452" t="s">
        <v>1015</v>
      </c>
      <c r="C50" s="452"/>
      <c r="D50" s="452"/>
      <c r="E50" s="452"/>
      <c r="F50" s="452"/>
      <c r="G50" s="452"/>
      <c r="H50" s="452"/>
    </row>
  </sheetData>
  <sheetProtection/>
  <mergeCells count="9">
    <mergeCell ref="B49:H49"/>
    <mergeCell ref="B50:H50"/>
    <mergeCell ref="B3:C3"/>
    <mergeCell ref="D5:E5"/>
    <mergeCell ref="B1:C1"/>
    <mergeCell ref="B47:C47"/>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&amp;L29.01.2016&amp;CTÜRKİYE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G26"/>
  <sheetViews>
    <sheetView zoomScalePageLayoutView="0" workbookViewId="0" topLeftCell="A1">
      <selection activeCell="F1" sqref="F1"/>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38" customWidth="1"/>
  </cols>
  <sheetData>
    <row r="1" spans="6:7" ht="15">
      <c r="F1" s="430"/>
      <c r="G1" s="263"/>
    </row>
    <row r="2" spans="2:5" ht="15">
      <c r="B2" s="456" t="s">
        <v>970</v>
      </c>
      <c r="C2" s="456"/>
      <c r="D2" s="456"/>
      <c r="E2" s="419"/>
    </row>
    <row r="4" spans="2:5" ht="15">
      <c r="B4" s="462" t="s">
        <v>15</v>
      </c>
      <c r="C4" s="462"/>
      <c r="D4" s="462"/>
      <c r="E4" s="420"/>
    </row>
    <row r="6" spans="2:5" ht="25.5">
      <c r="B6" s="166" t="s">
        <v>115</v>
      </c>
      <c r="C6" s="166" t="s">
        <v>116</v>
      </c>
      <c r="D6" s="166" t="s">
        <v>117</v>
      </c>
      <c r="E6" s="421" t="s">
        <v>158</v>
      </c>
    </row>
    <row r="7" spans="2:5" ht="15">
      <c r="B7" s="169">
        <v>1</v>
      </c>
      <c r="C7" s="170" t="s">
        <v>122</v>
      </c>
      <c r="D7" s="171" t="s">
        <v>123</v>
      </c>
      <c r="E7" s="422">
        <v>1809</v>
      </c>
    </row>
    <row r="8" spans="2:5" ht="15">
      <c r="B8" s="172">
        <v>2</v>
      </c>
      <c r="C8" s="173" t="s">
        <v>126</v>
      </c>
      <c r="D8" s="174" t="s">
        <v>127</v>
      </c>
      <c r="E8" s="423">
        <v>1517</v>
      </c>
    </row>
    <row r="9" spans="2:5" ht="15">
      <c r="B9" s="163">
        <v>3</v>
      </c>
      <c r="C9" s="164" t="s">
        <v>134</v>
      </c>
      <c r="D9" s="165" t="s">
        <v>135</v>
      </c>
      <c r="E9" s="424">
        <v>1483</v>
      </c>
    </row>
    <row r="10" spans="2:5" ht="15">
      <c r="B10" s="172">
        <v>4</v>
      </c>
      <c r="C10" s="173" t="s">
        <v>120</v>
      </c>
      <c r="D10" s="174" t="s">
        <v>121</v>
      </c>
      <c r="E10" s="423">
        <v>1390</v>
      </c>
    </row>
    <row r="11" spans="2:5" ht="38.25">
      <c r="B11" s="163">
        <v>5</v>
      </c>
      <c r="C11" s="164" t="s">
        <v>130</v>
      </c>
      <c r="D11" s="165" t="s">
        <v>131</v>
      </c>
      <c r="E11" s="424">
        <v>1389</v>
      </c>
    </row>
    <row r="12" spans="2:5" s="50" customFormat="1" ht="15">
      <c r="B12" s="172">
        <v>6</v>
      </c>
      <c r="C12" s="173" t="s">
        <v>124</v>
      </c>
      <c r="D12" s="174" t="s">
        <v>125</v>
      </c>
      <c r="E12" s="423">
        <v>1261</v>
      </c>
    </row>
    <row r="13" spans="2:5" s="50" customFormat="1" ht="15">
      <c r="B13" s="163">
        <v>7</v>
      </c>
      <c r="C13" s="164" t="s">
        <v>128</v>
      </c>
      <c r="D13" s="165" t="s">
        <v>129</v>
      </c>
      <c r="E13" s="424">
        <v>1255</v>
      </c>
    </row>
    <row r="14" spans="2:5" ht="15">
      <c r="B14" s="172">
        <v>8</v>
      </c>
      <c r="C14" s="173" t="s">
        <v>118</v>
      </c>
      <c r="D14" s="174" t="s">
        <v>119</v>
      </c>
      <c r="E14" s="423">
        <v>1140</v>
      </c>
    </row>
    <row r="15" spans="2:5" ht="25.5">
      <c r="B15" s="163">
        <v>9</v>
      </c>
      <c r="C15" s="164" t="s">
        <v>132</v>
      </c>
      <c r="D15" s="165" t="s">
        <v>133</v>
      </c>
      <c r="E15" s="424">
        <v>1138</v>
      </c>
    </row>
    <row r="16" spans="2:5" ht="25.5">
      <c r="B16" s="172">
        <v>10</v>
      </c>
      <c r="C16" s="173" t="s">
        <v>136</v>
      </c>
      <c r="D16" s="174" t="s">
        <v>137</v>
      </c>
      <c r="E16" s="423">
        <v>1132</v>
      </c>
    </row>
    <row r="17" spans="2:5" ht="15">
      <c r="B17" s="163">
        <v>11</v>
      </c>
      <c r="C17" s="164" t="s">
        <v>142</v>
      </c>
      <c r="D17" s="165" t="s">
        <v>143</v>
      </c>
      <c r="E17" s="424">
        <v>1060</v>
      </c>
    </row>
    <row r="18" spans="2:5" s="50" customFormat="1" ht="15">
      <c r="B18" s="172">
        <v>12</v>
      </c>
      <c r="C18" s="173" t="s">
        <v>153</v>
      </c>
      <c r="D18" s="174" t="s">
        <v>154</v>
      </c>
      <c r="E18" s="423">
        <v>1041</v>
      </c>
    </row>
    <row r="19" spans="2:5" ht="15">
      <c r="B19" s="163">
        <v>13</v>
      </c>
      <c r="C19" s="164" t="s">
        <v>146</v>
      </c>
      <c r="D19" s="165" t="s">
        <v>147</v>
      </c>
      <c r="E19" s="424">
        <v>1005</v>
      </c>
    </row>
    <row r="20" spans="2:5" ht="38.25">
      <c r="B20" s="172">
        <v>14</v>
      </c>
      <c r="C20" s="173" t="s">
        <v>152</v>
      </c>
      <c r="D20" s="174" t="s">
        <v>287</v>
      </c>
      <c r="E20" s="423">
        <v>957</v>
      </c>
    </row>
    <row r="21" spans="2:5" ht="15">
      <c r="B21" s="163">
        <v>15</v>
      </c>
      <c r="C21" s="164" t="s">
        <v>150</v>
      </c>
      <c r="D21" s="165" t="s">
        <v>151</v>
      </c>
      <c r="E21" s="424">
        <v>896</v>
      </c>
    </row>
    <row r="22" spans="2:5" ht="25.5">
      <c r="B22" s="172">
        <v>16</v>
      </c>
      <c r="C22" s="173" t="s">
        <v>144</v>
      </c>
      <c r="D22" s="174" t="s">
        <v>145</v>
      </c>
      <c r="E22" s="423">
        <v>877</v>
      </c>
    </row>
    <row r="23" spans="2:5" ht="38.25">
      <c r="B23" s="163">
        <v>17</v>
      </c>
      <c r="C23" s="164" t="s">
        <v>459</v>
      </c>
      <c r="D23" s="165" t="s">
        <v>460</v>
      </c>
      <c r="E23" s="424">
        <v>858</v>
      </c>
    </row>
    <row r="24" spans="2:5" s="50" customFormat="1" ht="15">
      <c r="B24" s="172">
        <v>18</v>
      </c>
      <c r="C24" s="173" t="s">
        <v>155</v>
      </c>
      <c r="D24" s="174" t="s">
        <v>156</v>
      </c>
      <c r="E24" s="423">
        <v>855</v>
      </c>
    </row>
    <row r="25" spans="2:5" s="50" customFormat="1" ht="15">
      <c r="B25" s="163">
        <v>19</v>
      </c>
      <c r="C25" s="164" t="s">
        <v>385</v>
      </c>
      <c r="D25" s="165" t="s">
        <v>386</v>
      </c>
      <c r="E25" s="424">
        <v>805</v>
      </c>
    </row>
    <row r="26" spans="2:5" s="50" customFormat="1" ht="25.5">
      <c r="B26" s="172">
        <v>20</v>
      </c>
      <c r="C26" s="173" t="s">
        <v>913</v>
      </c>
      <c r="D26" s="174" t="s">
        <v>914</v>
      </c>
      <c r="E26" s="423">
        <v>777</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&amp;L29.01.2016&amp;CTÜRKİYE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B3:AK93"/>
  <sheetViews>
    <sheetView zoomScalePageLayoutView="0" workbookViewId="0" topLeftCell="A1">
      <selection activeCell="S90" sqref="S90"/>
    </sheetView>
  </sheetViews>
  <sheetFormatPr defaultColWidth="9.140625" defaultRowHeight="15"/>
  <cols>
    <col min="1" max="1" width="0.9921875" style="0" customWidth="1"/>
    <col min="2" max="2" width="9.7109375" style="0" customWidth="1"/>
    <col min="3" max="3" width="13.00390625" style="0" customWidth="1"/>
    <col min="4" max="11" width="9.7109375" style="50" customWidth="1"/>
    <col min="12" max="13" width="9.7109375" style="0" customWidth="1"/>
    <col min="14" max="18" width="9.7109375" style="50" customWidth="1"/>
    <col min="19" max="19" width="9.7109375" style="327" customWidth="1"/>
    <col min="20" max="20" width="9.421875" style="0" customWidth="1"/>
    <col min="21" max="21" width="10.8515625" style="0" customWidth="1"/>
    <col min="22" max="23" width="10.8515625" style="50" customWidth="1"/>
    <col min="24" max="24" width="9.421875" style="0" customWidth="1"/>
    <col min="25" max="25" width="10.8515625" style="0" customWidth="1"/>
    <col min="26" max="27" width="10.8515625" style="50" customWidth="1"/>
    <col min="28" max="28" width="9.421875" style="0" customWidth="1"/>
    <col min="29" max="29" width="10.8515625" style="0" customWidth="1"/>
    <col min="30" max="31" width="10.8515625" style="50" customWidth="1"/>
    <col min="32" max="33" width="10.8515625" style="43" customWidth="1"/>
    <col min="34" max="35" width="10.8515625" style="50" customWidth="1"/>
    <col min="36" max="36" width="9.421875" style="0" customWidth="1"/>
    <col min="37" max="37" width="10.8515625" style="0" customWidth="1"/>
  </cols>
  <sheetData>
    <row r="3" spans="2:37" ht="18">
      <c r="B3" s="464" t="s">
        <v>971</v>
      </c>
      <c r="C3" s="465"/>
      <c r="D3" s="465"/>
      <c r="E3" s="465"/>
      <c r="F3" s="465"/>
      <c r="G3" s="465"/>
      <c r="H3" s="465"/>
      <c r="I3" s="465"/>
      <c r="J3" s="465"/>
      <c r="K3" s="465"/>
      <c r="L3" s="89"/>
      <c r="M3" s="89"/>
      <c r="N3" s="89"/>
      <c r="O3" s="89"/>
      <c r="P3" s="89"/>
      <c r="Q3" s="89"/>
      <c r="R3" s="89"/>
      <c r="S3" s="325"/>
      <c r="T3" s="89"/>
      <c r="U3" s="89"/>
      <c r="V3" s="89"/>
      <c r="W3" s="89"/>
      <c r="X3" s="89"/>
      <c r="Y3" s="89"/>
      <c r="Z3" s="89"/>
      <c r="AA3" s="89"/>
      <c r="AB3" s="89"/>
      <c r="AC3" s="89"/>
      <c r="AD3" s="89"/>
      <c r="AE3" s="89"/>
      <c r="AF3" s="89"/>
      <c r="AG3" s="89"/>
      <c r="AH3" s="89"/>
      <c r="AI3" s="89"/>
      <c r="AJ3" s="89"/>
      <c r="AK3" s="89"/>
    </row>
    <row r="5" spans="2:37" ht="15">
      <c r="B5" s="462" t="s">
        <v>868</v>
      </c>
      <c r="C5" s="462"/>
      <c r="D5" s="462"/>
      <c r="E5" s="462"/>
      <c r="F5" s="462"/>
      <c r="G5" s="462"/>
      <c r="H5" s="462"/>
      <c r="I5" s="462"/>
      <c r="J5" s="90"/>
      <c r="K5" s="90"/>
      <c r="L5" s="90"/>
      <c r="M5" s="90"/>
      <c r="N5" s="90"/>
      <c r="O5" s="90"/>
      <c r="P5" s="90"/>
      <c r="Q5" s="90"/>
      <c r="R5" s="90"/>
      <c r="S5" s="326"/>
      <c r="T5" s="90"/>
      <c r="U5" s="90"/>
      <c r="V5" s="90"/>
      <c r="W5" s="90"/>
      <c r="X5" s="90"/>
      <c r="Y5" s="90"/>
      <c r="Z5" s="90"/>
      <c r="AA5" s="90"/>
      <c r="AB5" s="90"/>
      <c r="AC5" s="90"/>
      <c r="AD5" s="90"/>
      <c r="AE5" s="90"/>
      <c r="AF5" s="90"/>
      <c r="AG5" s="90"/>
      <c r="AH5" s="90"/>
      <c r="AI5" s="90"/>
      <c r="AJ5" s="90"/>
      <c r="AK5" s="90"/>
    </row>
    <row r="6" ht="15.75" thickBot="1"/>
    <row r="7" spans="2:35" ht="15.75" customHeight="1" thickBot="1">
      <c r="B7" s="471" t="s">
        <v>911</v>
      </c>
      <c r="C7" s="469" t="s">
        <v>16</v>
      </c>
      <c r="D7" s="467" t="s">
        <v>17</v>
      </c>
      <c r="E7" s="468"/>
      <c r="F7" s="474" t="s">
        <v>18</v>
      </c>
      <c r="G7" s="475"/>
      <c r="H7" s="467" t="s">
        <v>19</v>
      </c>
      <c r="I7" s="468"/>
      <c r="J7" s="467" t="s">
        <v>20</v>
      </c>
      <c r="K7" s="473"/>
      <c r="L7" s="467" t="s">
        <v>21</v>
      </c>
      <c r="M7" s="468"/>
      <c r="N7" s="467" t="s">
        <v>22</v>
      </c>
      <c r="O7" s="468"/>
      <c r="P7" s="467" t="s">
        <v>23</v>
      </c>
      <c r="Q7" s="468"/>
      <c r="R7" s="467" t="s">
        <v>24</v>
      </c>
      <c r="S7" s="468"/>
      <c r="V7"/>
      <c r="W7"/>
      <c r="Z7"/>
      <c r="AA7"/>
      <c r="AD7"/>
      <c r="AE7"/>
      <c r="AF7"/>
      <c r="AG7"/>
      <c r="AH7"/>
      <c r="AI7"/>
    </row>
    <row r="8" spans="2:35" ht="26.25" thickBot="1">
      <c r="B8" s="472"/>
      <c r="C8" s="470"/>
      <c r="D8" s="44" t="s">
        <v>25</v>
      </c>
      <c r="E8" s="44" t="s">
        <v>26</v>
      </c>
      <c r="F8" s="46" t="s">
        <v>27</v>
      </c>
      <c r="G8" s="44" t="s">
        <v>26</v>
      </c>
      <c r="H8" s="44" t="s">
        <v>27</v>
      </c>
      <c r="I8" s="125" t="s">
        <v>26</v>
      </c>
      <c r="J8" s="125" t="s">
        <v>27</v>
      </c>
      <c r="K8" s="125" t="s">
        <v>26</v>
      </c>
      <c r="L8" s="44" t="s">
        <v>27</v>
      </c>
      <c r="M8" s="44" t="s">
        <v>26</v>
      </c>
      <c r="N8" s="44" t="s">
        <v>27</v>
      </c>
      <c r="O8" s="44" t="s">
        <v>26</v>
      </c>
      <c r="P8" s="44" t="s">
        <v>27</v>
      </c>
      <c r="Q8" s="44" t="s">
        <v>26</v>
      </c>
      <c r="R8" s="45" t="s">
        <v>27</v>
      </c>
      <c r="S8" s="45" t="s">
        <v>26</v>
      </c>
      <c r="V8"/>
      <c r="W8"/>
      <c r="Z8"/>
      <c r="AA8"/>
      <c r="AD8"/>
      <c r="AE8"/>
      <c r="AF8"/>
      <c r="AG8"/>
      <c r="AH8"/>
      <c r="AI8"/>
    </row>
    <row r="9" spans="2:35" ht="15">
      <c r="B9" s="63" t="s">
        <v>777</v>
      </c>
      <c r="C9" s="7" t="s">
        <v>29</v>
      </c>
      <c r="D9" s="126">
        <v>1654</v>
      </c>
      <c r="E9" s="145">
        <v>2.860696517412933</v>
      </c>
      <c r="F9" s="120">
        <v>2338</v>
      </c>
      <c r="G9" s="127">
        <v>1.8292682926829258</v>
      </c>
      <c r="H9" s="130">
        <v>2681</v>
      </c>
      <c r="I9" s="136">
        <v>16.010385114668978</v>
      </c>
      <c r="J9" s="135">
        <v>5323</v>
      </c>
      <c r="K9" s="136">
        <v>1.42911585365853</v>
      </c>
      <c r="L9" s="126">
        <v>42125</v>
      </c>
      <c r="M9" s="127">
        <v>2.414178741612375</v>
      </c>
      <c r="N9" s="126">
        <v>6573</v>
      </c>
      <c r="O9" s="127">
        <v>0.2898992981385362</v>
      </c>
      <c r="P9" s="126">
        <v>59806</v>
      </c>
      <c r="Q9" s="139">
        <v>2.778875732526771</v>
      </c>
      <c r="R9" s="139">
        <v>36.1584038694075</v>
      </c>
      <c r="S9" s="335">
        <v>-0.07954523705981842</v>
      </c>
      <c r="V9"/>
      <c r="W9"/>
      <c r="Z9"/>
      <c r="AA9"/>
      <c r="AD9"/>
      <c r="AE9"/>
      <c r="AF9"/>
      <c r="AG9"/>
      <c r="AH9"/>
      <c r="AI9"/>
    </row>
    <row r="10" spans="2:35" ht="15">
      <c r="B10" s="64" t="s">
        <v>778</v>
      </c>
      <c r="C10" s="8" t="s">
        <v>30</v>
      </c>
      <c r="D10" s="138">
        <v>254</v>
      </c>
      <c r="E10" s="146">
        <v>1.5999999999999943</v>
      </c>
      <c r="F10" s="121">
        <v>171</v>
      </c>
      <c r="G10" s="128">
        <v>5.555555555555557</v>
      </c>
      <c r="H10" s="132">
        <v>203</v>
      </c>
      <c r="I10" s="133">
        <v>-12.121212121212125</v>
      </c>
      <c r="J10" s="132">
        <v>679</v>
      </c>
      <c r="K10" s="133">
        <v>0.8915304606240682</v>
      </c>
      <c r="L10" s="122">
        <v>7515</v>
      </c>
      <c r="M10" s="128">
        <v>1.0623991393222099</v>
      </c>
      <c r="N10" s="122">
        <v>472</v>
      </c>
      <c r="O10" s="128">
        <v>0</v>
      </c>
      <c r="P10" s="122">
        <v>9051</v>
      </c>
      <c r="Q10" s="141">
        <v>0.7345575959933228</v>
      </c>
      <c r="R10" s="141">
        <v>35.63385826771653</v>
      </c>
      <c r="S10" s="336">
        <v>-0.8518133897703564</v>
      </c>
      <c r="V10"/>
      <c r="W10"/>
      <c r="Z10"/>
      <c r="AA10"/>
      <c r="AD10"/>
      <c r="AE10"/>
      <c r="AF10"/>
      <c r="AG10"/>
      <c r="AH10"/>
      <c r="AI10"/>
    </row>
    <row r="11" spans="2:35" ht="15">
      <c r="B11" s="65" t="s">
        <v>779</v>
      </c>
      <c r="C11" s="9" t="s">
        <v>775</v>
      </c>
      <c r="D11" s="168">
        <v>903</v>
      </c>
      <c r="E11" s="147">
        <v>4.878048780487802</v>
      </c>
      <c r="F11" s="124">
        <v>561</v>
      </c>
      <c r="G11" s="129">
        <v>7.061068702290072</v>
      </c>
      <c r="H11" s="130">
        <v>675</v>
      </c>
      <c r="I11" s="131">
        <v>-3.295128939828075</v>
      </c>
      <c r="J11" s="130">
        <v>1659</v>
      </c>
      <c r="K11" s="131">
        <v>9.43271767810026</v>
      </c>
      <c r="L11" s="123">
        <v>16450</v>
      </c>
      <c r="M11" s="129">
        <v>2.504985044865407</v>
      </c>
      <c r="N11" s="123">
        <v>1463</v>
      </c>
      <c r="O11" s="129">
        <v>26.447709593777006</v>
      </c>
      <c r="P11" s="123">
        <v>20847</v>
      </c>
      <c r="Q11" s="140">
        <v>3.9543233270170504</v>
      </c>
      <c r="R11" s="140">
        <v>23.08637873754153</v>
      </c>
      <c r="S11" s="337">
        <v>-0.8807614788906903</v>
      </c>
      <c r="V11"/>
      <c r="W11"/>
      <c r="Z11"/>
      <c r="AA11"/>
      <c r="AD11"/>
      <c r="AE11"/>
      <c r="AF11"/>
      <c r="AG11"/>
      <c r="AH11"/>
      <c r="AI11"/>
    </row>
    <row r="12" spans="2:35" ht="15">
      <c r="B12" s="64" t="s">
        <v>780</v>
      </c>
      <c r="C12" s="8" t="s">
        <v>33</v>
      </c>
      <c r="D12" s="138">
        <v>50</v>
      </c>
      <c r="E12" s="146">
        <v>-21.875</v>
      </c>
      <c r="F12" s="121">
        <v>38</v>
      </c>
      <c r="G12" s="128">
        <v>-2.564102564102569</v>
      </c>
      <c r="H12" s="132">
        <v>27</v>
      </c>
      <c r="I12" s="133">
        <v>-3.5714285714285694</v>
      </c>
      <c r="J12" s="132">
        <v>169</v>
      </c>
      <c r="K12" s="133">
        <v>-17.96116504854369</v>
      </c>
      <c r="L12" s="122">
        <v>1063</v>
      </c>
      <c r="M12" s="128">
        <v>-12.510288065843625</v>
      </c>
      <c r="N12" s="122">
        <v>96</v>
      </c>
      <c r="O12" s="128">
        <v>-31.914893617021278</v>
      </c>
      <c r="P12" s="122">
        <v>1393</v>
      </c>
      <c r="Q12" s="141">
        <v>-14.487415592387961</v>
      </c>
      <c r="R12" s="141">
        <v>27.86</v>
      </c>
      <c r="S12" s="336">
        <v>9.456108041743406</v>
      </c>
      <c r="V12"/>
      <c r="W12"/>
      <c r="Z12"/>
      <c r="AA12"/>
      <c r="AD12"/>
      <c r="AE12"/>
      <c r="AF12"/>
      <c r="AG12"/>
      <c r="AH12"/>
      <c r="AI12"/>
    </row>
    <row r="13" spans="2:35" ht="15">
      <c r="B13" s="65" t="s">
        <v>781</v>
      </c>
      <c r="C13" s="10" t="s">
        <v>35</v>
      </c>
      <c r="D13" s="168">
        <v>176</v>
      </c>
      <c r="E13" s="147">
        <v>-0.5649717514124291</v>
      </c>
      <c r="F13" s="124">
        <v>250</v>
      </c>
      <c r="G13" s="129">
        <v>7.758620689655174</v>
      </c>
      <c r="H13" s="130">
        <v>170</v>
      </c>
      <c r="I13" s="131">
        <v>31.7829457364341</v>
      </c>
      <c r="J13" s="130">
        <v>541</v>
      </c>
      <c r="K13" s="131">
        <v>-5.749128919860624</v>
      </c>
      <c r="L13" s="123">
        <v>6907</v>
      </c>
      <c r="M13" s="129">
        <v>6.919504643962853</v>
      </c>
      <c r="N13" s="123">
        <v>666</v>
      </c>
      <c r="O13" s="129">
        <v>-2.346041055718473</v>
      </c>
      <c r="P13" s="123">
        <v>8557</v>
      </c>
      <c r="Q13" s="140">
        <v>5.641975308641975</v>
      </c>
      <c r="R13" s="140">
        <v>48.61931818181818</v>
      </c>
      <c r="S13" s="337">
        <v>6.242213804713799</v>
      </c>
      <c r="V13"/>
      <c r="W13"/>
      <c r="Z13"/>
      <c r="AA13"/>
      <c r="AD13"/>
      <c r="AE13"/>
      <c r="AF13"/>
      <c r="AG13"/>
      <c r="AH13"/>
      <c r="AI13"/>
    </row>
    <row r="14" spans="2:35" ht="15">
      <c r="B14" s="64" t="s">
        <v>782</v>
      </c>
      <c r="C14" s="8" t="s">
        <v>37</v>
      </c>
      <c r="D14" s="138">
        <v>4780</v>
      </c>
      <c r="E14" s="146">
        <v>-2.568283734203021</v>
      </c>
      <c r="F14" s="121">
        <v>18147</v>
      </c>
      <c r="G14" s="128">
        <v>2.5485985533453857</v>
      </c>
      <c r="H14" s="132">
        <v>16493</v>
      </c>
      <c r="I14" s="133">
        <v>-8.807917726418225</v>
      </c>
      <c r="J14" s="132">
        <v>16315</v>
      </c>
      <c r="K14" s="133">
        <v>-4.818855375999064</v>
      </c>
      <c r="L14" s="122">
        <v>85906</v>
      </c>
      <c r="M14" s="128">
        <v>-0.36302903072409265</v>
      </c>
      <c r="N14" s="122">
        <v>22181</v>
      </c>
      <c r="O14" s="128">
        <v>-2.6764951077179546</v>
      </c>
      <c r="P14" s="122">
        <v>161199</v>
      </c>
      <c r="Q14" s="141">
        <v>-2.1571686099797915</v>
      </c>
      <c r="R14" s="141">
        <v>33.72364016736402</v>
      </c>
      <c r="S14" s="336">
        <v>0.42195205009188896</v>
      </c>
      <c r="V14"/>
      <c r="W14"/>
      <c r="Z14"/>
      <c r="AA14"/>
      <c r="AD14"/>
      <c r="AE14"/>
      <c r="AF14"/>
      <c r="AG14"/>
      <c r="AH14"/>
      <c r="AI14"/>
    </row>
    <row r="15" spans="2:35" ht="15">
      <c r="B15" s="65" t="s">
        <v>783</v>
      </c>
      <c r="C15" s="10" t="s">
        <v>39</v>
      </c>
      <c r="D15" s="208">
        <v>1277</v>
      </c>
      <c r="E15" s="147">
        <v>3.9056143205858405</v>
      </c>
      <c r="F15" s="124">
        <v>1236</v>
      </c>
      <c r="G15" s="129">
        <v>17.826501429933273</v>
      </c>
      <c r="H15" s="130">
        <v>1428</v>
      </c>
      <c r="I15" s="131">
        <v>9.84615384615384</v>
      </c>
      <c r="J15" s="130">
        <v>3068</v>
      </c>
      <c r="K15" s="131">
        <v>-2.664974619289339</v>
      </c>
      <c r="L15" s="123">
        <v>23131</v>
      </c>
      <c r="M15" s="129">
        <v>7.157416844250903</v>
      </c>
      <c r="N15" s="123">
        <v>4938</v>
      </c>
      <c r="O15" s="129">
        <v>6.975736568457535</v>
      </c>
      <c r="P15" s="123">
        <v>34028</v>
      </c>
      <c r="Q15" s="140">
        <v>6.407329810187932</v>
      </c>
      <c r="R15" s="140">
        <v>26.64682850430697</v>
      </c>
      <c r="S15" s="337">
        <v>2.407680764855897</v>
      </c>
      <c r="V15"/>
      <c r="W15"/>
      <c r="Z15"/>
      <c r="AA15"/>
      <c r="AD15"/>
      <c r="AE15"/>
      <c r="AF15"/>
      <c r="AG15"/>
      <c r="AH15"/>
      <c r="AI15"/>
    </row>
    <row r="16" spans="2:35" ht="15">
      <c r="B16" s="64" t="s">
        <v>784</v>
      </c>
      <c r="C16" s="8" t="s">
        <v>41</v>
      </c>
      <c r="D16" s="138">
        <v>84</v>
      </c>
      <c r="E16" s="146">
        <v>-3.448275862068968</v>
      </c>
      <c r="F16" s="121">
        <v>119</v>
      </c>
      <c r="G16" s="128">
        <v>0.8474576271186436</v>
      </c>
      <c r="H16" s="132">
        <v>145</v>
      </c>
      <c r="I16" s="133">
        <v>-5.228758169934636</v>
      </c>
      <c r="J16" s="132">
        <v>300</v>
      </c>
      <c r="K16" s="133">
        <v>-3.8461538461538396</v>
      </c>
      <c r="L16" s="122">
        <v>2054</v>
      </c>
      <c r="M16" s="128">
        <v>2.1382396817503775</v>
      </c>
      <c r="N16" s="122">
        <v>234</v>
      </c>
      <c r="O16" s="128">
        <v>-2.904564315352701</v>
      </c>
      <c r="P16" s="122">
        <v>2852</v>
      </c>
      <c r="Q16" s="141">
        <v>0.5641748942172029</v>
      </c>
      <c r="R16" s="141">
        <v>33.95238095238095</v>
      </c>
      <c r="S16" s="336">
        <v>4.155752569010659</v>
      </c>
      <c r="V16"/>
      <c r="W16"/>
      <c r="Z16"/>
      <c r="AA16"/>
      <c r="AD16"/>
      <c r="AE16"/>
      <c r="AF16"/>
      <c r="AG16"/>
      <c r="AH16"/>
      <c r="AI16"/>
    </row>
    <row r="17" spans="2:35" ht="15">
      <c r="B17" s="65" t="s">
        <v>785</v>
      </c>
      <c r="C17" s="10" t="s">
        <v>42</v>
      </c>
      <c r="D17" s="168">
        <v>845</v>
      </c>
      <c r="E17" s="147">
        <v>4.968944099378888</v>
      </c>
      <c r="F17" s="124">
        <v>859</v>
      </c>
      <c r="G17" s="129">
        <v>7.107231920199496</v>
      </c>
      <c r="H17" s="130">
        <v>1006</v>
      </c>
      <c r="I17" s="131">
        <v>6.118143459915615</v>
      </c>
      <c r="J17" s="130">
        <v>1726</v>
      </c>
      <c r="K17" s="131">
        <v>-1.7643710870802494</v>
      </c>
      <c r="L17" s="123">
        <v>23404</v>
      </c>
      <c r="M17" s="129">
        <v>3.315234185317621</v>
      </c>
      <c r="N17" s="123">
        <v>2961</v>
      </c>
      <c r="O17" s="129">
        <v>3.6401820091004566</v>
      </c>
      <c r="P17" s="123">
        <v>30343</v>
      </c>
      <c r="Q17" s="140">
        <v>2.8646009898976246</v>
      </c>
      <c r="R17" s="140">
        <v>35.90887573964497</v>
      </c>
      <c r="S17" s="337">
        <v>-2.0047292344762297</v>
      </c>
      <c r="V17"/>
      <c r="W17"/>
      <c r="Z17"/>
      <c r="AA17"/>
      <c r="AD17"/>
      <c r="AE17"/>
      <c r="AF17"/>
      <c r="AG17"/>
      <c r="AH17"/>
      <c r="AI17"/>
    </row>
    <row r="18" spans="2:35" ht="15">
      <c r="B18" s="66" t="s">
        <v>786</v>
      </c>
      <c r="C18" s="8" t="s">
        <v>43</v>
      </c>
      <c r="D18" s="138">
        <v>902</v>
      </c>
      <c r="E18" s="146">
        <v>0.7821229050279328</v>
      </c>
      <c r="F18" s="121">
        <v>1603</v>
      </c>
      <c r="G18" s="128">
        <v>9.419795221843003</v>
      </c>
      <c r="H18" s="132">
        <v>1628</v>
      </c>
      <c r="I18" s="133">
        <v>3.4307496823379893</v>
      </c>
      <c r="J18" s="132">
        <v>2999</v>
      </c>
      <c r="K18" s="133">
        <v>12.617348854675171</v>
      </c>
      <c r="L18" s="122">
        <v>25084</v>
      </c>
      <c r="M18" s="128">
        <v>2.220954399119762</v>
      </c>
      <c r="N18" s="122">
        <v>3870</v>
      </c>
      <c r="O18" s="128">
        <v>-1.2251148545176136</v>
      </c>
      <c r="P18" s="122">
        <v>35507</v>
      </c>
      <c r="Q18" s="141">
        <v>2.6540229552747974</v>
      </c>
      <c r="R18" s="141">
        <v>39.36474501108648</v>
      </c>
      <c r="S18" s="336">
        <v>1.8573731097238806</v>
      </c>
      <c r="V18"/>
      <c r="W18"/>
      <c r="Z18"/>
      <c r="AA18"/>
      <c r="AD18"/>
      <c r="AE18"/>
      <c r="AF18"/>
      <c r="AG18"/>
      <c r="AH18"/>
      <c r="AI18"/>
    </row>
    <row r="19" spans="2:35" ht="15">
      <c r="B19" s="67" t="s">
        <v>787</v>
      </c>
      <c r="C19" s="10" t="s">
        <v>44</v>
      </c>
      <c r="D19" s="168">
        <v>319</v>
      </c>
      <c r="E19" s="147">
        <v>7.046979865771817</v>
      </c>
      <c r="F19" s="124">
        <v>743</v>
      </c>
      <c r="G19" s="129">
        <v>10.237388724035611</v>
      </c>
      <c r="H19" s="130">
        <v>901</v>
      </c>
      <c r="I19" s="131">
        <v>1.8079096045197787</v>
      </c>
      <c r="J19" s="130">
        <v>918</v>
      </c>
      <c r="K19" s="131">
        <v>-8.200000000000003</v>
      </c>
      <c r="L19" s="123">
        <v>17095</v>
      </c>
      <c r="M19" s="129">
        <v>6.583951617931291</v>
      </c>
      <c r="N19" s="123">
        <v>2052</v>
      </c>
      <c r="O19" s="129">
        <v>11.461162411732758</v>
      </c>
      <c r="P19" s="123">
        <v>22781</v>
      </c>
      <c r="Q19" s="140">
        <v>6.3092071491903425</v>
      </c>
      <c r="R19" s="140">
        <v>71.41379310344827</v>
      </c>
      <c r="S19" s="337">
        <v>-0.6892046067124653</v>
      </c>
      <c r="V19"/>
      <c r="W19"/>
      <c r="Z19"/>
      <c r="AA19"/>
      <c r="AD19"/>
      <c r="AE19"/>
      <c r="AF19"/>
      <c r="AG19"/>
      <c r="AH19"/>
      <c r="AI19"/>
    </row>
    <row r="20" spans="2:35" ht="15">
      <c r="B20" s="66" t="s">
        <v>788</v>
      </c>
      <c r="C20" s="8" t="s">
        <v>45</v>
      </c>
      <c r="D20" s="138">
        <v>90</v>
      </c>
      <c r="E20" s="146">
        <v>-10.89108910891089</v>
      </c>
      <c r="F20" s="121">
        <v>41</v>
      </c>
      <c r="G20" s="128">
        <v>-4.6511627906976685</v>
      </c>
      <c r="H20" s="132">
        <v>46</v>
      </c>
      <c r="I20" s="133">
        <v>-8</v>
      </c>
      <c r="J20" s="132">
        <v>248</v>
      </c>
      <c r="K20" s="133">
        <v>-7.462686567164184</v>
      </c>
      <c r="L20" s="122">
        <v>1439</v>
      </c>
      <c r="M20" s="128">
        <v>3.6743515850144064</v>
      </c>
      <c r="N20" s="122">
        <v>168</v>
      </c>
      <c r="O20" s="128">
        <v>-13.84615384615384</v>
      </c>
      <c r="P20" s="122">
        <v>1942</v>
      </c>
      <c r="Q20" s="141">
        <v>-0.10288065843622007</v>
      </c>
      <c r="R20" s="141">
        <v>21.57777777777778</v>
      </c>
      <c r="S20" s="336">
        <v>12.106767261088251</v>
      </c>
      <c r="V20"/>
      <c r="W20"/>
      <c r="Z20"/>
      <c r="AA20"/>
      <c r="AD20"/>
      <c r="AE20"/>
      <c r="AF20"/>
      <c r="AG20"/>
      <c r="AH20"/>
      <c r="AI20"/>
    </row>
    <row r="21" spans="2:35" ht="15">
      <c r="B21" s="67" t="s">
        <v>789</v>
      </c>
      <c r="C21" s="10" t="s">
        <v>46</v>
      </c>
      <c r="D21" s="168">
        <v>55</v>
      </c>
      <c r="E21" s="147">
        <v>-11.290322580645167</v>
      </c>
      <c r="F21" s="124">
        <v>13</v>
      </c>
      <c r="G21" s="129">
        <v>-43.47826086956522</v>
      </c>
      <c r="H21" s="130">
        <v>15</v>
      </c>
      <c r="I21" s="131">
        <v>-40</v>
      </c>
      <c r="J21" s="130">
        <v>108</v>
      </c>
      <c r="K21" s="131">
        <v>-13.599999999999994</v>
      </c>
      <c r="L21" s="123">
        <v>995</v>
      </c>
      <c r="M21" s="129">
        <v>-23.81316998468607</v>
      </c>
      <c r="N21" s="123">
        <v>58</v>
      </c>
      <c r="O21" s="129">
        <v>-17.14285714285714</v>
      </c>
      <c r="P21" s="123">
        <v>1189</v>
      </c>
      <c r="Q21" s="140">
        <v>-23.24080051646223</v>
      </c>
      <c r="R21" s="140">
        <v>21.618181818181817</v>
      </c>
      <c r="S21" s="337">
        <v>-13.471447854921081</v>
      </c>
      <c r="V21"/>
      <c r="W21"/>
      <c r="Z21"/>
      <c r="AA21"/>
      <c r="AD21"/>
      <c r="AE21"/>
      <c r="AF21"/>
      <c r="AG21"/>
      <c r="AH21"/>
      <c r="AI21"/>
    </row>
    <row r="22" spans="2:35" ht="15">
      <c r="B22" s="66" t="s">
        <v>790</v>
      </c>
      <c r="C22" s="8" t="s">
        <v>47</v>
      </c>
      <c r="D22" s="138">
        <v>268</v>
      </c>
      <c r="E22" s="146">
        <v>0.7518796992481214</v>
      </c>
      <c r="F22" s="121">
        <v>460</v>
      </c>
      <c r="G22" s="128">
        <v>-3.1578947368421098</v>
      </c>
      <c r="H22" s="132">
        <v>761</v>
      </c>
      <c r="I22" s="133">
        <v>46.628131021194605</v>
      </c>
      <c r="J22" s="132">
        <v>744</v>
      </c>
      <c r="K22" s="133">
        <v>-62.985074626865675</v>
      </c>
      <c r="L22" s="122">
        <v>14463</v>
      </c>
      <c r="M22" s="128">
        <v>8.973779385171795</v>
      </c>
      <c r="N22" s="122">
        <v>1206</v>
      </c>
      <c r="O22" s="128">
        <v>9.041591320072328</v>
      </c>
      <c r="P22" s="122">
        <v>18277</v>
      </c>
      <c r="Q22" s="141">
        <v>3.07353936386194</v>
      </c>
      <c r="R22" s="141">
        <v>68.19776119402985</v>
      </c>
      <c r="S22" s="336">
        <v>2.3043338462211835</v>
      </c>
      <c r="V22"/>
      <c r="W22"/>
      <c r="Z22"/>
      <c r="AA22"/>
      <c r="AD22"/>
      <c r="AE22"/>
      <c r="AF22"/>
      <c r="AG22"/>
      <c r="AH22"/>
      <c r="AI22"/>
    </row>
    <row r="23" spans="2:35" ht="15">
      <c r="B23" s="67" t="s">
        <v>791</v>
      </c>
      <c r="C23" s="10" t="s">
        <v>48</v>
      </c>
      <c r="D23" s="168">
        <v>399</v>
      </c>
      <c r="E23" s="147">
        <v>-8.064516129032256</v>
      </c>
      <c r="F23" s="124">
        <v>293</v>
      </c>
      <c r="G23" s="129">
        <v>-0.6779661016949206</v>
      </c>
      <c r="H23" s="130">
        <v>227</v>
      </c>
      <c r="I23" s="131">
        <v>-1.731601731601728</v>
      </c>
      <c r="J23" s="130">
        <v>938</v>
      </c>
      <c r="K23" s="131">
        <v>-1.9853709508881963</v>
      </c>
      <c r="L23" s="123">
        <v>7871</v>
      </c>
      <c r="M23" s="129">
        <v>-2.5383853392768714</v>
      </c>
      <c r="N23" s="123">
        <v>853</v>
      </c>
      <c r="O23" s="129">
        <v>-6.469298245614041</v>
      </c>
      <c r="P23" s="123">
        <v>10183</v>
      </c>
      <c r="Q23" s="140">
        <v>-2.759740259740255</v>
      </c>
      <c r="R23" s="140">
        <v>25.521303258145362</v>
      </c>
      <c r="S23" s="337">
        <v>5.770107085896555</v>
      </c>
      <c r="V23"/>
      <c r="W23"/>
      <c r="Z23"/>
      <c r="AA23"/>
      <c r="AD23"/>
      <c r="AE23"/>
      <c r="AF23"/>
      <c r="AG23"/>
      <c r="AH23"/>
      <c r="AI23"/>
    </row>
    <row r="24" spans="2:35" ht="15">
      <c r="B24" s="66" t="s">
        <v>792</v>
      </c>
      <c r="C24" s="8" t="s">
        <v>49</v>
      </c>
      <c r="D24" s="209">
        <v>5004</v>
      </c>
      <c r="E24" s="146">
        <v>0.2604688439190568</v>
      </c>
      <c r="F24" s="121">
        <v>10652</v>
      </c>
      <c r="G24" s="128">
        <v>5.9268098647573595</v>
      </c>
      <c r="H24" s="132">
        <v>7925</v>
      </c>
      <c r="I24" s="133">
        <v>5.133987795171137</v>
      </c>
      <c r="J24" s="132">
        <v>15222</v>
      </c>
      <c r="K24" s="133">
        <v>3.8618995633187723</v>
      </c>
      <c r="L24" s="122">
        <v>201785</v>
      </c>
      <c r="M24" s="128">
        <v>6.216048342948582</v>
      </c>
      <c r="N24" s="122">
        <v>28417</v>
      </c>
      <c r="O24" s="128">
        <v>7.359552684272174</v>
      </c>
      <c r="P24" s="122">
        <v>264297</v>
      </c>
      <c r="Q24" s="141">
        <v>6.174500958112219</v>
      </c>
      <c r="R24" s="141">
        <v>52.817146282973624</v>
      </c>
      <c r="S24" s="336">
        <v>5.898667922049981</v>
      </c>
      <c r="V24"/>
      <c r="W24"/>
      <c r="Z24"/>
      <c r="AA24"/>
      <c r="AD24"/>
      <c r="AE24"/>
      <c r="AF24"/>
      <c r="AG24"/>
      <c r="AH24"/>
      <c r="AI24"/>
    </row>
    <row r="25" spans="2:35" ht="15">
      <c r="B25" s="67" t="s">
        <v>793</v>
      </c>
      <c r="C25" s="10" t="s">
        <v>50</v>
      </c>
      <c r="D25" s="168">
        <v>368</v>
      </c>
      <c r="E25" s="147">
        <v>-6.122448979591837</v>
      </c>
      <c r="F25" s="124">
        <v>432</v>
      </c>
      <c r="G25" s="129">
        <v>-42.32309746328438</v>
      </c>
      <c r="H25" s="130">
        <v>1326</v>
      </c>
      <c r="I25" s="131">
        <v>-16.182048040455115</v>
      </c>
      <c r="J25" s="130">
        <v>935</v>
      </c>
      <c r="K25" s="131">
        <v>-34.52380952380952</v>
      </c>
      <c r="L25" s="123">
        <v>9934</v>
      </c>
      <c r="M25" s="129">
        <v>-34.56294051775245</v>
      </c>
      <c r="N25" s="123">
        <v>896</v>
      </c>
      <c r="O25" s="129">
        <v>-41.78037686809617</v>
      </c>
      <c r="P25" s="123">
        <v>13523</v>
      </c>
      <c r="Q25" s="140">
        <v>-33.97939754918713</v>
      </c>
      <c r="R25" s="140">
        <v>36.74728260869565</v>
      </c>
      <c r="S25" s="337">
        <v>-29.673706085003687</v>
      </c>
      <c r="V25"/>
      <c r="W25"/>
      <c r="Z25"/>
      <c r="AA25"/>
      <c r="AD25"/>
      <c r="AE25"/>
      <c r="AF25"/>
      <c r="AG25"/>
      <c r="AH25"/>
      <c r="AI25"/>
    </row>
    <row r="26" spans="2:35" ht="15">
      <c r="B26" s="66" t="s">
        <v>794</v>
      </c>
      <c r="C26" s="8" t="s">
        <v>51</v>
      </c>
      <c r="D26" s="138">
        <v>108</v>
      </c>
      <c r="E26" s="146">
        <v>-3.5714285714285694</v>
      </c>
      <c r="F26" s="121">
        <v>333</v>
      </c>
      <c r="G26" s="128">
        <v>0.3012048192771033</v>
      </c>
      <c r="H26" s="132">
        <v>466</v>
      </c>
      <c r="I26" s="133">
        <v>6.1503416856492095</v>
      </c>
      <c r="J26" s="132">
        <v>373</v>
      </c>
      <c r="K26" s="133">
        <v>16.19937694704049</v>
      </c>
      <c r="L26" s="122">
        <v>5138</v>
      </c>
      <c r="M26" s="128">
        <v>-4.3381120834109055</v>
      </c>
      <c r="N26" s="122">
        <v>715</v>
      </c>
      <c r="O26" s="128">
        <v>3.3236994219653155</v>
      </c>
      <c r="P26" s="122">
        <v>7927</v>
      </c>
      <c r="Q26" s="141">
        <v>0.7754894482583268</v>
      </c>
      <c r="R26" s="141">
        <v>73.39814814814815</v>
      </c>
      <c r="S26" s="336">
        <v>4.50791498337901</v>
      </c>
      <c r="V26"/>
      <c r="W26"/>
      <c r="Z26"/>
      <c r="AA26"/>
      <c r="AD26"/>
      <c r="AE26"/>
      <c r="AF26"/>
      <c r="AG26"/>
      <c r="AH26"/>
      <c r="AI26"/>
    </row>
    <row r="27" spans="2:35" ht="15">
      <c r="B27" s="67" t="s">
        <v>795</v>
      </c>
      <c r="C27" s="10" t="s">
        <v>52</v>
      </c>
      <c r="D27" s="168">
        <v>401</v>
      </c>
      <c r="E27" s="147">
        <v>-0.7425742574257441</v>
      </c>
      <c r="F27" s="124">
        <v>315</v>
      </c>
      <c r="G27" s="129">
        <v>-1.2539184952978104</v>
      </c>
      <c r="H27" s="130">
        <v>396</v>
      </c>
      <c r="I27" s="131">
        <v>-0.25188916876574297</v>
      </c>
      <c r="J27" s="130">
        <v>1233</v>
      </c>
      <c r="K27" s="131">
        <v>-6.2357414448669175</v>
      </c>
      <c r="L27" s="123">
        <v>12104</v>
      </c>
      <c r="M27" s="129">
        <v>-1.1030312934063176</v>
      </c>
      <c r="N27" s="123">
        <v>1226</v>
      </c>
      <c r="O27" s="129">
        <v>-4.8136645962732985</v>
      </c>
      <c r="P27" s="123">
        <v>15300</v>
      </c>
      <c r="Q27" s="140">
        <v>-1.6583108368684947</v>
      </c>
      <c r="R27" s="140">
        <v>38.15461346633416</v>
      </c>
      <c r="S27" s="337">
        <v>-0.9225874765458286</v>
      </c>
      <c r="V27"/>
      <c r="W27"/>
      <c r="Z27"/>
      <c r="AA27"/>
      <c r="AD27"/>
      <c r="AE27"/>
      <c r="AF27"/>
      <c r="AG27"/>
      <c r="AH27"/>
      <c r="AI27"/>
    </row>
    <row r="28" spans="2:35" ht="15">
      <c r="B28" s="66" t="s">
        <v>796</v>
      </c>
      <c r="C28" s="8" t="s">
        <v>53</v>
      </c>
      <c r="D28" s="209">
        <v>1549</v>
      </c>
      <c r="E28" s="146">
        <v>-1.9620253164556942</v>
      </c>
      <c r="F28" s="121">
        <v>1405</v>
      </c>
      <c r="G28" s="128">
        <v>-1.1259676284306863</v>
      </c>
      <c r="H28" s="132">
        <v>1902</v>
      </c>
      <c r="I28" s="133">
        <v>6.138392857142861</v>
      </c>
      <c r="J28" s="132">
        <v>4573</v>
      </c>
      <c r="K28" s="133">
        <v>-3.2783417935702204</v>
      </c>
      <c r="L28" s="122">
        <v>54168</v>
      </c>
      <c r="M28" s="128">
        <v>-1.8446707498278556</v>
      </c>
      <c r="N28" s="122">
        <v>7035</v>
      </c>
      <c r="O28" s="128">
        <v>0.6006006006006004</v>
      </c>
      <c r="P28" s="122">
        <v>69169</v>
      </c>
      <c r="Q28" s="141">
        <v>-1.3998374934070767</v>
      </c>
      <c r="R28" s="141">
        <v>44.65397030342156</v>
      </c>
      <c r="S28" s="336">
        <v>0.5734388382290376</v>
      </c>
      <c r="V28"/>
      <c r="W28"/>
      <c r="Z28"/>
      <c r="AA28"/>
      <c r="AD28"/>
      <c r="AE28"/>
      <c r="AF28"/>
      <c r="AG28"/>
      <c r="AH28"/>
      <c r="AI28"/>
    </row>
    <row r="29" spans="2:35" ht="15">
      <c r="B29" s="67" t="s">
        <v>797</v>
      </c>
      <c r="C29" s="10" t="s">
        <v>54</v>
      </c>
      <c r="D29" s="168">
        <v>460</v>
      </c>
      <c r="E29" s="147">
        <v>5.504587155963307</v>
      </c>
      <c r="F29" s="124">
        <v>291</v>
      </c>
      <c r="G29" s="129">
        <v>3.9285714285714306</v>
      </c>
      <c r="H29" s="130">
        <v>346</v>
      </c>
      <c r="I29" s="131">
        <v>21.403508771929822</v>
      </c>
      <c r="J29" s="130">
        <v>1255</v>
      </c>
      <c r="K29" s="131">
        <v>3.46248969497114</v>
      </c>
      <c r="L29" s="123">
        <v>7282</v>
      </c>
      <c r="M29" s="129">
        <v>7.897466291302422</v>
      </c>
      <c r="N29" s="123">
        <v>1156</v>
      </c>
      <c r="O29" s="129">
        <v>-2.2823330515638247</v>
      </c>
      <c r="P29" s="123">
        <v>10331</v>
      </c>
      <c r="Q29" s="140">
        <v>6.3188226818977</v>
      </c>
      <c r="R29" s="140">
        <v>22.458695652173912</v>
      </c>
      <c r="S29" s="337">
        <v>0.7717536724073852</v>
      </c>
      <c r="V29"/>
      <c r="W29"/>
      <c r="Z29"/>
      <c r="AA29"/>
      <c r="AD29"/>
      <c r="AE29"/>
      <c r="AF29"/>
      <c r="AG29"/>
      <c r="AH29"/>
      <c r="AI29"/>
    </row>
    <row r="30" spans="2:35" ht="15">
      <c r="B30" s="66" t="s">
        <v>798</v>
      </c>
      <c r="C30" s="8" t="s">
        <v>55</v>
      </c>
      <c r="D30" s="138">
        <v>273</v>
      </c>
      <c r="E30" s="146">
        <v>-4.878048780487802</v>
      </c>
      <c r="F30" s="121">
        <v>453</v>
      </c>
      <c r="G30" s="128">
        <v>-9.400000000000006</v>
      </c>
      <c r="H30" s="132">
        <v>261</v>
      </c>
      <c r="I30" s="133">
        <v>0.3846153846153868</v>
      </c>
      <c r="J30" s="132">
        <v>1085</v>
      </c>
      <c r="K30" s="133">
        <v>-8.746846089150552</v>
      </c>
      <c r="L30" s="122">
        <v>11836</v>
      </c>
      <c r="M30" s="128">
        <v>-6.942369683151185</v>
      </c>
      <c r="N30" s="122">
        <v>1236</v>
      </c>
      <c r="O30" s="128">
        <v>-4.186046511627907</v>
      </c>
      <c r="P30" s="122">
        <v>14908</v>
      </c>
      <c r="Q30" s="141">
        <v>-6.830823073557909</v>
      </c>
      <c r="R30" s="141">
        <v>54.608058608058606</v>
      </c>
      <c r="S30" s="336">
        <v>-2.0529165645095873</v>
      </c>
      <c r="V30"/>
      <c r="W30"/>
      <c r="Z30"/>
      <c r="AA30"/>
      <c r="AD30"/>
      <c r="AE30"/>
      <c r="AF30"/>
      <c r="AG30"/>
      <c r="AH30"/>
      <c r="AI30"/>
    </row>
    <row r="31" spans="2:35" ht="15">
      <c r="B31" s="67" t="s">
        <v>799</v>
      </c>
      <c r="C31" s="10" t="s">
        <v>56</v>
      </c>
      <c r="D31" s="168">
        <v>308</v>
      </c>
      <c r="E31" s="147">
        <v>-5.230769230769226</v>
      </c>
      <c r="F31" s="124">
        <v>345</v>
      </c>
      <c r="G31" s="129">
        <v>7.8125</v>
      </c>
      <c r="H31" s="130">
        <v>309</v>
      </c>
      <c r="I31" s="131">
        <v>4.745762711864401</v>
      </c>
      <c r="J31" s="130">
        <v>1105</v>
      </c>
      <c r="K31" s="131">
        <v>-0.9856630824372701</v>
      </c>
      <c r="L31" s="123">
        <v>6157</v>
      </c>
      <c r="M31" s="129">
        <v>3.8980762740465735</v>
      </c>
      <c r="N31" s="123">
        <v>757</v>
      </c>
      <c r="O31" s="129">
        <v>7.37588652482269</v>
      </c>
      <c r="P31" s="123">
        <v>8822</v>
      </c>
      <c r="Q31" s="140">
        <v>5.501076297536471</v>
      </c>
      <c r="R31" s="140">
        <v>28.642857142857142</v>
      </c>
      <c r="S31" s="337">
        <v>11.324187651621273</v>
      </c>
      <c r="V31"/>
      <c r="W31"/>
      <c r="Z31"/>
      <c r="AA31"/>
      <c r="AD31"/>
      <c r="AE31"/>
      <c r="AF31"/>
      <c r="AG31"/>
      <c r="AH31"/>
      <c r="AI31"/>
    </row>
    <row r="32" spans="2:35" ht="15">
      <c r="B32" s="66" t="s">
        <v>774</v>
      </c>
      <c r="C32" s="8" t="s">
        <v>57</v>
      </c>
      <c r="D32" s="138">
        <v>133</v>
      </c>
      <c r="E32" s="146">
        <v>0</v>
      </c>
      <c r="F32" s="121">
        <v>149</v>
      </c>
      <c r="G32" s="128">
        <v>5.673758865248232</v>
      </c>
      <c r="H32" s="132">
        <v>139</v>
      </c>
      <c r="I32" s="133">
        <v>-9.150326797385617</v>
      </c>
      <c r="J32" s="132">
        <v>197</v>
      </c>
      <c r="K32" s="133">
        <v>-3.4313725490196134</v>
      </c>
      <c r="L32" s="122">
        <v>2354</v>
      </c>
      <c r="M32" s="128">
        <v>1.6407599309153653</v>
      </c>
      <c r="N32" s="122">
        <v>367</v>
      </c>
      <c r="O32" s="128">
        <v>2.801120448179276</v>
      </c>
      <c r="P32" s="122">
        <v>4292</v>
      </c>
      <c r="Q32" s="141">
        <v>0.7275287491199265</v>
      </c>
      <c r="R32" s="141">
        <v>32.27067669172932</v>
      </c>
      <c r="S32" s="336">
        <v>0.7275287491199265</v>
      </c>
      <c r="V32"/>
      <c r="W32"/>
      <c r="Z32"/>
      <c r="AA32"/>
      <c r="AD32"/>
      <c r="AE32"/>
      <c r="AF32"/>
      <c r="AG32"/>
      <c r="AH32"/>
      <c r="AI32"/>
    </row>
    <row r="33" spans="2:35" ht="15">
      <c r="B33" s="67" t="s">
        <v>773</v>
      </c>
      <c r="C33" s="10" t="s">
        <v>58</v>
      </c>
      <c r="D33" s="168">
        <v>142</v>
      </c>
      <c r="E33" s="147">
        <v>-7.189542483660134</v>
      </c>
      <c r="F33" s="124">
        <v>156</v>
      </c>
      <c r="G33" s="129">
        <v>0.6451612903225765</v>
      </c>
      <c r="H33" s="130">
        <v>193</v>
      </c>
      <c r="I33" s="131">
        <v>34.96503496503496</v>
      </c>
      <c r="J33" s="130">
        <v>615</v>
      </c>
      <c r="K33" s="131">
        <v>-1.7571884984025559</v>
      </c>
      <c r="L33" s="123">
        <v>2420</v>
      </c>
      <c r="M33" s="129">
        <v>-10.799852561739769</v>
      </c>
      <c r="N33" s="123">
        <v>468</v>
      </c>
      <c r="O33" s="129">
        <v>4.932735426008975</v>
      </c>
      <c r="P33" s="123">
        <v>3852</v>
      </c>
      <c r="Q33" s="140">
        <v>-5.657604702424692</v>
      </c>
      <c r="R33" s="140">
        <v>27.12676056338028</v>
      </c>
      <c r="S33" s="337">
        <v>1.6506090178100123</v>
      </c>
      <c r="V33"/>
      <c r="W33"/>
      <c r="Z33"/>
      <c r="AA33"/>
      <c r="AD33"/>
      <c r="AE33"/>
      <c r="AF33"/>
      <c r="AG33"/>
      <c r="AH33"/>
      <c r="AI33"/>
    </row>
    <row r="34" spans="2:35" ht="15">
      <c r="B34" s="66" t="s">
        <v>800</v>
      </c>
      <c r="C34" s="8" t="s">
        <v>59</v>
      </c>
      <c r="D34" s="138">
        <v>714</v>
      </c>
      <c r="E34" s="146">
        <v>-3.773584905660371</v>
      </c>
      <c r="F34" s="121">
        <v>2825</v>
      </c>
      <c r="G34" s="128">
        <v>5.09672619047619</v>
      </c>
      <c r="H34" s="132">
        <v>2549</v>
      </c>
      <c r="I34" s="133">
        <v>1.4325507361719048</v>
      </c>
      <c r="J34" s="132">
        <v>2577</v>
      </c>
      <c r="K34" s="133">
        <v>-9.228601620288828</v>
      </c>
      <c r="L34" s="122">
        <v>41011</v>
      </c>
      <c r="M34" s="128">
        <v>-1.4490315759119596</v>
      </c>
      <c r="N34" s="122">
        <v>4340</v>
      </c>
      <c r="O34" s="128">
        <v>-12.798874824191273</v>
      </c>
      <c r="P34" s="122">
        <v>53419</v>
      </c>
      <c r="Q34" s="141">
        <v>-2.225679509471945</v>
      </c>
      <c r="R34" s="141">
        <v>74.81652661064426</v>
      </c>
      <c r="S34" s="336">
        <v>1.6086075685879706</v>
      </c>
      <c r="V34"/>
      <c r="W34"/>
      <c r="Z34"/>
      <c r="AA34"/>
      <c r="AD34"/>
      <c r="AE34"/>
      <c r="AF34"/>
      <c r="AG34"/>
      <c r="AH34"/>
      <c r="AI34"/>
    </row>
    <row r="35" spans="2:35" ht="15">
      <c r="B35" s="67" t="s">
        <v>801</v>
      </c>
      <c r="C35" s="10" t="s">
        <v>60</v>
      </c>
      <c r="D35" s="208">
        <v>2297</v>
      </c>
      <c r="E35" s="147">
        <v>1.2340237990304104</v>
      </c>
      <c r="F35" s="124">
        <v>1752</v>
      </c>
      <c r="G35" s="129">
        <v>1.0963646855164484</v>
      </c>
      <c r="H35" s="130">
        <v>2237</v>
      </c>
      <c r="I35" s="131">
        <v>-1.236203090507729</v>
      </c>
      <c r="J35" s="130">
        <v>5693</v>
      </c>
      <c r="K35" s="131">
        <v>-4.077506318449878</v>
      </c>
      <c r="L35" s="123">
        <v>76719</v>
      </c>
      <c r="M35" s="129">
        <v>0.0965490247243821</v>
      </c>
      <c r="N35" s="123">
        <v>8624</v>
      </c>
      <c r="O35" s="129">
        <v>1.6741334590898305</v>
      </c>
      <c r="P35" s="123">
        <v>95211</v>
      </c>
      <c r="Q35" s="140">
        <v>-0.008401684537744813</v>
      </c>
      <c r="R35" s="140">
        <v>41.45015237265999</v>
      </c>
      <c r="S35" s="337">
        <v>-1.227280549506375</v>
      </c>
      <c r="V35"/>
      <c r="W35"/>
      <c r="Z35"/>
      <c r="AA35"/>
      <c r="AD35"/>
      <c r="AE35"/>
      <c r="AF35"/>
      <c r="AG35"/>
      <c r="AH35"/>
      <c r="AI35"/>
    </row>
    <row r="36" spans="2:35" ht="15">
      <c r="B36" s="66" t="s">
        <v>802</v>
      </c>
      <c r="C36" s="8" t="s">
        <v>61</v>
      </c>
      <c r="D36" s="138">
        <v>158</v>
      </c>
      <c r="E36" s="146">
        <v>-15.053763440860209</v>
      </c>
      <c r="F36" s="121">
        <v>167</v>
      </c>
      <c r="G36" s="128">
        <v>4.375</v>
      </c>
      <c r="H36" s="132">
        <v>321</v>
      </c>
      <c r="I36" s="133">
        <v>-1.8348623853211024</v>
      </c>
      <c r="J36" s="132">
        <v>402</v>
      </c>
      <c r="K36" s="133">
        <v>-19.599999999999994</v>
      </c>
      <c r="L36" s="122">
        <v>5129</v>
      </c>
      <c r="M36" s="128">
        <v>3.323932312651081</v>
      </c>
      <c r="N36" s="122">
        <v>621</v>
      </c>
      <c r="O36" s="128">
        <v>-1.895734597156391</v>
      </c>
      <c r="P36" s="122">
        <v>6640</v>
      </c>
      <c r="Q36" s="141">
        <v>0.8505467800729036</v>
      </c>
      <c r="R36" s="141">
        <v>42.0253164556962</v>
      </c>
      <c r="S36" s="336">
        <v>18.722795576541515</v>
      </c>
      <c r="V36"/>
      <c r="W36"/>
      <c r="Z36"/>
      <c r="AA36"/>
      <c r="AD36"/>
      <c r="AE36"/>
      <c r="AF36"/>
      <c r="AG36"/>
      <c r="AH36"/>
      <c r="AI36"/>
    </row>
    <row r="37" spans="2:35" ht="15" customHeight="1">
      <c r="B37" s="67" t="s">
        <v>803</v>
      </c>
      <c r="C37" s="10" t="s">
        <v>62</v>
      </c>
      <c r="D37" s="168">
        <v>73</v>
      </c>
      <c r="E37" s="147">
        <v>-23.15789473684211</v>
      </c>
      <c r="F37" s="124">
        <v>99</v>
      </c>
      <c r="G37" s="129">
        <v>3.125</v>
      </c>
      <c r="H37" s="130">
        <v>97</v>
      </c>
      <c r="I37" s="131">
        <v>25.974025974025977</v>
      </c>
      <c r="J37" s="130">
        <v>228</v>
      </c>
      <c r="K37" s="131">
        <v>-24.752475247524757</v>
      </c>
      <c r="L37" s="123">
        <v>1071</v>
      </c>
      <c r="M37" s="129">
        <v>-18.61702127659575</v>
      </c>
      <c r="N37" s="123">
        <v>226</v>
      </c>
      <c r="O37" s="129">
        <v>-14.393939393939391</v>
      </c>
      <c r="P37" s="123">
        <v>1721</v>
      </c>
      <c r="Q37" s="140">
        <v>-16.293774319066145</v>
      </c>
      <c r="R37" s="140">
        <v>23.575342465753426</v>
      </c>
      <c r="S37" s="337">
        <v>8.93275944779063</v>
      </c>
      <c r="V37"/>
      <c r="W37"/>
      <c r="Z37"/>
      <c r="AA37"/>
      <c r="AD37"/>
      <c r="AE37"/>
      <c r="AF37"/>
      <c r="AG37"/>
      <c r="AH37"/>
      <c r="AI37"/>
    </row>
    <row r="38" spans="2:35" ht="15">
      <c r="B38" s="66" t="s">
        <v>804</v>
      </c>
      <c r="C38" s="8" t="s">
        <v>63</v>
      </c>
      <c r="D38" s="138">
        <v>51</v>
      </c>
      <c r="E38" s="146">
        <v>0</v>
      </c>
      <c r="F38" s="121">
        <v>28</v>
      </c>
      <c r="G38" s="128">
        <v>-17.647058823529406</v>
      </c>
      <c r="H38" s="132">
        <v>20</v>
      </c>
      <c r="I38" s="133">
        <v>-33.33333333333333</v>
      </c>
      <c r="J38" s="132">
        <v>75</v>
      </c>
      <c r="K38" s="133">
        <v>-21.05263157894737</v>
      </c>
      <c r="L38" s="122">
        <v>384</v>
      </c>
      <c r="M38" s="128">
        <v>-24.260355029585796</v>
      </c>
      <c r="N38" s="122">
        <v>58</v>
      </c>
      <c r="O38" s="128">
        <v>-9.375</v>
      </c>
      <c r="P38" s="122">
        <v>565</v>
      </c>
      <c r="Q38" s="141">
        <v>-22.602739726027394</v>
      </c>
      <c r="R38" s="141">
        <v>11.07843137254902</v>
      </c>
      <c r="S38" s="336">
        <v>-22.60273972602741</v>
      </c>
      <c r="V38"/>
      <c r="W38"/>
      <c r="Z38"/>
      <c r="AA38"/>
      <c r="AD38"/>
      <c r="AE38"/>
      <c r="AF38"/>
      <c r="AG38"/>
      <c r="AH38"/>
      <c r="AI38"/>
    </row>
    <row r="39" spans="2:35" ht="15">
      <c r="B39" s="67" t="s">
        <v>805</v>
      </c>
      <c r="C39" s="10" t="s">
        <v>64</v>
      </c>
      <c r="D39" s="168">
        <v>711</v>
      </c>
      <c r="E39" s="147">
        <v>-0.9749303621169929</v>
      </c>
      <c r="F39" s="124">
        <v>1113</v>
      </c>
      <c r="G39" s="129">
        <v>0.9066183136899326</v>
      </c>
      <c r="H39" s="130">
        <v>2417</v>
      </c>
      <c r="I39" s="131">
        <v>2.632696390658168</v>
      </c>
      <c r="J39" s="130">
        <v>2402</v>
      </c>
      <c r="K39" s="131">
        <v>-4.908946951702291</v>
      </c>
      <c r="L39" s="123">
        <v>19869</v>
      </c>
      <c r="M39" s="129">
        <v>-3.6187242299296685</v>
      </c>
      <c r="N39" s="123">
        <v>3326</v>
      </c>
      <c r="O39" s="129">
        <v>-3.8172353961827667</v>
      </c>
      <c r="P39" s="123">
        <v>30028</v>
      </c>
      <c r="Q39" s="140">
        <v>-2.2239588421086864</v>
      </c>
      <c r="R39" s="140">
        <v>42.23347398030943</v>
      </c>
      <c r="S39" s="337">
        <v>-1.2613255255049722</v>
      </c>
      <c r="V39"/>
      <c r="W39"/>
      <c r="Z39"/>
      <c r="AA39"/>
      <c r="AD39"/>
      <c r="AE39"/>
      <c r="AF39"/>
      <c r="AG39"/>
      <c r="AH39"/>
      <c r="AI39"/>
    </row>
    <row r="40" spans="2:35" ht="15">
      <c r="B40" s="66" t="s">
        <v>806</v>
      </c>
      <c r="C40" s="8" t="s">
        <v>65</v>
      </c>
      <c r="D40" s="138">
        <v>374</v>
      </c>
      <c r="E40" s="146">
        <v>4.761904761904759</v>
      </c>
      <c r="F40" s="121">
        <v>342</v>
      </c>
      <c r="G40" s="128">
        <v>17.525773195876283</v>
      </c>
      <c r="H40" s="132">
        <v>437</v>
      </c>
      <c r="I40" s="133">
        <v>5.555555555555557</v>
      </c>
      <c r="J40" s="132">
        <v>895</v>
      </c>
      <c r="K40" s="133">
        <v>7.314148681055158</v>
      </c>
      <c r="L40" s="122">
        <v>8369</v>
      </c>
      <c r="M40" s="128">
        <v>6.313516260162601</v>
      </c>
      <c r="N40" s="122">
        <v>861</v>
      </c>
      <c r="O40" s="128">
        <v>7.089552238805965</v>
      </c>
      <c r="P40" s="122">
        <v>10904</v>
      </c>
      <c r="Q40" s="141">
        <v>6.7449828683308795</v>
      </c>
      <c r="R40" s="141">
        <v>29.155080213903744</v>
      </c>
      <c r="S40" s="336">
        <v>1.8929381924976525</v>
      </c>
      <c r="V40"/>
      <c r="W40"/>
      <c r="Z40"/>
      <c r="AA40"/>
      <c r="AD40"/>
      <c r="AE40"/>
      <c r="AF40"/>
      <c r="AG40"/>
      <c r="AH40"/>
      <c r="AI40"/>
    </row>
    <row r="41" spans="2:35" ht="15">
      <c r="B41" s="67" t="s">
        <v>807</v>
      </c>
      <c r="C41" s="10" t="s">
        <v>66</v>
      </c>
      <c r="D41" s="208">
        <v>1260</v>
      </c>
      <c r="E41" s="147">
        <v>1.6949152542372872</v>
      </c>
      <c r="F41" s="124">
        <v>1238</v>
      </c>
      <c r="G41" s="129">
        <v>3.9462636439966445</v>
      </c>
      <c r="H41" s="130">
        <v>1574</v>
      </c>
      <c r="I41" s="131">
        <v>3.2131147540983562</v>
      </c>
      <c r="J41" s="130">
        <v>3229</v>
      </c>
      <c r="K41" s="131">
        <v>3.9266173157386532</v>
      </c>
      <c r="L41" s="123">
        <v>25865</v>
      </c>
      <c r="M41" s="129">
        <v>1.2645838227233526</v>
      </c>
      <c r="N41" s="123">
        <v>4306</v>
      </c>
      <c r="O41" s="129">
        <v>2.3775558725630077</v>
      </c>
      <c r="P41" s="123">
        <v>36347</v>
      </c>
      <c r="Q41" s="140">
        <v>1.6585556860770794</v>
      </c>
      <c r="R41" s="140">
        <v>28.8468253968254</v>
      </c>
      <c r="S41" s="337">
        <v>-0.035753575357531986</v>
      </c>
      <c r="V41"/>
      <c r="W41"/>
      <c r="Z41"/>
      <c r="AA41"/>
      <c r="AD41"/>
      <c r="AE41"/>
      <c r="AF41"/>
      <c r="AG41"/>
      <c r="AH41"/>
      <c r="AI41"/>
    </row>
    <row r="42" spans="2:35" ht="15">
      <c r="B42" s="66" t="s">
        <v>808</v>
      </c>
      <c r="C42" s="8" t="s">
        <v>67</v>
      </c>
      <c r="D42" s="209">
        <v>20146</v>
      </c>
      <c r="E42" s="146">
        <v>-0.7439523082228874</v>
      </c>
      <c r="F42" s="121">
        <v>21926</v>
      </c>
      <c r="G42" s="128">
        <v>1.041474654377879</v>
      </c>
      <c r="H42" s="132">
        <v>24868</v>
      </c>
      <c r="I42" s="133">
        <v>-2.375063793035764</v>
      </c>
      <c r="J42" s="132">
        <v>35406</v>
      </c>
      <c r="K42" s="133">
        <v>0.7455042112451622</v>
      </c>
      <c r="L42" s="122">
        <v>486159</v>
      </c>
      <c r="M42" s="128">
        <v>-1.139372297981538</v>
      </c>
      <c r="N42" s="122">
        <v>86850</v>
      </c>
      <c r="O42" s="128">
        <v>2.5710675185714393</v>
      </c>
      <c r="P42" s="122">
        <v>658896</v>
      </c>
      <c r="Q42" s="141">
        <v>-0.6303953091349968</v>
      </c>
      <c r="R42" s="141">
        <v>32.70604586518416</v>
      </c>
      <c r="S42" s="336">
        <v>0.11440814109435848</v>
      </c>
      <c r="V42"/>
      <c r="W42"/>
      <c r="Z42"/>
      <c r="AA42"/>
      <c r="AD42"/>
      <c r="AE42"/>
      <c r="AF42"/>
      <c r="AG42"/>
      <c r="AH42"/>
      <c r="AI42"/>
    </row>
    <row r="43" spans="2:35" ht="15">
      <c r="B43" s="67" t="s">
        <v>809</v>
      </c>
      <c r="C43" s="10" t="s">
        <v>68</v>
      </c>
      <c r="D43" s="208">
        <v>4524</v>
      </c>
      <c r="E43" s="147">
        <v>-1.566579634464759</v>
      </c>
      <c r="F43" s="124">
        <v>8940</v>
      </c>
      <c r="G43" s="129">
        <v>6.403237324446565</v>
      </c>
      <c r="H43" s="130">
        <v>12218</v>
      </c>
      <c r="I43" s="131">
        <v>1.4278598704964338</v>
      </c>
      <c r="J43" s="130">
        <v>12053</v>
      </c>
      <c r="K43" s="131">
        <v>-0.08289811821271087</v>
      </c>
      <c r="L43" s="123">
        <v>135734</v>
      </c>
      <c r="M43" s="129">
        <v>3.291250979765465</v>
      </c>
      <c r="N43" s="123">
        <v>26548</v>
      </c>
      <c r="O43" s="129">
        <v>1.4715437832052913</v>
      </c>
      <c r="P43" s="123">
        <v>197939</v>
      </c>
      <c r="Q43" s="140">
        <v>2.4316911612502565</v>
      </c>
      <c r="R43" s="140">
        <v>43.75309460654288</v>
      </c>
      <c r="S43" s="337">
        <v>4.061903752675988</v>
      </c>
      <c r="V43"/>
      <c r="W43"/>
      <c r="Z43"/>
      <c r="AA43"/>
      <c r="AD43"/>
      <c r="AE43"/>
      <c r="AF43"/>
      <c r="AG43"/>
      <c r="AH43"/>
      <c r="AI43"/>
    </row>
    <row r="44" spans="2:35" ht="15" customHeight="1">
      <c r="B44" s="66" t="s">
        <v>810</v>
      </c>
      <c r="C44" s="8" t="s">
        <v>69</v>
      </c>
      <c r="D44" s="138">
        <v>82</v>
      </c>
      <c r="E44" s="146">
        <v>-20.388349514563103</v>
      </c>
      <c r="F44" s="121">
        <v>35</v>
      </c>
      <c r="G44" s="128">
        <v>-27.08333333333333</v>
      </c>
      <c r="H44" s="132">
        <v>53</v>
      </c>
      <c r="I44" s="133">
        <v>-13.114754098360649</v>
      </c>
      <c r="J44" s="132">
        <v>402</v>
      </c>
      <c r="K44" s="133">
        <v>-13.362068965517238</v>
      </c>
      <c r="L44" s="122">
        <v>543</v>
      </c>
      <c r="M44" s="128">
        <v>-39.05723905723906</v>
      </c>
      <c r="N44" s="122">
        <v>110</v>
      </c>
      <c r="O44" s="128">
        <v>-38.20224719101124</v>
      </c>
      <c r="P44" s="122">
        <v>1143</v>
      </c>
      <c r="Q44" s="141">
        <v>-30.389768574908643</v>
      </c>
      <c r="R44" s="141">
        <v>13.939024390243903</v>
      </c>
      <c r="S44" s="336">
        <v>-12.562758087994993</v>
      </c>
      <c r="V44"/>
      <c r="W44"/>
      <c r="Z44"/>
      <c r="AA44"/>
      <c r="AD44"/>
      <c r="AE44"/>
      <c r="AF44"/>
      <c r="AG44"/>
      <c r="AH44"/>
      <c r="AI44"/>
    </row>
    <row r="45" spans="2:35" ht="15">
      <c r="B45" s="67" t="s">
        <v>811</v>
      </c>
      <c r="C45" s="10" t="s">
        <v>70</v>
      </c>
      <c r="D45" s="168">
        <v>252</v>
      </c>
      <c r="E45" s="147">
        <v>-1.9455252918287869</v>
      </c>
      <c r="F45" s="124">
        <v>262</v>
      </c>
      <c r="G45" s="129">
        <v>-5.755395683453244</v>
      </c>
      <c r="H45" s="130">
        <v>274</v>
      </c>
      <c r="I45" s="131">
        <v>-7.744107744107751</v>
      </c>
      <c r="J45" s="130">
        <v>730</v>
      </c>
      <c r="K45" s="131">
        <v>-6.530089628681182</v>
      </c>
      <c r="L45" s="123">
        <v>8688</v>
      </c>
      <c r="M45" s="129">
        <v>-0.9237085186452276</v>
      </c>
      <c r="N45" s="123">
        <v>656</v>
      </c>
      <c r="O45" s="129">
        <v>-5.06512301013025</v>
      </c>
      <c r="P45" s="123">
        <v>10764</v>
      </c>
      <c r="Q45" s="140">
        <v>-0.8839779005524804</v>
      </c>
      <c r="R45" s="140">
        <v>42.714285714285715</v>
      </c>
      <c r="S45" s="337">
        <v>1.082609839515925</v>
      </c>
      <c r="V45"/>
      <c r="W45"/>
      <c r="Z45"/>
      <c r="AA45"/>
      <c r="AD45"/>
      <c r="AE45"/>
      <c r="AF45"/>
      <c r="AG45"/>
      <c r="AH45"/>
      <c r="AI45"/>
    </row>
    <row r="46" spans="2:35" ht="15" customHeight="1">
      <c r="B46" s="66" t="s">
        <v>812</v>
      </c>
      <c r="C46" s="8" t="s">
        <v>71</v>
      </c>
      <c r="D46" s="209">
        <v>1571</v>
      </c>
      <c r="E46" s="146">
        <v>2.6126714565643425</v>
      </c>
      <c r="F46" s="121">
        <v>1749</v>
      </c>
      <c r="G46" s="128">
        <v>9.380863039399628</v>
      </c>
      <c r="H46" s="132">
        <v>1456</v>
      </c>
      <c r="I46" s="133">
        <v>5.430847212165091</v>
      </c>
      <c r="J46" s="132">
        <v>4399</v>
      </c>
      <c r="K46" s="133">
        <v>2.2547652254765183</v>
      </c>
      <c r="L46" s="122">
        <v>56420</v>
      </c>
      <c r="M46" s="128">
        <v>5.037792754216781</v>
      </c>
      <c r="N46" s="122">
        <v>7007</v>
      </c>
      <c r="O46" s="128">
        <v>5.479452054794521</v>
      </c>
      <c r="P46" s="122">
        <v>73676</v>
      </c>
      <c r="Q46" s="141">
        <v>5.481982046473007</v>
      </c>
      <c r="R46" s="141">
        <v>46.89751750477403</v>
      </c>
      <c r="S46" s="336">
        <v>2.7962536684596984</v>
      </c>
      <c r="V46"/>
      <c r="W46"/>
      <c r="Z46"/>
      <c r="AA46"/>
      <c r="AD46"/>
      <c r="AE46"/>
      <c r="AF46"/>
      <c r="AG46"/>
      <c r="AH46"/>
      <c r="AI46"/>
    </row>
    <row r="47" spans="2:35" ht="15">
      <c r="B47" s="67" t="s">
        <v>813</v>
      </c>
      <c r="C47" s="10" t="s">
        <v>72</v>
      </c>
      <c r="D47" s="168">
        <v>331</v>
      </c>
      <c r="E47" s="147">
        <v>-1.4880952380952408</v>
      </c>
      <c r="F47" s="124">
        <v>885</v>
      </c>
      <c r="G47" s="129">
        <v>-1.1173184357541857</v>
      </c>
      <c r="H47" s="130">
        <v>1084</v>
      </c>
      <c r="I47" s="131">
        <v>-8.600337268128158</v>
      </c>
      <c r="J47" s="130">
        <v>1667</v>
      </c>
      <c r="K47" s="131">
        <v>10.10568031704095</v>
      </c>
      <c r="L47" s="123">
        <v>22115</v>
      </c>
      <c r="M47" s="129">
        <v>-2.628566396618524</v>
      </c>
      <c r="N47" s="123">
        <v>2954</v>
      </c>
      <c r="O47" s="129">
        <v>1.721763085399445</v>
      </c>
      <c r="P47" s="123">
        <v>28814</v>
      </c>
      <c r="Q47" s="140">
        <v>-1.5948908848741468</v>
      </c>
      <c r="R47" s="140">
        <v>87.05135951661632</v>
      </c>
      <c r="S47" s="337">
        <v>-0.10840887407162825</v>
      </c>
      <c r="V47"/>
      <c r="W47"/>
      <c r="Z47"/>
      <c r="AA47"/>
      <c r="AD47"/>
      <c r="AE47"/>
      <c r="AF47"/>
      <c r="AG47"/>
      <c r="AH47"/>
      <c r="AI47"/>
    </row>
    <row r="48" spans="2:35" ht="15" customHeight="1">
      <c r="B48" s="66" t="s">
        <v>814</v>
      </c>
      <c r="C48" s="8" t="s">
        <v>73</v>
      </c>
      <c r="D48" s="138">
        <v>108</v>
      </c>
      <c r="E48" s="146">
        <v>-6.896551724137936</v>
      </c>
      <c r="F48" s="121">
        <v>151</v>
      </c>
      <c r="G48" s="128">
        <v>-4.430379746835442</v>
      </c>
      <c r="H48" s="132">
        <v>578</v>
      </c>
      <c r="I48" s="133">
        <v>-1.1965811965811923</v>
      </c>
      <c r="J48" s="132">
        <v>200</v>
      </c>
      <c r="K48" s="133">
        <v>-19.02834008097166</v>
      </c>
      <c r="L48" s="122">
        <v>3415</v>
      </c>
      <c r="M48" s="128">
        <v>-6.361392925692357</v>
      </c>
      <c r="N48" s="122">
        <v>491</v>
      </c>
      <c r="O48" s="128">
        <v>-5.029013539651842</v>
      </c>
      <c r="P48" s="122">
        <v>4835</v>
      </c>
      <c r="Q48" s="141">
        <v>-6.225756400310317</v>
      </c>
      <c r="R48" s="141">
        <v>44.76851851851852</v>
      </c>
      <c r="S48" s="336">
        <v>0.7204838663333675</v>
      </c>
      <c r="V48"/>
      <c r="W48"/>
      <c r="Z48"/>
      <c r="AA48"/>
      <c r="AD48"/>
      <c r="AE48"/>
      <c r="AF48"/>
      <c r="AG48"/>
      <c r="AH48"/>
      <c r="AI48"/>
    </row>
    <row r="49" spans="2:35" ht="15">
      <c r="B49" s="67" t="s">
        <v>815</v>
      </c>
      <c r="C49" s="10" t="s">
        <v>74</v>
      </c>
      <c r="D49" s="208">
        <v>2398</v>
      </c>
      <c r="E49" s="147">
        <v>6.247230837394767</v>
      </c>
      <c r="F49" s="124">
        <v>11298</v>
      </c>
      <c r="G49" s="129">
        <v>-3.789491612024179</v>
      </c>
      <c r="H49" s="130">
        <v>10460</v>
      </c>
      <c r="I49" s="131">
        <v>0.7998458128553523</v>
      </c>
      <c r="J49" s="130">
        <v>12472</v>
      </c>
      <c r="K49" s="131">
        <v>4.965494024574994</v>
      </c>
      <c r="L49" s="123">
        <v>121600</v>
      </c>
      <c r="M49" s="129">
        <v>5.855110817069132</v>
      </c>
      <c r="N49" s="123">
        <v>26352</v>
      </c>
      <c r="O49" s="129">
        <v>5.958986731001204</v>
      </c>
      <c r="P49" s="123">
        <v>186881</v>
      </c>
      <c r="Q49" s="140">
        <v>4.668264760901948</v>
      </c>
      <c r="R49" s="140">
        <v>77.93202668890743</v>
      </c>
      <c r="S49" s="337">
        <v>-1.4861244514780196</v>
      </c>
      <c r="V49"/>
      <c r="W49"/>
      <c r="Z49"/>
      <c r="AA49"/>
      <c r="AD49"/>
      <c r="AE49"/>
      <c r="AF49"/>
      <c r="AG49"/>
      <c r="AH49"/>
      <c r="AI49"/>
    </row>
    <row r="50" spans="2:35" ht="15">
      <c r="B50" s="66" t="s">
        <v>816</v>
      </c>
      <c r="C50" s="8" t="s">
        <v>75</v>
      </c>
      <c r="D50" s="209">
        <v>2695</v>
      </c>
      <c r="E50" s="146">
        <v>2.0833333333333286</v>
      </c>
      <c r="F50" s="121">
        <v>2492</v>
      </c>
      <c r="G50" s="128">
        <v>9.925011027790035</v>
      </c>
      <c r="H50" s="132">
        <v>2423</v>
      </c>
      <c r="I50" s="133">
        <v>8.36314847942755</v>
      </c>
      <c r="J50" s="132">
        <v>6075</v>
      </c>
      <c r="K50" s="133">
        <v>1.9979852249832106</v>
      </c>
      <c r="L50" s="122">
        <v>51342</v>
      </c>
      <c r="M50" s="128">
        <v>1.9034198042990624</v>
      </c>
      <c r="N50" s="122">
        <v>7963</v>
      </c>
      <c r="O50" s="128">
        <v>6.187491665555413</v>
      </c>
      <c r="P50" s="122">
        <v>71455</v>
      </c>
      <c r="Q50" s="141">
        <v>2.869194667588033</v>
      </c>
      <c r="R50" s="141">
        <v>26.5139146567718</v>
      </c>
      <c r="S50" s="336">
        <v>0.7698233478413385</v>
      </c>
      <c r="V50"/>
      <c r="W50"/>
      <c r="Z50"/>
      <c r="AA50"/>
      <c r="AD50"/>
      <c r="AE50"/>
      <c r="AF50"/>
      <c r="AG50"/>
      <c r="AH50"/>
      <c r="AI50"/>
    </row>
    <row r="51" spans="2:35" ht="15" customHeight="1">
      <c r="B51" s="67" t="s">
        <v>817</v>
      </c>
      <c r="C51" s="10" t="s">
        <v>76</v>
      </c>
      <c r="D51" s="168">
        <v>394</v>
      </c>
      <c r="E51" s="147">
        <v>3.6842105263157947</v>
      </c>
      <c r="F51" s="124">
        <v>985</v>
      </c>
      <c r="G51" s="129">
        <v>9.68819599109132</v>
      </c>
      <c r="H51" s="130">
        <v>986</v>
      </c>
      <c r="I51" s="131">
        <v>4.893617021276597</v>
      </c>
      <c r="J51" s="130">
        <v>3688</v>
      </c>
      <c r="K51" s="131">
        <v>15.8655356581841</v>
      </c>
      <c r="L51" s="123">
        <v>19660</v>
      </c>
      <c r="M51" s="129">
        <v>11.17394254693508</v>
      </c>
      <c r="N51" s="123">
        <v>2236</v>
      </c>
      <c r="O51" s="129">
        <v>-0.9743135518157686</v>
      </c>
      <c r="P51" s="123">
        <v>27574</v>
      </c>
      <c r="Q51" s="140">
        <v>10.415248468345808</v>
      </c>
      <c r="R51" s="140">
        <v>69.98477157360406</v>
      </c>
      <c r="S51" s="337">
        <v>6.491864005003578</v>
      </c>
      <c r="V51"/>
      <c r="W51"/>
      <c r="Z51"/>
      <c r="AA51"/>
      <c r="AD51"/>
      <c r="AE51"/>
      <c r="AF51"/>
      <c r="AG51"/>
      <c r="AH51"/>
      <c r="AI51"/>
    </row>
    <row r="52" spans="2:35" ht="15">
      <c r="B52" s="66" t="s">
        <v>818</v>
      </c>
      <c r="C52" s="8" t="s">
        <v>77</v>
      </c>
      <c r="D52" s="138">
        <v>541</v>
      </c>
      <c r="E52" s="146">
        <v>-5.9130434782608745</v>
      </c>
      <c r="F52" s="121">
        <v>523</v>
      </c>
      <c r="G52" s="128">
        <v>2.3483365949119417</v>
      </c>
      <c r="H52" s="132">
        <v>452</v>
      </c>
      <c r="I52" s="133">
        <v>-11.71875</v>
      </c>
      <c r="J52" s="132">
        <v>1872</v>
      </c>
      <c r="K52" s="133">
        <v>0.4830917874396192</v>
      </c>
      <c r="L52" s="122">
        <v>16563</v>
      </c>
      <c r="M52" s="128">
        <v>-1.510376404828449</v>
      </c>
      <c r="N52" s="122">
        <v>1752</v>
      </c>
      <c r="O52" s="128">
        <v>-1.184433164128592</v>
      </c>
      <c r="P52" s="122">
        <v>21525</v>
      </c>
      <c r="Q52" s="141">
        <v>-2.5797691785471812</v>
      </c>
      <c r="R52" s="141">
        <v>39.78743068391867</v>
      </c>
      <c r="S52" s="336">
        <v>3.542759191008102</v>
      </c>
      <c r="V52"/>
      <c r="W52"/>
      <c r="Z52"/>
      <c r="AA52"/>
      <c r="AD52"/>
      <c r="AE52"/>
      <c r="AF52"/>
      <c r="AG52"/>
      <c r="AH52"/>
      <c r="AI52"/>
    </row>
    <row r="53" spans="2:35" ht="15" customHeight="1">
      <c r="B53" s="67" t="s">
        <v>819</v>
      </c>
      <c r="C53" s="10" t="s">
        <v>78</v>
      </c>
      <c r="D53" s="208">
        <v>1497</v>
      </c>
      <c r="E53" s="147">
        <v>3.2413793103448256</v>
      </c>
      <c r="F53" s="124">
        <v>3588</v>
      </c>
      <c r="G53" s="129">
        <v>7.974721637074936</v>
      </c>
      <c r="H53" s="130">
        <v>4584</v>
      </c>
      <c r="I53" s="131">
        <v>19.25078043704474</v>
      </c>
      <c r="J53" s="130">
        <v>5867</v>
      </c>
      <c r="K53" s="131">
        <v>-17.43596960315226</v>
      </c>
      <c r="L53" s="123">
        <v>79236</v>
      </c>
      <c r="M53" s="129">
        <v>12.297509885344184</v>
      </c>
      <c r="N53" s="123">
        <v>8007</v>
      </c>
      <c r="O53" s="129">
        <v>19.991008541885208</v>
      </c>
      <c r="P53" s="123">
        <v>101846</v>
      </c>
      <c r="Q53" s="140">
        <v>10.926438233820548</v>
      </c>
      <c r="R53" s="140">
        <v>68.03340013360054</v>
      </c>
      <c r="S53" s="337">
        <v>7.443777848389985</v>
      </c>
      <c r="V53"/>
      <c r="W53"/>
      <c r="Z53"/>
      <c r="AA53"/>
      <c r="AD53"/>
      <c r="AE53"/>
      <c r="AF53"/>
      <c r="AG53"/>
      <c r="AH53"/>
      <c r="AI53"/>
    </row>
    <row r="54" spans="2:35" ht="15">
      <c r="B54" s="66" t="s">
        <v>820</v>
      </c>
      <c r="C54" s="11" t="s">
        <v>776</v>
      </c>
      <c r="D54" s="138">
        <v>792</v>
      </c>
      <c r="E54" s="146">
        <v>1.2787723785166207</v>
      </c>
      <c r="F54" s="121">
        <v>723</v>
      </c>
      <c r="G54" s="128">
        <v>-0.1381215469613295</v>
      </c>
      <c r="H54" s="132">
        <v>1203</v>
      </c>
      <c r="I54" s="133">
        <v>6.084656084656089</v>
      </c>
      <c r="J54" s="132">
        <v>2868</v>
      </c>
      <c r="K54" s="133">
        <v>-2.3825731790333577</v>
      </c>
      <c r="L54" s="122">
        <v>37215</v>
      </c>
      <c r="M54" s="128">
        <v>2.2839709762533005</v>
      </c>
      <c r="N54" s="122">
        <v>2594</v>
      </c>
      <c r="O54" s="128">
        <v>-0.2691272587466358</v>
      </c>
      <c r="P54" s="122">
        <v>44767</v>
      </c>
      <c r="Q54" s="141">
        <v>1.8241783236665583</v>
      </c>
      <c r="R54" s="141">
        <v>56.523989898989896</v>
      </c>
      <c r="S54" s="336">
        <v>0.5385195064485231</v>
      </c>
      <c r="V54"/>
      <c r="W54"/>
      <c r="Z54"/>
      <c r="AA54"/>
      <c r="AD54"/>
      <c r="AE54"/>
      <c r="AF54"/>
      <c r="AG54"/>
      <c r="AH54"/>
      <c r="AI54"/>
    </row>
    <row r="55" spans="2:35" ht="15" customHeight="1">
      <c r="B55" s="67" t="s">
        <v>821</v>
      </c>
      <c r="C55" s="10" t="s">
        <v>80</v>
      </c>
      <c r="D55" s="168">
        <v>324</v>
      </c>
      <c r="E55" s="147">
        <v>9.830508474576277</v>
      </c>
      <c r="F55" s="124">
        <v>162</v>
      </c>
      <c r="G55" s="129">
        <v>3.8461538461538396</v>
      </c>
      <c r="H55" s="130">
        <v>97</v>
      </c>
      <c r="I55" s="131">
        <v>36.61971830985917</v>
      </c>
      <c r="J55" s="130">
        <v>395</v>
      </c>
      <c r="K55" s="131">
        <v>13.180515759312314</v>
      </c>
      <c r="L55" s="123">
        <v>4616</v>
      </c>
      <c r="M55" s="129">
        <v>1.808557565063964</v>
      </c>
      <c r="N55" s="123">
        <v>446</v>
      </c>
      <c r="O55" s="129">
        <v>9.04645476772616</v>
      </c>
      <c r="P55" s="123">
        <v>5831</v>
      </c>
      <c r="Q55" s="140">
        <v>3.496627618033372</v>
      </c>
      <c r="R55" s="140">
        <v>17.996913580246915</v>
      </c>
      <c r="S55" s="337">
        <v>-5.766959421852334</v>
      </c>
      <c r="V55"/>
      <c r="W55"/>
      <c r="Z55"/>
      <c r="AA55"/>
      <c r="AD55"/>
      <c r="AE55"/>
      <c r="AF55"/>
      <c r="AG55"/>
      <c r="AH55"/>
      <c r="AI55"/>
    </row>
    <row r="56" spans="2:35" ht="15">
      <c r="B56" s="66" t="s">
        <v>822</v>
      </c>
      <c r="C56" s="8" t="s">
        <v>81</v>
      </c>
      <c r="D56" s="138">
        <v>627</v>
      </c>
      <c r="E56" s="146">
        <v>0.8038585209003202</v>
      </c>
      <c r="F56" s="121">
        <v>686</v>
      </c>
      <c r="G56" s="128">
        <v>8.888888888888886</v>
      </c>
      <c r="H56" s="132">
        <v>476</v>
      </c>
      <c r="I56" s="133">
        <v>-27.217125382262992</v>
      </c>
      <c r="J56" s="132">
        <v>1882</v>
      </c>
      <c r="K56" s="133">
        <v>17.185554171855543</v>
      </c>
      <c r="L56" s="122">
        <v>10730</v>
      </c>
      <c r="M56" s="128">
        <v>6.585874639912589</v>
      </c>
      <c r="N56" s="122">
        <v>1407</v>
      </c>
      <c r="O56" s="128">
        <v>-7.373271889400925</v>
      </c>
      <c r="P56" s="122">
        <v>15242</v>
      </c>
      <c r="Q56" s="141">
        <v>4.770415177343963</v>
      </c>
      <c r="R56" s="141">
        <v>24.30940988835726</v>
      </c>
      <c r="S56" s="336">
        <v>3.9349254231386794</v>
      </c>
      <c r="V56"/>
      <c r="W56"/>
      <c r="Z56"/>
      <c r="AA56"/>
      <c r="AD56"/>
      <c r="AE56"/>
      <c r="AF56"/>
      <c r="AG56"/>
      <c r="AH56"/>
      <c r="AI56"/>
    </row>
    <row r="57" spans="2:35" ht="15" customHeight="1">
      <c r="B57" s="67" t="s">
        <v>823</v>
      </c>
      <c r="C57" s="10" t="s">
        <v>82</v>
      </c>
      <c r="D57" s="168">
        <v>85</v>
      </c>
      <c r="E57" s="147">
        <v>1.1904761904761898</v>
      </c>
      <c r="F57" s="124">
        <v>56</v>
      </c>
      <c r="G57" s="129">
        <v>7.692307692307693</v>
      </c>
      <c r="H57" s="130">
        <v>42</v>
      </c>
      <c r="I57" s="131">
        <v>-2.3255813953488342</v>
      </c>
      <c r="J57" s="130">
        <v>177</v>
      </c>
      <c r="K57" s="131">
        <v>7.272727272727266</v>
      </c>
      <c r="L57" s="123">
        <v>2063</v>
      </c>
      <c r="M57" s="129">
        <v>24.803387779794306</v>
      </c>
      <c r="N57" s="123">
        <v>148</v>
      </c>
      <c r="O57" s="129">
        <v>7.246376811594203</v>
      </c>
      <c r="P57" s="123">
        <v>2487</v>
      </c>
      <c r="Q57" s="140">
        <v>21.19883040935673</v>
      </c>
      <c r="R57" s="140">
        <v>29.258823529411764</v>
      </c>
      <c r="S57" s="337">
        <v>19.772961816305482</v>
      </c>
      <c r="V57"/>
      <c r="W57"/>
      <c r="Z57"/>
      <c r="AA57"/>
      <c r="AD57"/>
      <c r="AE57"/>
      <c r="AF57"/>
      <c r="AG57"/>
      <c r="AH57"/>
      <c r="AI57"/>
    </row>
    <row r="58" spans="2:35" ht="15">
      <c r="B58" s="66" t="s">
        <v>824</v>
      </c>
      <c r="C58" s="8" t="s">
        <v>83</v>
      </c>
      <c r="D58" s="138">
        <v>279</v>
      </c>
      <c r="E58" s="146">
        <v>-1.4134275618374517</v>
      </c>
      <c r="F58" s="121">
        <v>126</v>
      </c>
      <c r="G58" s="128">
        <v>2.439024390243901</v>
      </c>
      <c r="H58" s="132">
        <v>159</v>
      </c>
      <c r="I58" s="133">
        <v>2.5806451612903203</v>
      </c>
      <c r="J58" s="132">
        <v>446</v>
      </c>
      <c r="K58" s="133">
        <v>-10.261569416499</v>
      </c>
      <c r="L58" s="122">
        <v>5065</v>
      </c>
      <c r="M58" s="128">
        <v>-2.370855821125673</v>
      </c>
      <c r="N58" s="122">
        <v>569</v>
      </c>
      <c r="O58" s="128">
        <v>0.7079646017699162</v>
      </c>
      <c r="P58" s="122">
        <v>6380</v>
      </c>
      <c r="Q58" s="141">
        <v>-2.386780905752758</v>
      </c>
      <c r="R58" s="141">
        <v>22.8673835125448</v>
      </c>
      <c r="S58" s="336">
        <v>-0.9873082305664127</v>
      </c>
      <c r="V58"/>
      <c r="W58"/>
      <c r="Z58"/>
      <c r="AA58"/>
      <c r="AD58"/>
      <c r="AE58"/>
      <c r="AF58"/>
      <c r="AG58"/>
      <c r="AH58"/>
      <c r="AI58"/>
    </row>
    <row r="59" spans="2:35" ht="15" customHeight="1">
      <c r="B59" s="67" t="s">
        <v>825</v>
      </c>
      <c r="C59" s="10" t="s">
        <v>84</v>
      </c>
      <c r="D59" s="168">
        <v>178</v>
      </c>
      <c r="E59" s="147">
        <v>-3.2608695652173907</v>
      </c>
      <c r="F59" s="124">
        <v>254</v>
      </c>
      <c r="G59" s="129">
        <v>15.454545454545453</v>
      </c>
      <c r="H59" s="130">
        <v>205</v>
      </c>
      <c r="I59" s="131">
        <v>3.5353535353535364</v>
      </c>
      <c r="J59" s="130">
        <v>667</v>
      </c>
      <c r="K59" s="131">
        <v>7.754442649434566</v>
      </c>
      <c r="L59" s="123">
        <v>5703</v>
      </c>
      <c r="M59" s="129">
        <v>-10.56923318174691</v>
      </c>
      <c r="N59" s="123">
        <v>666</v>
      </c>
      <c r="O59" s="129">
        <v>-6.0648801128349845</v>
      </c>
      <c r="P59" s="123">
        <v>7885</v>
      </c>
      <c r="Q59" s="140">
        <v>-2.9299519881817133</v>
      </c>
      <c r="R59" s="140">
        <v>44.29775280898876</v>
      </c>
      <c r="S59" s="337">
        <v>0.3420721021042965</v>
      </c>
      <c r="V59"/>
      <c r="W59"/>
      <c r="Z59"/>
      <c r="AA59"/>
      <c r="AD59"/>
      <c r="AE59"/>
      <c r="AF59"/>
      <c r="AG59"/>
      <c r="AH59"/>
      <c r="AI59"/>
    </row>
    <row r="60" spans="2:35" ht="15">
      <c r="B60" s="66" t="s">
        <v>826</v>
      </c>
      <c r="C60" s="8" t="s">
        <v>85</v>
      </c>
      <c r="D60" s="138">
        <v>290</v>
      </c>
      <c r="E60" s="146">
        <v>3.202846975088974</v>
      </c>
      <c r="F60" s="121">
        <v>196</v>
      </c>
      <c r="G60" s="128">
        <v>12.643678160919535</v>
      </c>
      <c r="H60" s="132">
        <v>262</v>
      </c>
      <c r="I60" s="133">
        <v>6.938775510204081</v>
      </c>
      <c r="J60" s="132">
        <v>799</v>
      </c>
      <c r="K60" s="133">
        <v>15.46242774566474</v>
      </c>
      <c r="L60" s="122">
        <v>9616</v>
      </c>
      <c r="M60" s="128">
        <v>-2.4944230379233403</v>
      </c>
      <c r="N60" s="122">
        <v>944</v>
      </c>
      <c r="O60" s="128">
        <v>5.122494432071264</v>
      </c>
      <c r="P60" s="122">
        <v>12005</v>
      </c>
      <c r="Q60" s="141">
        <v>0.53596851184993</v>
      </c>
      <c r="R60" s="141">
        <v>41.39655172413793</v>
      </c>
      <c r="S60" s="336">
        <v>-2.5841132695523186</v>
      </c>
      <c r="V60"/>
      <c r="W60"/>
      <c r="Z60"/>
      <c r="AA60"/>
      <c r="AD60"/>
      <c r="AE60"/>
      <c r="AF60"/>
      <c r="AG60"/>
      <c r="AH60"/>
      <c r="AI60"/>
    </row>
    <row r="61" spans="2:35" ht="15">
      <c r="B61" s="67" t="s">
        <v>827</v>
      </c>
      <c r="C61" s="10" t="s">
        <v>86</v>
      </c>
      <c r="D61" s="168">
        <v>249</v>
      </c>
      <c r="E61" s="147">
        <v>0</v>
      </c>
      <c r="F61" s="124">
        <v>476</v>
      </c>
      <c r="G61" s="129">
        <v>5.7777777777777715</v>
      </c>
      <c r="H61" s="130">
        <v>434</v>
      </c>
      <c r="I61" s="131">
        <v>6.6339066339066335</v>
      </c>
      <c r="J61" s="130">
        <v>806</v>
      </c>
      <c r="K61" s="131">
        <v>0.4987531172069879</v>
      </c>
      <c r="L61" s="123">
        <v>11551</v>
      </c>
      <c r="M61" s="129">
        <v>1.1382540933368404</v>
      </c>
      <c r="N61" s="123">
        <v>1018</v>
      </c>
      <c r="O61" s="129">
        <v>5.056759545923626</v>
      </c>
      <c r="P61" s="123">
        <v>14287</v>
      </c>
      <c r="Q61" s="140">
        <v>1.6578909918884364</v>
      </c>
      <c r="R61" s="140">
        <v>57.377510040160644</v>
      </c>
      <c r="S61" s="337">
        <v>1.6578909918884221</v>
      </c>
      <c r="V61"/>
      <c r="W61"/>
      <c r="Z61"/>
      <c r="AA61"/>
      <c r="AD61"/>
      <c r="AE61"/>
      <c r="AF61"/>
      <c r="AG61"/>
      <c r="AH61"/>
      <c r="AI61"/>
    </row>
    <row r="62" spans="2:35" ht="15">
      <c r="B62" s="66" t="s">
        <v>828</v>
      </c>
      <c r="C62" s="8" t="s">
        <v>87</v>
      </c>
      <c r="D62" s="138">
        <v>947</v>
      </c>
      <c r="E62" s="146">
        <v>-1.148225469728601</v>
      </c>
      <c r="F62" s="121">
        <v>2254</v>
      </c>
      <c r="G62" s="128">
        <v>2.4545454545454533</v>
      </c>
      <c r="H62" s="132">
        <v>2433</v>
      </c>
      <c r="I62" s="133">
        <v>-4.588235294117652</v>
      </c>
      <c r="J62" s="132">
        <v>3859</v>
      </c>
      <c r="K62" s="133">
        <v>11.790266512166866</v>
      </c>
      <c r="L62" s="122">
        <v>42949</v>
      </c>
      <c r="M62" s="128">
        <v>5.502468741555916</v>
      </c>
      <c r="N62" s="122">
        <v>5229</v>
      </c>
      <c r="O62" s="128">
        <v>4.517289626224269</v>
      </c>
      <c r="P62" s="122">
        <v>57133</v>
      </c>
      <c r="Q62" s="141">
        <v>5.184380580665348</v>
      </c>
      <c r="R62" s="141">
        <v>60.33051742344245</v>
      </c>
      <c r="S62" s="336">
        <v>6.406163248444997</v>
      </c>
      <c r="V62"/>
      <c r="W62"/>
      <c r="Z62"/>
      <c r="AA62"/>
      <c r="AD62"/>
      <c r="AE62"/>
      <c r="AF62"/>
      <c r="AG62"/>
      <c r="AH62"/>
      <c r="AI62"/>
    </row>
    <row r="63" spans="2:35" ht="15" customHeight="1">
      <c r="B63" s="67" t="s">
        <v>829</v>
      </c>
      <c r="C63" s="10" t="s">
        <v>88</v>
      </c>
      <c r="D63" s="168">
        <v>578</v>
      </c>
      <c r="E63" s="147">
        <v>2.6642984014209645</v>
      </c>
      <c r="F63" s="124">
        <v>748</v>
      </c>
      <c r="G63" s="129">
        <v>4.908835904628333</v>
      </c>
      <c r="H63" s="130">
        <v>1008</v>
      </c>
      <c r="I63" s="131">
        <v>12.625698324022352</v>
      </c>
      <c r="J63" s="130">
        <v>1786</v>
      </c>
      <c r="K63" s="131">
        <v>7.590361445783131</v>
      </c>
      <c r="L63" s="123">
        <v>14264</v>
      </c>
      <c r="M63" s="129">
        <v>11.220272904483437</v>
      </c>
      <c r="N63" s="123">
        <v>2216</v>
      </c>
      <c r="O63" s="129">
        <v>12.65887137773258</v>
      </c>
      <c r="P63" s="123">
        <v>20312</v>
      </c>
      <c r="Q63" s="140">
        <v>11.390183712640521</v>
      </c>
      <c r="R63" s="140">
        <v>35.141868512110726</v>
      </c>
      <c r="S63" s="337">
        <v>8.49943500037476</v>
      </c>
      <c r="V63"/>
      <c r="W63"/>
      <c r="Z63"/>
      <c r="AA63"/>
      <c r="AD63"/>
      <c r="AE63"/>
      <c r="AF63"/>
      <c r="AG63"/>
      <c r="AH63"/>
      <c r="AI63"/>
    </row>
    <row r="64" spans="2:35" ht="15">
      <c r="B64" s="66" t="s">
        <v>830</v>
      </c>
      <c r="C64" s="8" t="s">
        <v>89</v>
      </c>
      <c r="D64" s="138">
        <v>52</v>
      </c>
      <c r="E64" s="146">
        <v>-7.142857142857139</v>
      </c>
      <c r="F64" s="121">
        <v>55</v>
      </c>
      <c r="G64" s="128">
        <v>-1.7857142857142918</v>
      </c>
      <c r="H64" s="132">
        <v>53</v>
      </c>
      <c r="I64" s="133">
        <v>0</v>
      </c>
      <c r="J64" s="132">
        <v>329</v>
      </c>
      <c r="K64" s="133">
        <v>-8.86426592797784</v>
      </c>
      <c r="L64" s="122">
        <v>887</v>
      </c>
      <c r="M64" s="128">
        <v>1.2557077625570798</v>
      </c>
      <c r="N64" s="122">
        <v>66</v>
      </c>
      <c r="O64" s="128">
        <v>1.538461538461533</v>
      </c>
      <c r="P64" s="122">
        <v>1390</v>
      </c>
      <c r="Q64" s="141">
        <v>-1.4883061658398304</v>
      </c>
      <c r="R64" s="141">
        <v>26.73076923076923</v>
      </c>
      <c r="S64" s="336">
        <v>6.089516436787861</v>
      </c>
      <c r="V64"/>
      <c r="W64"/>
      <c r="Z64"/>
      <c r="AA64"/>
      <c r="AD64"/>
      <c r="AE64"/>
      <c r="AF64"/>
      <c r="AG64"/>
      <c r="AH64"/>
      <c r="AI64"/>
    </row>
    <row r="65" spans="2:35" ht="15">
      <c r="B65" s="67" t="s">
        <v>831</v>
      </c>
      <c r="C65" s="10" t="s">
        <v>90</v>
      </c>
      <c r="D65" s="168">
        <v>112</v>
      </c>
      <c r="E65" s="147">
        <v>-12.5</v>
      </c>
      <c r="F65" s="124">
        <v>40</v>
      </c>
      <c r="G65" s="129">
        <v>-13.043478260869563</v>
      </c>
      <c r="H65" s="130">
        <v>96</v>
      </c>
      <c r="I65" s="131">
        <v>-3.030303030303031</v>
      </c>
      <c r="J65" s="130">
        <v>332</v>
      </c>
      <c r="K65" s="131">
        <v>-11.466666666666669</v>
      </c>
      <c r="L65" s="123">
        <v>4300</v>
      </c>
      <c r="M65" s="129">
        <v>0.8679333802486582</v>
      </c>
      <c r="N65" s="123">
        <v>278</v>
      </c>
      <c r="O65" s="129">
        <v>4.119850187265911</v>
      </c>
      <c r="P65" s="123">
        <v>5046</v>
      </c>
      <c r="Q65" s="140">
        <v>-0.07920792079207217</v>
      </c>
      <c r="R65" s="140">
        <v>45.05357142857143</v>
      </c>
      <c r="S65" s="337">
        <v>14.195190947666205</v>
      </c>
      <c r="V65"/>
      <c r="W65"/>
      <c r="Z65"/>
      <c r="AA65"/>
      <c r="AD65"/>
      <c r="AE65"/>
      <c r="AF65"/>
      <c r="AG65"/>
      <c r="AH65"/>
      <c r="AI65"/>
    </row>
    <row r="66" spans="2:35" ht="15" customHeight="1">
      <c r="B66" s="66" t="s">
        <v>832</v>
      </c>
      <c r="C66" s="8" t="s">
        <v>91</v>
      </c>
      <c r="D66" s="138">
        <v>355</v>
      </c>
      <c r="E66" s="146">
        <v>-3.794037940379397</v>
      </c>
      <c r="F66" s="121">
        <v>400</v>
      </c>
      <c r="G66" s="128">
        <v>2.564102564102569</v>
      </c>
      <c r="H66" s="132">
        <v>607</v>
      </c>
      <c r="I66" s="133">
        <v>3.9383561643835634</v>
      </c>
      <c r="J66" s="132">
        <v>1690</v>
      </c>
      <c r="K66" s="133">
        <v>35.961383748994365</v>
      </c>
      <c r="L66" s="122">
        <v>7588</v>
      </c>
      <c r="M66" s="128">
        <v>-9.634393235679411</v>
      </c>
      <c r="N66" s="122">
        <v>1182</v>
      </c>
      <c r="O66" s="128">
        <v>9.95348837209302</v>
      </c>
      <c r="P66" s="122">
        <v>11534</v>
      </c>
      <c r="Q66" s="141">
        <v>-1.9301079840149669</v>
      </c>
      <c r="R66" s="141">
        <v>32.49014084507042</v>
      </c>
      <c r="S66" s="336">
        <v>1.9374370532351435</v>
      </c>
      <c r="V66"/>
      <c r="W66"/>
      <c r="Z66"/>
      <c r="AA66"/>
      <c r="AD66"/>
      <c r="AE66"/>
      <c r="AF66"/>
      <c r="AG66"/>
      <c r="AH66"/>
      <c r="AI66"/>
    </row>
    <row r="67" spans="2:35" ht="15">
      <c r="B67" s="67" t="s">
        <v>833</v>
      </c>
      <c r="C67" s="10" t="s">
        <v>92</v>
      </c>
      <c r="D67" s="208">
        <v>1572</v>
      </c>
      <c r="E67" s="147">
        <v>4.313205043132044</v>
      </c>
      <c r="F67" s="124">
        <v>3902</v>
      </c>
      <c r="G67" s="129">
        <v>5.402485143165862</v>
      </c>
      <c r="H67" s="130">
        <v>4626</v>
      </c>
      <c r="I67" s="131">
        <v>6.885397412199637</v>
      </c>
      <c r="J67" s="130">
        <v>6697</v>
      </c>
      <c r="K67" s="131">
        <v>6.402923419129323</v>
      </c>
      <c r="L67" s="123">
        <v>100182</v>
      </c>
      <c r="M67" s="129">
        <v>4.538102741226922</v>
      </c>
      <c r="N67" s="123">
        <v>13079</v>
      </c>
      <c r="O67" s="129">
        <v>4.281613777706909</v>
      </c>
      <c r="P67" s="123">
        <v>129711</v>
      </c>
      <c r="Q67" s="140">
        <v>4.456541871683157</v>
      </c>
      <c r="R67" s="140">
        <v>82.51335877862596</v>
      </c>
      <c r="S67" s="337">
        <v>0.1374100512891374</v>
      </c>
      <c r="V67"/>
      <c r="W67"/>
      <c r="Z67"/>
      <c r="AA67"/>
      <c r="AD67"/>
      <c r="AE67"/>
      <c r="AF67"/>
      <c r="AG67"/>
      <c r="AH67"/>
      <c r="AI67"/>
    </row>
    <row r="68" spans="2:35" ht="15" customHeight="1">
      <c r="B68" s="66" t="s">
        <v>834</v>
      </c>
      <c r="C68" s="8" t="s">
        <v>93</v>
      </c>
      <c r="D68" s="138">
        <v>244</v>
      </c>
      <c r="E68" s="146">
        <v>-6.513409961685824</v>
      </c>
      <c r="F68" s="121">
        <v>129</v>
      </c>
      <c r="G68" s="128">
        <v>-20.858895705521476</v>
      </c>
      <c r="H68" s="132">
        <v>189</v>
      </c>
      <c r="I68" s="133">
        <v>-5.0251256281406995</v>
      </c>
      <c r="J68" s="132">
        <v>710</v>
      </c>
      <c r="K68" s="133">
        <v>-8.150064683053046</v>
      </c>
      <c r="L68" s="122">
        <v>6510</v>
      </c>
      <c r="M68" s="128">
        <v>-4.363155575143239</v>
      </c>
      <c r="N68" s="122">
        <v>578</v>
      </c>
      <c r="O68" s="128">
        <v>-10.664605873261209</v>
      </c>
      <c r="P68" s="122">
        <v>8160</v>
      </c>
      <c r="Q68" s="141">
        <v>-5.226480836236931</v>
      </c>
      <c r="R68" s="141">
        <v>33.442622950819676</v>
      </c>
      <c r="S68" s="336">
        <v>1.3765922202547642</v>
      </c>
      <c r="V68"/>
      <c r="W68"/>
      <c r="Z68"/>
      <c r="AA68"/>
      <c r="AD68"/>
      <c r="AE68"/>
      <c r="AF68"/>
      <c r="AG68"/>
      <c r="AH68"/>
      <c r="AI68"/>
    </row>
    <row r="69" spans="2:35" ht="15">
      <c r="B69" s="67" t="s">
        <v>835</v>
      </c>
      <c r="C69" s="10" t="s">
        <v>94</v>
      </c>
      <c r="D69" s="168">
        <v>520</v>
      </c>
      <c r="E69" s="147">
        <v>0.5802707930367461</v>
      </c>
      <c r="F69" s="124">
        <v>470</v>
      </c>
      <c r="G69" s="129">
        <v>3.524229074889874</v>
      </c>
      <c r="H69" s="130">
        <v>492</v>
      </c>
      <c r="I69" s="131">
        <v>3.3613445378151283</v>
      </c>
      <c r="J69" s="130">
        <v>1098</v>
      </c>
      <c r="K69" s="131">
        <v>3.0018761726078793</v>
      </c>
      <c r="L69" s="123">
        <v>10027</v>
      </c>
      <c r="M69" s="129">
        <v>3.8852051388313242</v>
      </c>
      <c r="N69" s="123">
        <v>1263</v>
      </c>
      <c r="O69" s="129">
        <v>2.267206477732799</v>
      </c>
      <c r="P69" s="123">
        <v>13372</v>
      </c>
      <c r="Q69" s="140">
        <v>3.6267823930564163</v>
      </c>
      <c r="R69" s="140">
        <v>25.715384615384615</v>
      </c>
      <c r="S69" s="337">
        <v>3.028935571558023</v>
      </c>
      <c r="V69"/>
      <c r="W69"/>
      <c r="Z69"/>
      <c r="AA69"/>
      <c r="AD69"/>
      <c r="AE69"/>
      <c r="AF69"/>
      <c r="AG69"/>
      <c r="AH69"/>
      <c r="AI69"/>
    </row>
    <row r="70" spans="2:35" ht="15" customHeight="1">
      <c r="B70" s="66" t="s">
        <v>836</v>
      </c>
      <c r="C70" s="8" t="s">
        <v>95</v>
      </c>
      <c r="D70" s="138">
        <v>49</v>
      </c>
      <c r="E70" s="146">
        <v>4.255319148936167</v>
      </c>
      <c r="F70" s="121">
        <v>25</v>
      </c>
      <c r="G70" s="128">
        <v>19.04761904761905</v>
      </c>
      <c r="H70" s="132">
        <v>29</v>
      </c>
      <c r="I70" s="133">
        <v>-9.375</v>
      </c>
      <c r="J70" s="132">
        <v>118</v>
      </c>
      <c r="K70" s="133">
        <v>10.280373831775705</v>
      </c>
      <c r="L70" s="122">
        <v>466</v>
      </c>
      <c r="M70" s="128">
        <v>21.038961038961034</v>
      </c>
      <c r="N70" s="122">
        <v>52</v>
      </c>
      <c r="O70" s="128">
        <v>0</v>
      </c>
      <c r="P70" s="122">
        <v>694</v>
      </c>
      <c r="Q70" s="141">
        <v>15.474209650582367</v>
      </c>
      <c r="R70" s="141">
        <v>14.16326530612245</v>
      </c>
      <c r="S70" s="336">
        <v>10.76097660361981</v>
      </c>
      <c r="V70"/>
      <c r="W70"/>
      <c r="Z70"/>
      <c r="AA70"/>
      <c r="AD70"/>
      <c r="AE70"/>
      <c r="AF70"/>
      <c r="AG70"/>
      <c r="AH70"/>
      <c r="AI70"/>
    </row>
    <row r="71" spans="2:35" ht="15">
      <c r="B71" s="67" t="s">
        <v>837</v>
      </c>
      <c r="C71" s="10" t="s">
        <v>96</v>
      </c>
      <c r="D71" s="168">
        <v>700</v>
      </c>
      <c r="E71" s="147">
        <v>3.244837758112098</v>
      </c>
      <c r="F71" s="124">
        <v>147</v>
      </c>
      <c r="G71" s="129">
        <v>-6.962025316455694</v>
      </c>
      <c r="H71" s="130">
        <v>125</v>
      </c>
      <c r="I71" s="131">
        <v>-3.100775193798455</v>
      </c>
      <c r="J71" s="130">
        <v>1560</v>
      </c>
      <c r="K71" s="131">
        <v>2.3622047244094517</v>
      </c>
      <c r="L71" s="123">
        <v>12048</v>
      </c>
      <c r="M71" s="129">
        <v>0.3080509532928204</v>
      </c>
      <c r="N71" s="123">
        <v>390</v>
      </c>
      <c r="O71" s="129">
        <v>-16.30901287553648</v>
      </c>
      <c r="P71" s="123">
        <v>14271</v>
      </c>
      <c r="Q71" s="140">
        <v>-0.16789087093388844</v>
      </c>
      <c r="R71" s="140">
        <v>20.38714285714286</v>
      </c>
      <c r="S71" s="337">
        <v>-3.305471443561686</v>
      </c>
      <c r="V71"/>
      <c r="W71"/>
      <c r="Z71"/>
      <c r="AA71"/>
      <c r="AD71"/>
      <c r="AE71"/>
      <c r="AF71"/>
      <c r="AG71"/>
      <c r="AH71"/>
      <c r="AI71"/>
    </row>
    <row r="72" spans="2:35" ht="15" customHeight="1">
      <c r="B72" s="66" t="s">
        <v>838</v>
      </c>
      <c r="C72" s="8" t="s">
        <v>97</v>
      </c>
      <c r="D72" s="138">
        <v>514</v>
      </c>
      <c r="E72" s="146">
        <v>-1.7208413001912106</v>
      </c>
      <c r="F72" s="121">
        <v>337</v>
      </c>
      <c r="G72" s="128">
        <v>-1.7492711370262413</v>
      </c>
      <c r="H72" s="132">
        <v>450</v>
      </c>
      <c r="I72" s="133">
        <v>-21.05263157894737</v>
      </c>
      <c r="J72" s="132">
        <v>1067</v>
      </c>
      <c r="K72" s="133">
        <v>2.497598463016331</v>
      </c>
      <c r="L72" s="122">
        <v>16612</v>
      </c>
      <c r="M72" s="128">
        <v>0.7276255154014137</v>
      </c>
      <c r="N72" s="122">
        <v>1060</v>
      </c>
      <c r="O72" s="128">
        <v>2.7131782945736376</v>
      </c>
      <c r="P72" s="122">
        <v>19683</v>
      </c>
      <c r="Q72" s="141">
        <v>0.4183460027549586</v>
      </c>
      <c r="R72" s="141">
        <v>38.293774319066145</v>
      </c>
      <c r="S72" s="336">
        <v>2.176643889962733</v>
      </c>
      <c r="V72"/>
      <c r="W72"/>
      <c r="Z72"/>
      <c r="AA72"/>
      <c r="AD72"/>
      <c r="AE72"/>
      <c r="AF72"/>
      <c r="AG72"/>
      <c r="AH72"/>
      <c r="AI72"/>
    </row>
    <row r="73" spans="2:35" ht="15">
      <c r="B73" s="67" t="s">
        <v>839</v>
      </c>
      <c r="C73" s="10" t="s">
        <v>98</v>
      </c>
      <c r="D73" s="168">
        <v>240</v>
      </c>
      <c r="E73" s="147">
        <v>0.4184100418409997</v>
      </c>
      <c r="F73" s="124">
        <v>194</v>
      </c>
      <c r="G73" s="129">
        <v>-3.960396039603964</v>
      </c>
      <c r="H73" s="130">
        <v>187</v>
      </c>
      <c r="I73" s="131">
        <v>-18.695652173913047</v>
      </c>
      <c r="J73" s="130">
        <v>643</v>
      </c>
      <c r="K73" s="131">
        <v>7.345575959933228</v>
      </c>
      <c r="L73" s="123">
        <v>2830</v>
      </c>
      <c r="M73" s="129">
        <v>-21.323324993049766</v>
      </c>
      <c r="N73" s="123">
        <v>498</v>
      </c>
      <c r="O73" s="129">
        <v>-11.387900355871892</v>
      </c>
      <c r="P73" s="123">
        <v>4546</v>
      </c>
      <c r="Q73" s="140">
        <v>-13.34349980937857</v>
      </c>
      <c r="R73" s="140">
        <v>18.941666666666666</v>
      </c>
      <c r="S73" s="337">
        <v>-13.70456856017283</v>
      </c>
      <c r="V73"/>
      <c r="W73"/>
      <c r="Z73"/>
      <c r="AA73"/>
      <c r="AD73"/>
      <c r="AE73"/>
      <c r="AF73"/>
      <c r="AG73"/>
      <c r="AH73"/>
      <c r="AI73"/>
    </row>
    <row r="74" spans="2:35" ht="15">
      <c r="B74" s="66" t="s">
        <v>840</v>
      </c>
      <c r="C74" s="8" t="s">
        <v>99</v>
      </c>
      <c r="D74" s="138">
        <v>160</v>
      </c>
      <c r="E74" s="146">
        <v>1.9108280254777128</v>
      </c>
      <c r="F74" s="121">
        <v>135</v>
      </c>
      <c r="G74" s="128">
        <v>-8.163265306122454</v>
      </c>
      <c r="H74" s="132">
        <v>75</v>
      </c>
      <c r="I74" s="133">
        <v>-3.8461538461538396</v>
      </c>
      <c r="J74" s="132">
        <v>351</v>
      </c>
      <c r="K74" s="133">
        <v>-3.305785123966942</v>
      </c>
      <c r="L74" s="122">
        <v>4341</v>
      </c>
      <c r="M74" s="128">
        <v>6.449239823442866</v>
      </c>
      <c r="N74" s="122">
        <v>433</v>
      </c>
      <c r="O74" s="128">
        <v>-14.931237721021617</v>
      </c>
      <c r="P74" s="122">
        <v>5731</v>
      </c>
      <c r="Q74" s="141">
        <v>2.9829290206648693</v>
      </c>
      <c r="R74" s="141">
        <v>35.81875</v>
      </c>
      <c r="S74" s="336">
        <v>1.0519991015274002</v>
      </c>
      <c r="V74"/>
      <c r="W74"/>
      <c r="Z74"/>
      <c r="AA74"/>
      <c r="AD74"/>
      <c r="AE74"/>
      <c r="AF74"/>
      <c r="AG74"/>
      <c r="AH74"/>
      <c r="AI74"/>
    </row>
    <row r="75" spans="2:35" ht="15">
      <c r="B75" s="67" t="s">
        <v>841</v>
      </c>
      <c r="C75" s="10" t="s">
        <v>100</v>
      </c>
      <c r="D75" s="168">
        <v>295</v>
      </c>
      <c r="E75" s="147">
        <v>-13.489736070381227</v>
      </c>
      <c r="F75" s="124">
        <v>1026</v>
      </c>
      <c r="G75" s="129">
        <v>1.2833168805528175</v>
      </c>
      <c r="H75" s="130">
        <v>642</v>
      </c>
      <c r="I75" s="131">
        <v>4.390243902439025</v>
      </c>
      <c r="J75" s="130">
        <v>6494</v>
      </c>
      <c r="K75" s="131">
        <v>-5.788481067749885</v>
      </c>
      <c r="L75" s="123">
        <v>18116</v>
      </c>
      <c r="M75" s="129">
        <v>-2.649255736471602</v>
      </c>
      <c r="N75" s="123">
        <v>2890</v>
      </c>
      <c r="O75" s="129">
        <v>-0.3448275862068897</v>
      </c>
      <c r="P75" s="123">
        <v>29472</v>
      </c>
      <c r="Q75" s="140">
        <v>-2.83208598463618</v>
      </c>
      <c r="R75" s="140">
        <v>99.90508474576271</v>
      </c>
      <c r="S75" s="337">
        <v>12.319520946573078</v>
      </c>
      <c r="V75"/>
      <c r="W75"/>
      <c r="Z75"/>
      <c r="AA75"/>
      <c r="AD75"/>
      <c r="AE75"/>
      <c r="AF75"/>
      <c r="AG75"/>
      <c r="AH75"/>
      <c r="AI75"/>
    </row>
    <row r="76" spans="2:35" ht="15" customHeight="1">
      <c r="B76" s="66" t="s">
        <v>842</v>
      </c>
      <c r="C76" s="8" t="s">
        <v>101</v>
      </c>
      <c r="D76" s="138">
        <v>261</v>
      </c>
      <c r="E76" s="146">
        <v>0</v>
      </c>
      <c r="F76" s="121">
        <v>473</v>
      </c>
      <c r="G76" s="128">
        <v>21.907216494845358</v>
      </c>
      <c r="H76" s="132">
        <v>455</v>
      </c>
      <c r="I76" s="133">
        <v>-10.079051383399204</v>
      </c>
      <c r="J76" s="132">
        <v>699</v>
      </c>
      <c r="K76" s="133">
        <v>9.048361934477384</v>
      </c>
      <c r="L76" s="122">
        <v>7693</v>
      </c>
      <c r="M76" s="128">
        <v>4.001622279302424</v>
      </c>
      <c r="N76" s="122">
        <v>998</v>
      </c>
      <c r="O76" s="128">
        <v>15.242494226327949</v>
      </c>
      <c r="P76" s="122">
        <v>10529</v>
      </c>
      <c r="Q76" s="141">
        <v>4.975074775672979</v>
      </c>
      <c r="R76" s="141">
        <v>40.34099616858238</v>
      </c>
      <c r="S76" s="336">
        <v>4.975074775672994</v>
      </c>
      <c r="V76"/>
      <c r="W76"/>
      <c r="Z76"/>
      <c r="AA76"/>
      <c r="AD76"/>
      <c r="AE76"/>
      <c r="AF76"/>
      <c r="AG76"/>
      <c r="AH76"/>
      <c r="AI76"/>
    </row>
    <row r="77" spans="2:35" ht="15">
      <c r="B77" s="67" t="s">
        <v>843</v>
      </c>
      <c r="C77" s="10" t="s">
        <v>102</v>
      </c>
      <c r="D77" s="168">
        <v>24</v>
      </c>
      <c r="E77" s="147">
        <v>-4</v>
      </c>
      <c r="F77" s="124">
        <v>18</v>
      </c>
      <c r="G77" s="129">
        <v>-5.263157894736835</v>
      </c>
      <c r="H77" s="130">
        <v>17</v>
      </c>
      <c r="I77" s="131">
        <v>-41.37931034482759</v>
      </c>
      <c r="J77" s="130">
        <v>69</v>
      </c>
      <c r="K77" s="131">
        <v>-26.59574468085107</v>
      </c>
      <c r="L77" s="123">
        <v>191</v>
      </c>
      <c r="M77" s="129">
        <v>9.142857142857139</v>
      </c>
      <c r="N77" s="123">
        <v>26</v>
      </c>
      <c r="O77" s="129">
        <v>-29.729729729729726</v>
      </c>
      <c r="P77" s="123">
        <v>322</v>
      </c>
      <c r="Q77" s="140">
        <v>-9.295774647887328</v>
      </c>
      <c r="R77" s="140">
        <v>13.416666666666666</v>
      </c>
      <c r="S77" s="337">
        <v>-5.516431924882639</v>
      </c>
      <c r="V77"/>
      <c r="W77"/>
      <c r="Z77"/>
      <c r="AA77"/>
      <c r="AD77"/>
      <c r="AE77"/>
      <c r="AF77"/>
      <c r="AG77"/>
      <c r="AH77"/>
      <c r="AI77"/>
    </row>
    <row r="78" spans="2:35" ht="15" customHeight="1">
      <c r="B78" s="66" t="s">
        <v>844</v>
      </c>
      <c r="C78" s="8" t="s">
        <v>103</v>
      </c>
      <c r="D78" s="138">
        <v>218</v>
      </c>
      <c r="E78" s="146">
        <v>6.341463414634148</v>
      </c>
      <c r="F78" s="121">
        <v>281</v>
      </c>
      <c r="G78" s="128">
        <v>2.930402930402934</v>
      </c>
      <c r="H78" s="132">
        <v>610</v>
      </c>
      <c r="I78" s="133">
        <v>5.354058721934365</v>
      </c>
      <c r="J78" s="132">
        <v>1844</v>
      </c>
      <c r="K78" s="133">
        <v>-5.629477993858757</v>
      </c>
      <c r="L78" s="122">
        <v>14304</v>
      </c>
      <c r="M78" s="128">
        <v>4.05179311849858</v>
      </c>
      <c r="N78" s="122">
        <v>1294</v>
      </c>
      <c r="O78" s="128">
        <v>-4.005934718100889</v>
      </c>
      <c r="P78" s="122">
        <v>18378</v>
      </c>
      <c r="Q78" s="141">
        <v>2.4814587631740324</v>
      </c>
      <c r="R78" s="141">
        <v>84.30275229357798</v>
      </c>
      <c r="S78" s="336">
        <v>-3.6298208878409355</v>
      </c>
      <c r="V78"/>
      <c r="W78"/>
      <c r="Z78"/>
      <c r="AA78"/>
      <c r="AD78"/>
      <c r="AE78"/>
      <c r="AF78"/>
      <c r="AG78"/>
      <c r="AH78"/>
      <c r="AI78"/>
    </row>
    <row r="79" spans="2:35" ht="15">
      <c r="B79" s="67" t="s">
        <v>845</v>
      </c>
      <c r="C79" s="10" t="s">
        <v>104</v>
      </c>
      <c r="D79" s="168">
        <v>141</v>
      </c>
      <c r="E79" s="147">
        <v>-4.729729729729726</v>
      </c>
      <c r="F79" s="124">
        <v>482</v>
      </c>
      <c r="G79" s="129">
        <v>1.473684210526315</v>
      </c>
      <c r="H79" s="130">
        <v>281</v>
      </c>
      <c r="I79" s="131">
        <v>-2.0905923344947723</v>
      </c>
      <c r="J79" s="130">
        <v>378</v>
      </c>
      <c r="K79" s="131">
        <v>-13.501144164759722</v>
      </c>
      <c r="L79" s="123">
        <v>4635</v>
      </c>
      <c r="M79" s="129">
        <v>-1.904761904761898</v>
      </c>
      <c r="N79" s="123">
        <v>1045</v>
      </c>
      <c r="O79" s="129">
        <v>1.6536964980544724</v>
      </c>
      <c r="P79" s="123">
        <v>6919</v>
      </c>
      <c r="Q79" s="140">
        <v>-1.5229148875604892</v>
      </c>
      <c r="R79" s="140">
        <v>49.0709219858156</v>
      </c>
      <c r="S79" s="337">
        <v>3.3660184158939472</v>
      </c>
      <c r="V79"/>
      <c r="W79"/>
      <c r="Z79"/>
      <c r="AA79"/>
      <c r="AD79"/>
      <c r="AE79"/>
      <c r="AF79"/>
      <c r="AG79"/>
      <c r="AH79"/>
      <c r="AI79"/>
    </row>
    <row r="80" spans="2:35" ht="15" customHeight="1">
      <c r="B80" s="66" t="s">
        <v>846</v>
      </c>
      <c r="C80" s="8" t="s">
        <v>105</v>
      </c>
      <c r="D80" s="138">
        <v>250</v>
      </c>
      <c r="E80" s="146">
        <v>2.4590163934426243</v>
      </c>
      <c r="F80" s="121">
        <v>138</v>
      </c>
      <c r="G80" s="128">
        <v>0.729927007299267</v>
      </c>
      <c r="H80" s="132">
        <v>200</v>
      </c>
      <c r="I80" s="133">
        <v>-2.439024390243901</v>
      </c>
      <c r="J80" s="132">
        <v>847</v>
      </c>
      <c r="K80" s="133">
        <v>-7.228915662650607</v>
      </c>
      <c r="L80" s="122">
        <v>6556</v>
      </c>
      <c r="M80" s="128">
        <v>11.629490890515925</v>
      </c>
      <c r="N80" s="122">
        <v>607</v>
      </c>
      <c r="O80" s="128">
        <v>-5.8914728682170505</v>
      </c>
      <c r="P80" s="122">
        <v>8349</v>
      </c>
      <c r="Q80" s="141">
        <v>7.3964497041420145</v>
      </c>
      <c r="R80" s="141">
        <v>33.396</v>
      </c>
      <c r="S80" s="336">
        <v>4.818934911242607</v>
      </c>
      <c r="V80"/>
      <c r="W80"/>
      <c r="Z80"/>
      <c r="AA80"/>
      <c r="AD80"/>
      <c r="AE80"/>
      <c r="AF80"/>
      <c r="AG80"/>
      <c r="AH80"/>
      <c r="AI80"/>
    </row>
    <row r="81" spans="2:35" ht="15">
      <c r="B81" s="67" t="s">
        <v>847</v>
      </c>
      <c r="C81" s="10" t="s">
        <v>106</v>
      </c>
      <c r="D81" s="168">
        <v>73</v>
      </c>
      <c r="E81" s="147">
        <v>-6.410256410256409</v>
      </c>
      <c r="F81" s="124">
        <v>92</v>
      </c>
      <c r="G81" s="129">
        <v>1.098901098901095</v>
      </c>
      <c r="H81" s="130">
        <v>121</v>
      </c>
      <c r="I81" s="131">
        <v>-14.788732394366193</v>
      </c>
      <c r="J81" s="130">
        <v>176</v>
      </c>
      <c r="K81" s="131">
        <v>-26.66666666666667</v>
      </c>
      <c r="L81" s="123">
        <v>989</v>
      </c>
      <c r="M81" s="129">
        <v>-7.656395891690011</v>
      </c>
      <c r="N81" s="123">
        <v>170</v>
      </c>
      <c r="O81" s="129">
        <v>-11.917098445595855</v>
      </c>
      <c r="P81" s="123">
        <v>1548</v>
      </c>
      <c r="Q81" s="140">
        <v>-10.880829015544037</v>
      </c>
      <c r="R81" s="140">
        <v>21.205479452054796</v>
      </c>
      <c r="S81" s="337">
        <v>-4.776776208389521</v>
      </c>
      <c r="V81"/>
      <c r="W81"/>
      <c r="Z81"/>
      <c r="AA81"/>
      <c r="AD81"/>
      <c r="AE81"/>
      <c r="AF81"/>
      <c r="AG81"/>
      <c r="AH81"/>
      <c r="AI81"/>
    </row>
    <row r="82" spans="2:35" ht="15">
      <c r="B82" s="66" t="s">
        <v>848</v>
      </c>
      <c r="C82" s="8" t="s">
        <v>107</v>
      </c>
      <c r="D82" s="138">
        <v>126</v>
      </c>
      <c r="E82" s="146">
        <v>1.6129032258064484</v>
      </c>
      <c r="F82" s="121">
        <v>209</v>
      </c>
      <c r="G82" s="128">
        <v>14.207650273224047</v>
      </c>
      <c r="H82" s="132">
        <v>204</v>
      </c>
      <c r="I82" s="133">
        <v>38.77551020408163</v>
      </c>
      <c r="J82" s="132">
        <v>495</v>
      </c>
      <c r="K82" s="133">
        <v>8.31509846827133</v>
      </c>
      <c r="L82" s="122">
        <v>6849</v>
      </c>
      <c r="M82" s="128">
        <v>0.11694196754859831</v>
      </c>
      <c r="N82" s="122">
        <v>571</v>
      </c>
      <c r="O82" s="128">
        <v>7.735849056603769</v>
      </c>
      <c r="P82" s="122">
        <v>8334</v>
      </c>
      <c r="Q82" s="141">
        <v>2.0823125918667387</v>
      </c>
      <c r="R82" s="141">
        <v>66.14285714285714</v>
      </c>
      <c r="S82" s="336">
        <v>0.4619584237418479</v>
      </c>
      <c r="V82"/>
      <c r="W82"/>
      <c r="Z82"/>
      <c r="AA82"/>
      <c r="AD82"/>
      <c r="AE82"/>
      <c r="AF82"/>
      <c r="AG82"/>
      <c r="AH82"/>
      <c r="AI82"/>
    </row>
    <row r="83" spans="2:35" ht="15" customHeight="1">
      <c r="B83" s="67" t="s">
        <v>849</v>
      </c>
      <c r="C83" s="10" t="s">
        <v>108</v>
      </c>
      <c r="D83" s="168">
        <v>27</v>
      </c>
      <c r="E83" s="147">
        <v>-20.588235294117652</v>
      </c>
      <c r="F83" s="124">
        <v>10</v>
      </c>
      <c r="G83" s="129">
        <v>-9.090909090909093</v>
      </c>
      <c r="H83" s="130">
        <v>4</v>
      </c>
      <c r="I83" s="131">
        <v>33.33333333333334</v>
      </c>
      <c r="J83" s="130">
        <v>45</v>
      </c>
      <c r="K83" s="131">
        <v>-18.181818181818187</v>
      </c>
      <c r="L83" s="123">
        <v>173</v>
      </c>
      <c r="M83" s="129">
        <v>-28.51239669421487</v>
      </c>
      <c r="N83" s="123">
        <v>29</v>
      </c>
      <c r="O83" s="129">
        <v>-17.14285714285714</v>
      </c>
      <c r="P83" s="123">
        <v>261</v>
      </c>
      <c r="Q83" s="140">
        <v>-24.566473988439313</v>
      </c>
      <c r="R83" s="140">
        <v>9.666666666666666</v>
      </c>
      <c r="S83" s="337">
        <v>-5.009633911368013</v>
      </c>
      <c r="V83"/>
      <c r="W83"/>
      <c r="Z83"/>
      <c r="AA83"/>
      <c r="AD83"/>
      <c r="AE83"/>
      <c r="AF83"/>
      <c r="AG83"/>
      <c r="AH83"/>
      <c r="AI83"/>
    </row>
    <row r="84" spans="2:35" ht="15">
      <c r="B84" s="66" t="s">
        <v>850</v>
      </c>
      <c r="C84" s="8" t="s">
        <v>109</v>
      </c>
      <c r="D84" s="138">
        <v>44</v>
      </c>
      <c r="E84" s="146">
        <v>-18.51851851851852</v>
      </c>
      <c r="F84" s="121">
        <v>15</v>
      </c>
      <c r="G84" s="128">
        <v>66.66666666666666</v>
      </c>
      <c r="H84" s="132">
        <v>21</v>
      </c>
      <c r="I84" s="133">
        <v>40</v>
      </c>
      <c r="J84" s="132">
        <v>93</v>
      </c>
      <c r="K84" s="133">
        <v>0</v>
      </c>
      <c r="L84" s="122">
        <v>650</v>
      </c>
      <c r="M84" s="128">
        <v>2.040816326530617</v>
      </c>
      <c r="N84" s="122">
        <v>66</v>
      </c>
      <c r="O84" s="128">
        <v>15.78947368421052</v>
      </c>
      <c r="P84" s="122">
        <v>845</v>
      </c>
      <c r="Q84" s="141">
        <v>4.1923551171393285</v>
      </c>
      <c r="R84" s="141">
        <v>19.204545454545453</v>
      </c>
      <c r="S84" s="336">
        <v>27.87243582558007</v>
      </c>
      <c r="V84"/>
      <c r="W84"/>
      <c r="Z84"/>
      <c r="AA84"/>
      <c r="AD84"/>
      <c r="AE84"/>
      <c r="AF84"/>
      <c r="AG84"/>
      <c r="AH84"/>
      <c r="AI84"/>
    </row>
    <row r="85" spans="2:35" ht="15">
      <c r="B85" s="67" t="s">
        <v>851</v>
      </c>
      <c r="C85" s="10" t="s">
        <v>110</v>
      </c>
      <c r="D85" s="168">
        <v>204</v>
      </c>
      <c r="E85" s="147">
        <v>-4.225352112676063</v>
      </c>
      <c r="F85" s="124">
        <v>680</v>
      </c>
      <c r="G85" s="129">
        <v>7.936507936507937</v>
      </c>
      <c r="H85" s="130">
        <v>470</v>
      </c>
      <c r="I85" s="131">
        <v>-6.560636182902584</v>
      </c>
      <c r="J85" s="130">
        <v>962</v>
      </c>
      <c r="K85" s="131">
        <v>-7.321772639691716</v>
      </c>
      <c r="L85" s="123">
        <v>5463</v>
      </c>
      <c r="M85" s="129">
        <v>4.635127370235594</v>
      </c>
      <c r="N85" s="123">
        <v>948</v>
      </c>
      <c r="O85" s="129">
        <v>8.342857142857142</v>
      </c>
      <c r="P85" s="123">
        <v>8536</v>
      </c>
      <c r="Q85" s="140">
        <v>3.091787439613526</v>
      </c>
      <c r="R85" s="140">
        <v>41.84313725490196</v>
      </c>
      <c r="S85" s="337">
        <v>7.639954532537644</v>
      </c>
      <c r="V85"/>
      <c r="W85"/>
      <c r="Z85"/>
      <c r="AA85"/>
      <c r="AD85"/>
      <c r="AE85"/>
      <c r="AF85"/>
      <c r="AG85"/>
      <c r="AH85"/>
      <c r="AI85"/>
    </row>
    <row r="86" spans="2:35" ht="15">
      <c r="B86" s="66" t="s">
        <v>852</v>
      </c>
      <c r="C86" s="8" t="s">
        <v>111</v>
      </c>
      <c r="D86" s="138">
        <v>147</v>
      </c>
      <c r="E86" s="146">
        <v>-8.125</v>
      </c>
      <c r="F86" s="121">
        <v>347</v>
      </c>
      <c r="G86" s="128">
        <v>3.8922155688622695</v>
      </c>
      <c r="H86" s="132">
        <v>229</v>
      </c>
      <c r="I86" s="133">
        <v>5.045871559633028</v>
      </c>
      <c r="J86" s="132">
        <v>625</v>
      </c>
      <c r="K86" s="133">
        <v>-4.580152671755727</v>
      </c>
      <c r="L86" s="122">
        <v>7726</v>
      </c>
      <c r="M86" s="128">
        <v>-2.3261694058154205</v>
      </c>
      <c r="N86" s="122">
        <v>935</v>
      </c>
      <c r="O86" s="128">
        <v>0.6458557588805149</v>
      </c>
      <c r="P86" s="122">
        <v>10106</v>
      </c>
      <c r="Q86" s="141">
        <v>-1.9501309789463477</v>
      </c>
      <c r="R86" s="141">
        <v>68.74829931972789</v>
      </c>
      <c r="S86" s="336">
        <v>6.720945873255673</v>
      </c>
      <c r="V86"/>
      <c r="W86"/>
      <c r="Z86"/>
      <c r="AA86"/>
      <c r="AD86"/>
      <c r="AE86"/>
      <c r="AF86"/>
      <c r="AG86"/>
      <c r="AH86"/>
      <c r="AI86"/>
    </row>
    <row r="87" spans="2:35" ht="15" customHeight="1">
      <c r="B87" s="67" t="s">
        <v>853</v>
      </c>
      <c r="C87" s="10" t="s">
        <v>112</v>
      </c>
      <c r="D87" s="168">
        <v>90</v>
      </c>
      <c r="E87" s="147">
        <v>13.924050632911388</v>
      </c>
      <c r="F87" s="124">
        <v>61</v>
      </c>
      <c r="G87" s="129">
        <v>10.909090909090907</v>
      </c>
      <c r="H87" s="130">
        <v>65</v>
      </c>
      <c r="I87" s="131">
        <v>-4.411764705882348</v>
      </c>
      <c r="J87" s="130">
        <v>184</v>
      </c>
      <c r="K87" s="131">
        <v>-7.070707070707073</v>
      </c>
      <c r="L87" s="123">
        <v>1177</v>
      </c>
      <c r="M87" s="129">
        <v>2.7050610820244287</v>
      </c>
      <c r="N87" s="123">
        <v>178</v>
      </c>
      <c r="O87" s="129">
        <v>4.093567251461991</v>
      </c>
      <c r="P87" s="123">
        <v>1668</v>
      </c>
      <c r="Q87" s="140">
        <v>1.213592233009706</v>
      </c>
      <c r="R87" s="140">
        <v>18.533333333333335</v>
      </c>
      <c r="S87" s="337">
        <v>-11.156957928802584</v>
      </c>
      <c r="V87"/>
      <c r="W87"/>
      <c r="Z87"/>
      <c r="AA87"/>
      <c r="AD87"/>
      <c r="AE87"/>
      <c r="AF87"/>
      <c r="AG87"/>
      <c r="AH87"/>
      <c r="AI87"/>
    </row>
    <row r="88" spans="2:35" ht="15">
      <c r="B88" s="66" t="s">
        <v>854</v>
      </c>
      <c r="C88" s="8" t="s">
        <v>113</v>
      </c>
      <c r="D88" s="138">
        <v>253</v>
      </c>
      <c r="E88" s="146">
        <v>-0.39370078740157055</v>
      </c>
      <c r="F88" s="121">
        <v>325</v>
      </c>
      <c r="G88" s="128">
        <v>-8.192090395480221</v>
      </c>
      <c r="H88" s="132">
        <v>389</v>
      </c>
      <c r="I88" s="133">
        <v>-12.387387387387392</v>
      </c>
      <c r="J88" s="132">
        <v>908</v>
      </c>
      <c r="K88" s="133">
        <v>6.198830409356731</v>
      </c>
      <c r="L88" s="122">
        <v>8288</v>
      </c>
      <c r="M88" s="128">
        <v>-7.1684587813620055</v>
      </c>
      <c r="N88" s="122">
        <v>813</v>
      </c>
      <c r="O88" s="128">
        <v>1.4981273408239701</v>
      </c>
      <c r="P88" s="122">
        <v>11357</v>
      </c>
      <c r="Q88" s="141">
        <v>-5.657085894666892</v>
      </c>
      <c r="R88" s="141">
        <v>44.88932806324111</v>
      </c>
      <c r="S88" s="336">
        <v>-5.284189000969917</v>
      </c>
      <c r="V88"/>
      <c r="W88"/>
      <c r="Z88"/>
      <c r="AA88"/>
      <c r="AD88"/>
      <c r="AE88"/>
      <c r="AF88"/>
      <c r="AG88"/>
      <c r="AH88"/>
      <c r="AI88"/>
    </row>
    <row r="89" spans="2:35" ht="15.75" customHeight="1" thickBot="1">
      <c r="B89" s="86" t="s">
        <v>855</v>
      </c>
      <c r="C89" s="85" t="s">
        <v>114</v>
      </c>
      <c r="D89" s="143">
        <v>370</v>
      </c>
      <c r="E89" s="148">
        <v>-2.374670184696569</v>
      </c>
      <c r="F89" s="149">
        <v>658</v>
      </c>
      <c r="G89" s="150">
        <v>13.05841924398625</v>
      </c>
      <c r="H89" s="151">
        <v>693</v>
      </c>
      <c r="I89" s="134">
        <v>-10.810810810810807</v>
      </c>
      <c r="J89" s="151">
        <v>1466</v>
      </c>
      <c r="K89" s="134">
        <v>2.374301675977648</v>
      </c>
      <c r="L89" s="152">
        <v>21576</v>
      </c>
      <c r="M89" s="150">
        <v>-1.9718309859154886</v>
      </c>
      <c r="N89" s="152">
        <v>2026</v>
      </c>
      <c r="O89" s="150">
        <v>4.271744724652592</v>
      </c>
      <c r="P89" s="152">
        <v>26470</v>
      </c>
      <c r="Q89" s="144">
        <v>-1.2497668345457953</v>
      </c>
      <c r="R89" s="144">
        <v>71.54054054054055</v>
      </c>
      <c r="S89" s="338">
        <v>1.152265864073371</v>
      </c>
      <c r="V89"/>
      <c r="W89"/>
      <c r="Z89"/>
      <c r="AA89"/>
      <c r="AD89"/>
      <c r="AE89"/>
      <c r="AF89"/>
      <c r="AG89"/>
      <c r="AH89"/>
      <c r="AI89"/>
    </row>
    <row r="90" spans="2:19" s="327" customFormat="1" ht="15.75" thickBot="1">
      <c r="B90" s="466" t="s">
        <v>7</v>
      </c>
      <c r="C90" s="466"/>
      <c r="D90" s="331">
        <v>72369</v>
      </c>
      <c r="E90" s="328">
        <v>-0.08835751660154756</v>
      </c>
      <c r="F90" s="332">
        <v>118131</v>
      </c>
      <c r="G90" s="333">
        <v>2.75656303822133</v>
      </c>
      <c r="H90" s="332">
        <v>126406</v>
      </c>
      <c r="I90" s="328">
        <v>0.19181382961859583</v>
      </c>
      <c r="J90" s="332">
        <v>206225</v>
      </c>
      <c r="K90" s="328">
        <v>-0.6254728391551794</v>
      </c>
      <c r="L90" s="332">
        <v>2182521</v>
      </c>
      <c r="M90" s="328">
        <v>1.702054291831999</v>
      </c>
      <c r="N90" s="332">
        <v>330064</v>
      </c>
      <c r="O90" s="328">
        <v>2.557537604906898</v>
      </c>
      <c r="P90" s="332">
        <v>2994120</v>
      </c>
      <c r="Q90" s="328">
        <v>1.5901581607828916</v>
      </c>
      <c r="R90" s="334">
        <v>41.372963561746054</v>
      </c>
      <c r="S90" s="339">
        <v>1.6800000837373261</v>
      </c>
    </row>
    <row r="91" spans="20:25" ht="15" customHeight="1">
      <c r="T91" s="50"/>
      <c r="U91" s="50"/>
      <c r="X91" s="50"/>
      <c r="Y91" s="50"/>
    </row>
    <row r="92" spans="3:19" ht="15">
      <c r="C92" s="42" t="s">
        <v>642</v>
      </c>
      <c r="D92" s="42"/>
      <c r="E92" s="42"/>
      <c r="F92" s="42"/>
      <c r="G92" s="42"/>
      <c r="H92" s="42"/>
      <c r="I92" s="42"/>
      <c r="J92" s="42"/>
      <c r="K92" s="42"/>
      <c r="L92" s="42"/>
      <c r="M92" s="42"/>
      <c r="N92" s="42"/>
      <c r="O92" s="42"/>
      <c r="P92" s="42"/>
      <c r="Q92" s="42"/>
      <c r="R92" s="42"/>
      <c r="S92" s="329"/>
    </row>
    <row r="93" spans="3:20" ht="15" customHeight="1">
      <c r="C93" s="463" t="s">
        <v>867</v>
      </c>
      <c r="D93" s="463"/>
      <c r="E93" s="463"/>
      <c r="F93" s="463"/>
      <c r="G93" s="463"/>
      <c r="H93" s="463"/>
      <c r="I93" s="463"/>
      <c r="J93" s="463"/>
      <c r="K93" s="463"/>
      <c r="L93" s="41"/>
      <c r="M93" s="41"/>
      <c r="N93" s="41"/>
      <c r="O93" s="41"/>
      <c r="P93" s="41"/>
      <c r="Q93" s="41"/>
      <c r="R93" s="41"/>
      <c r="S93" s="330"/>
      <c r="T93" s="41"/>
    </row>
  </sheetData>
  <sheetProtection/>
  <mergeCells count="14">
    <mergeCell ref="L7:M7"/>
    <mergeCell ref="N7:O7"/>
    <mergeCell ref="D7:E7"/>
    <mergeCell ref="F7:G7"/>
    <mergeCell ref="B5:I5"/>
    <mergeCell ref="C93:K93"/>
    <mergeCell ref="B3:K3"/>
    <mergeCell ref="B90:C90"/>
    <mergeCell ref="R7:S7"/>
    <mergeCell ref="C7:C8"/>
    <mergeCell ref="B7:B8"/>
    <mergeCell ref="P7:Q7"/>
    <mergeCell ref="H7:I7"/>
    <mergeCell ref="J7:K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&amp;L29.01.2016&amp;CTÜRKİYE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7">
    <pageSetUpPr fitToPage="1"/>
  </sheetPr>
  <dimension ref="B3:E573"/>
  <sheetViews>
    <sheetView zoomScalePageLayoutView="0" workbookViewId="0" topLeftCell="B1">
      <selection activeCell="S17" sqref="S17"/>
    </sheetView>
  </sheetViews>
  <sheetFormatPr defaultColWidth="9.140625" defaultRowHeight="15"/>
  <cols>
    <col min="2" max="2" width="4.7109375" style="0" customWidth="1"/>
    <col min="3" max="3" width="13.7109375" style="0" customWidth="1"/>
    <col min="4" max="4" width="64.7109375" style="0" customWidth="1"/>
    <col min="5" max="5" width="16.140625" style="0" customWidth="1"/>
  </cols>
  <sheetData>
    <row r="3" spans="2:5" ht="15">
      <c r="B3" s="444" t="s">
        <v>970</v>
      </c>
      <c r="C3" s="445"/>
      <c r="D3" s="445"/>
      <c r="E3" s="445"/>
    </row>
    <row r="5" spans="2:5" ht="15">
      <c r="B5" s="462" t="s">
        <v>157</v>
      </c>
      <c r="C5" s="445"/>
      <c r="D5" s="445"/>
      <c r="E5" s="445"/>
    </row>
    <row r="7" spans="2:5" s="245" customFormat="1" ht="15" customHeight="1">
      <c r="B7" s="476" t="s">
        <v>29</v>
      </c>
      <c r="C7" s="477"/>
      <c r="D7" s="477"/>
      <c r="E7" s="478"/>
    </row>
    <row r="8" spans="2:5" s="245" customFormat="1" ht="25.5">
      <c r="B8" s="155" t="s">
        <v>115</v>
      </c>
      <c r="C8" s="268" t="s">
        <v>116</v>
      </c>
      <c r="D8" s="155" t="s">
        <v>117</v>
      </c>
      <c r="E8" s="268" t="s">
        <v>158</v>
      </c>
    </row>
    <row r="9" spans="2:5" s="245" customFormat="1" ht="15">
      <c r="B9" s="154">
        <v>1</v>
      </c>
      <c r="C9" s="219" t="s">
        <v>134</v>
      </c>
      <c r="D9" s="220" t="s">
        <v>135</v>
      </c>
      <c r="E9" s="221">
        <v>60</v>
      </c>
    </row>
    <row r="10" spans="2:5" s="245" customFormat="1" ht="15">
      <c r="B10" s="154">
        <v>2</v>
      </c>
      <c r="C10" s="219" t="s">
        <v>369</v>
      </c>
      <c r="D10" s="220" t="s">
        <v>370</v>
      </c>
      <c r="E10" s="221">
        <v>36</v>
      </c>
    </row>
    <row r="11" spans="2:5" s="245" customFormat="1" ht="15">
      <c r="B11" s="154">
        <v>3</v>
      </c>
      <c r="C11" s="219" t="s">
        <v>153</v>
      </c>
      <c r="D11" s="220" t="s">
        <v>154</v>
      </c>
      <c r="E11" s="221">
        <v>33</v>
      </c>
    </row>
    <row r="12" spans="2:5" s="245" customFormat="1" ht="15">
      <c r="B12" s="154">
        <v>4</v>
      </c>
      <c r="C12" s="219" t="s">
        <v>489</v>
      </c>
      <c r="D12" s="220" t="s">
        <v>490</v>
      </c>
      <c r="E12" s="221">
        <v>32</v>
      </c>
    </row>
    <row r="13" spans="2:5" s="245" customFormat="1" ht="15">
      <c r="B13" s="154">
        <v>5</v>
      </c>
      <c r="C13" s="219" t="s">
        <v>126</v>
      </c>
      <c r="D13" s="220" t="s">
        <v>127</v>
      </c>
      <c r="E13" s="221">
        <v>30</v>
      </c>
    </row>
    <row r="14" spans="2:5" s="245" customFormat="1" ht="15" customHeight="1">
      <c r="B14" s="476" t="s">
        <v>30</v>
      </c>
      <c r="C14" s="477"/>
      <c r="D14" s="477"/>
      <c r="E14" s="478"/>
    </row>
    <row r="15" spans="2:5" s="245" customFormat="1" ht="25.5">
      <c r="B15" s="155" t="s">
        <v>115</v>
      </c>
      <c r="C15" s="268" t="s">
        <v>116</v>
      </c>
      <c r="D15" s="155" t="s">
        <v>117</v>
      </c>
      <c r="E15" s="268" t="s">
        <v>158</v>
      </c>
    </row>
    <row r="16" spans="2:5" s="245" customFormat="1" ht="25.5">
      <c r="B16" s="154">
        <v>1</v>
      </c>
      <c r="C16" s="219" t="s">
        <v>122</v>
      </c>
      <c r="D16" s="220" t="s">
        <v>123</v>
      </c>
      <c r="E16" s="221">
        <v>20</v>
      </c>
    </row>
    <row r="17" spans="2:5" s="245" customFormat="1" ht="25.5">
      <c r="B17" s="154">
        <v>2</v>
      </c>
      <c r="C17" s="219" t="s">
        <v>120</v>
      </c>
      <c r="D17" s="220" t="s">
        <v>121</v>
      </c>
      <c r="E17" s="221">
        <v>14</v>
      </c>
    </row>
    <row r="18" spans="2:5" s="245" customFormat="1" ht="25.5">
      <c r="B18" s="154">
        <v>3</v>
      </c>
      <c r="C18" s="219" t="s">
        <v>405</v>
      </c>
      <c r="D18" s="220" t="s">
        <v>406</v>
      </c>
      <c r="E18" s="221">
        <v>10</v>
      </c>
    </row>
    <row r="19" spans="2:5" s="245" customFormat="1" ht="15">
      <c r="B19" s="154">
        <v>4</v>
      </c>
      <c r="C19" s="219" t="s">
        <v>150</v>
      </c>
      <c r="D19" s="220" t="s">
        <v>151</v>
      </c>
      <c r="E19" s="221">
        <v>10</v>
      </c>
    </row>
    <row r="20" spans="2:5" s="245" customFormat="1" ht="15.75" customHeight="1">
      <c r="B20" s="154">
        <v>5</v>
      </c>
      <c r="C20" s="219" t="s">
        <v>126</v>
      </c>
      <c r="D20" s="220" t="s">
        <v>127</v>
      </c>
      <c r="E20" s="221">
        <v>9</v>
      </c>
    </row>
    <row r="21" spans="2:5" s="245" customFormat="1" ht="15" customHeight="1">
      <c r="B21" s="476" t="s">
        <v>32</v>
      </c>
      <c r="C21" s="477"/>
      <c r="D21" s="477"/>
      <c r="E21" s="478"/>
    </row>
    <row r="22" spans="2:5" s="245" customFormat="1" ht="25.5">
      <c r="B22" s="155" t="s">
        <v>115</v>
      </c>
      <c r="C22" s="268" t="s">
        <v>116</v>
      </c>
      <c r="D22" s="155" t="s">
        <v>117</v>
      </c>
      <c r="E22" s="268" t="s">
        <v>158</v>
      </c>
    </row>
    <row r="23" spans="2:5" s="245" customFormat="1" ht="25.5">
      <c r="B23" s="154">
        <v>1</v>
      </c>
      <c r="C23" s="219" t="s">
        <v>144</v>
      </c>
      <c r="D23" s="220" t="s">
        <v>145</v>
      </c>
      <c r="E23" s="221">
        <v>191</v>
      </c>
    </row>
    <row r="24" spans="2:5" s="245" customFormat="1" ht="15">
      <c r="B24" s="154">
        <v>2</v>
      </c>
      <c r="C24" s="219" t="s">
        <v>379</v>
      </c>
      <c r="D24" s="220" t="s">
        <v>380</v>
      </c>
      <c r="E24" s="221">
        <v>76</v>
      </c>
    </row>
    <row r="25" spans="2:5" s="245" customFormat="1" ht="15">
      <c r="B25" s="154">
        <v>3</v>
      </c>
      <c r="C25" s="219" t="s">
        <v>375</v>
      </c>
      <c r="D25" s="220" t="s">
        <v>376</v>
      </c>
      <c r="E25" s="221">
        <v>65</v>
      </c>
    </row>
    <row r="26" spans="2:5" s="245" customFormat="1" ht="25.5">
      <c r="B26" s="154">
        <v>4</v>
      </c>
      <c r="C26" s="219" t="s">
        <v>373</v>
      </c>
      <c r="D26" s="220" t="s">
        <v>374</v>
      </c>
      <c r="E26" s="221">
        <v>64</v>
      </c>
    </row>
    <row r="27" spans="2:5" s="245" customFormat="1" ht="15">
      <c r="B27" s="154">
        <v>5</v>
      </c>
      <c r="C27" s="219" t="s">
        <v>377</v>
      </c>
      <c r="D27" s="220" t="s">
        <v>378</v>
      </c>
      <c r="E27" s="221">
        <v>56</v>
      </c>
    </row>
    <row r="28" spans="2:5" s="245" customFormat="1" ht="15" customHeight="1">
      <c r="B28" s="476" t="s">
        <v>33</v>
      </c>
      <c r="C28" s="477"/>
      <c r="D28" s="477"/>
      <c r="E28" s="478"/>
    </row>
    <row r="29" spans="2:5" s="245" customFormat="1" ht="25.5">
      <c r="B29" s="155" t="s">
        <v>115</v>
      </c>
      <c r="C29" s="268" t="s">
        <v>116</v>
      </c>
      <c r="D29" s="155" t="s">
        <v>117</v>
      </c>
      <c r="E29" s="268" t="s">
        <v>158</v>
      </c>
    </row>
    <row r="30" spans="2:5" s="245" customFormat="1" ht="25.5">
      <c r="B30" s="154">
        <v>1</v>
      </c>
      <c r="C30" s="219" t="s">
        <v>120</v>
      </c>
      <c r="D30" s="220" t="s">
        <v>121</v>
      </c>
      <c r="E30" s="221">
        <v>11</v>
      </c>
    </row>
    <row r="31" spans="2:5" s="245" customFormat="1" ht="15">
      <c r="B31" s="154">
        <v>2</v>
      </c>
      <c r="C31" s="219" t="s">
        <v>126</v>
      </c>
      <c r="D31" s="220" t="s">
        <v>127</v>
      </c>
      <c r="E31" s="221">
        <v>9</v>
      </c>
    </row>
    <row r="32" spans="2:5" s="245" customFormat="1" ht="15">
      <c r="B32" s="154">
        <v>3</v>
      </c>
      <c r="C32" s="219" t="s">
        <v>124</v>
      </c>
      <c r="D32" s="220" t="s">
        <v>125</v>
      </c>
      <c r="E32" s="221">
        <v>7</v>
      </c>
    </row>
    <row r="33" spans="2:5" s="245" customFormat="1" ht="25.5">
      <c r="B33" s="154">
        <v>4</v>
      </c>
      <c r="C33" s="219" t="s">
        <v>874</v>
      </c>
      <c r="D33" s="220" t="s">
        <v>875</v>
      </c>
      <c r="E33" s="221">
        <v>3</v>
      </c>
    </row>
    <row r="34" spans="2:5" s="245" customFormat="1" ht="25.5">
      <c r="B34" s="154">
        <v>5</v>
      </c>
      <c r="C34" s="219" t="s">
        <v>381</v>
      </c>
      <c r="D34" s="220" t="s">
        <v>382</v>
      </c>
      <c r="E34" s="221">
        <v>3</v>
      </c>
    </row>
    <row r="35" spans="2:5" s="245" customFormat="1" ht="15" customHeight="1">
      <c r="B35" s="476" t="s">
        <v>35</v>
      </c>
      <c r="C35" s="477"/>
      <c r="D35" s="477"/>
      <c r="E35" s="478"/>
    </row>
    <row r="36" spans="2:5" s="245" customFormat="1" ht="25.5">
      <c r="B36" s="155" t="s">
        <v>115</v>
      </c>
      <c r="C36" s="268" t="s">
        <v>116</v>
      </c>
      <c r="D36" s="155" t="s">
        <v>117</v>
      </c>
      <c r="E36" s="268" t="s">
        <v>158</v>
      </c>
    </row>
    <row r="37" spans="2:5" s="245" customFormat="1" ht="25.5">
      <c r="B37" s="154">
        <v>1</v>
      </c>
      <c r="C37" s="219" t="s">
        <v>144</v>
      </c>
      <c r="D37" s="220" t="s">
        <v>145</v>
      </c>
      <c r="E37" s="221">
        <v>16</v>
      </c>
    </row>
    <row r="38" spans="2:5" s="245" customFormat="1" ht="15">
      <c r="B38" s="154">
        <v>2</v>
      </c>
      <c r="C38" s="219" t="s">
        <v>383</v>
      </c>
      <c r="D38" s="220" t="s">
        <v>384</v>
      </c>
      <c r="E38" s="221">
        <v>10</v>
      </c>
    </row>
    <row r="39" spans="2:5" s="245" customFormat="1" ht="25.5">
      <c r="B39" s="154">
        <v>3</v>
      </c>
      <c r="C39" s="219" t="s">
        <v>138</v>
      </c>
      <c r="D39" s="220" t="s">
        <v>139</v>
      </c>
      <c r="E39" s="221">
        <v>9</v>
      </c>
    </row>
    <row r="40" spans="2:5" s="245" customFormat="1" ht="15">
      <c r="B40" s="154">
        <v>4</v>
      </c>
      <c r="C40" s="219" t="s">
        <v>126</v>
      </c>
      <c r="D40" s="220" t="s">
        <v>127</v>
      </c>
      <c r="E40" s="221">
        <v>9</v>
      </c>
    </row>
    <row r="41" spans="2:5" s="245" customFormat="1" ht="25.5">
      <c r="B41" s="154">
        <v>5</v>
      </c>
      <c r="C41" s="219" t="s">
        <v>120</v>
      </c>
      <c r="D41" s="220" t="s">
        <v>121</v>
      </c>
      <c r="E41" s="221">
        <v>6</v>
      </c>
    </row>
    <row r="42" spans="2:5" s="245" customFormat="1" ht="15" customHeight="1">
      <c r="B42" s="476" t="s">
        <v>37</v>
      </c>
      <c r="C42" s="477"/>
      <c r="D42" s="477"/>
      <c r="E42" s="478"/>
    </row>
    <row r="43" spans="2:5" s="245" customFormat="1" ht="25.5">
      <c r="B43" s="155" t="s">
        <v>115</v>
      </c>
      <c r="C43" s="268" t="s">
        <v>116</v>
      </c>
      <c r="D43" s="155" t="s">
        <v>117</v>
      </c>
      <c r="E43" s="268" t="s">
        <v>158</v>
      </c>
    </row>
    <row r="44" spans="2:5" s="245" customFormat="1" ht="15">
      <c r="B44" s="154">
        <v>1</v>
      </c>
      <c r="C44" s="219" t="s">
        <v>153</v>
      </c>
      <c r="D44" s="220" t="s">
        <v>154</v>
      </c>
      <c r="E44" s="221">
        <v>219</v>
      </c>
    </row>
    <row r="45" spans="2:5" s="245" customFormat="1" ht="38.25">
      <c r="B45" s="154">
        <v>2</v>
      </c>
      <c r="C45" s="219" t="s">
        <v>130</v>
      </c>
      <c r="D45" s="220" t="s">
        <v>131</v>
      </c>
      <c r="E45" s="221">
        <v>149</v>
      </c>
    </row>
    <row r="46" spans="2:5" s="245" customFormat="1" ht="15">
      <c r="B46" s="154">
        <v>3</v>
      </c>
      <c r="C46" s="219" t="s">
        <v>387</v>
      </c>
      <c r="D46" s="220" t="s">
        <v>388</v>
      </c>
      <c r="E46" s="221">
        <v>137</v>
      </c>
    </row>
    <row r="47" spans="2:5" s="245" customFormat="1" ht="38.25">
      <c r="B47" s="154">
        <v>4</v>
      </c>
      <c r="C47" s="219" t="s">
        <v>136</v>
      </c>
      <c r="D47" s="220" t="s">
        <v>137</v>
      </c>
      <c r="E47" s="221">
        <v>123</v>
      </c>
    </row>
    <row r="48" spans="2:5" s="245" customFormat="1" ht="15">
      <c r="B48" s="154">
        <v>5</v>
      </c>
      <c r="C48" s="219" t="s">
        <v>489</v>
      </c>
      <c r="D48" s="220" t="s">
        <v>490</v>
      </c>
      <c r="E48" s="221">
        <v>109</v>
      </c>
    </row>
    <row r="49" spans="2:5" s="245" customFormat="1" ht="15" customHeight="1">
      <c r="B49" s="476" t="s">
        <v>39</v>
      </c>
      <c r="C49" s="477"/>
      <c r="D49" s="477"/>
      <c r="E49" s="478"/>
    </row>
    <row r="50" spans="2:5" s="245" customFormat="1" ht="25.5">
      <c r="B50" s="155" t="s">
        <v>115</v>
      </c>
      <c r="C50" s="268" t="s">
        <v>116</v>
      </c>
      <c r="D50" s="155" t="s">
        <v>117</v>
      </c>
      <c r="E50" s="268" t="s">
        <v>158</v>
      </c>
    </row>
    <row r="51" spans="2:5" s="245" customFormat="1" ht="15">
      <c r="B51" s="154">
        <v>1</v>
      </c>
      <c r="C51" s="219" t="s">
        <v>118</v>
      </c>
      <c r="D51" s="220" t="s">
        <v>119</v>
      </c>
      <c r="E51" s="221">
        <v>86</v>
      </c>
    </row>
    <row r="52" spans="2:5" s="245" customFormat="1" ht="15">
      <c r="B52" s="154">
        <v>2</v>
      </c>
      <c r="C52" s="219" t="s">
        <v>973</v>
      </c>
      <c r="D52" s="220" t="s">
        <v>974</v>
      </c>
      <c r="E52" s="221">
        <v>79</v>
      </c>
    </row>
    <row r="53" spans="2:5" s="245" customFormat="1" ht="15">
      <c r="B53" s="154">
        <v>3</v>
      </c>
      <c r="C53" s="219" t="s">
        <v>389</v>
      </c>
      <c r="D53" s="220" t="s">
        <v>390</v>
      </c>
      <c r="E53" s="221">
        <v>75</v>
      </c>
    </row>
    <row r="54" spans="2:5" s="245" customFormat="1" ht="15">
      <c r="B54" s="154">
        <v>4</v>
      </c>
      <c r="C54" s="219" t="s">
        <v>377</v>
      </c>
      <c r="D54" s="220" t="s">
        <v>378</v>
      </c>
      <c r="E54" s="221">
        <v>65</v>
      </c>
    </row>
    <row r="55" spans="2:5" s="245" customFormat="1" ht="38.25">
      <c r="B55" s="154">
        <v>5</v>
      </c>
      <c r="C55" s="219" t="s">
        <v>391</v>
      </c>
      <c r="D55" s="220" t="s">
        <v>392</v>
      </c>
      <c r="E55" s="221">
        <v>64</v>
      </c>
    </row>
    <row r="56" spans="2:5" s="245" customFormat="1" ht="15" customHeight="1">
      <c r="B56" s="476" t="s">
        <v>41</v>
      </c>
      <c r="C56" s="477"/>
      <c r="D56" s="477"/>
      <c r="E56" s="478"/>
    </row>
    <row r="57" spans="2:5" s="245" customFormat="1" ht="25.5">
      <c r="B57" s="155" t="s">
        <v>115</v>
      </c>
      <c r="C57" s="268" t="s">
        <v>116</v>
      </c>
      <c r="D57" s="155" t="s">
        <v>117</v>
      </c>
      <c r="E57" s="268" t="s">
        <v>158</v>
      </c>
    </row>
    <row r="58" spans="2:5" s="245" customFormat="1" ht="15">
      <c r="B58" s="154">
        <v>1</v>
      </c>
      <c r="C58" s="219" t="s">
        <v>126</v>
      </c>
      <c r="D58" s="220" t="s">
        <v>127</v>
      </c>
      <c r="E58" s="221">
        <v>14</v>
      </c>
    </row>
    <row r="59" spans="2:5" s="245" customFormat="1" ht="15">
      <c r="B59" s="154">
        <v>2</v>
      </c>
      <c r="C59" s="219" t="s">
        <v>124</v>
      </c>
      <c r="D59" s="220" t="s">
        <v>125</v>
      </c>
      <c r="E59" s="221">
        <v>9</v>
      </c>
    </row>
    <row r="60" spans="2:5" s="245" customFormat="1" ht="15">
      <c r="B60" s="154">
        <v>3</v>
      </c>
      <c r="C60" s="219" t="s">
        <v>393</v>
      </c>
      <c r="D60" s="220" t="s">
        <v>394</v>
      </c>
      <c r="E60" s="221">
        <v>8</v>
      </c>
    </row>
    <row r="61" spans="2:5" s="245" customFormat="1" ht="15">
      <c r="B61" s="154">
        <v>4</v>
      </c>
      <c r="C61" s="219" t="s">
        <v>118</v>
      </c>
      <c r="D61" s="220" t="s">
        <v>119</v>
      </c>
      <c r="E61" s="221">
        <v>7</v>
      </c>
    </row>
    <row r="62" spans="2:5" s="245" customFormat="1" ht="15">
      <c r="B62" s="154">
        <v>5</v>
      </c>
      <c r="C62" s="219" t="s">
        <v>485</v>
      </c>
      <c r="D62" s="220" t="s">
        <v>486</v>
      </c>
      <c r="E62" s="221">
        <v>6</v>
      </c>
    </row>
    <row r="63" spans="2:5" s="245" customFormat="1" ht="15" customHeight="1">
      <c r="B63" s="476" t="s">
        <v>42</v>
      </c>
      <c r="C63" s="477"/>
      <c r="D63" s="477"/>
      <c r="E63" s="478"/>
    </row>
    <row r="64" spans="2:5" s="245" customFormat="1" ht="25.5">
      <c r="B64" s="155" t="s">
        <v>115</v>
      </c>
      <c r="C64" s="268" t="s">
        <v>116</v>
      </c>
      <c r="D64" s="155" t="s">
        <v>117</v>
      </c>
      <c r="E64" s="268" t="s">
        <v>158</v>
      </c>
    </row>
    <row r="65" spans="2:5" s="245" customFormat="1" ht="15">
      <c r="B65" s="154">
        <v>1</v>
      </c>
      <c r="C65" s="219" t="s">
        <v>395</v>
      </c>
      <c r="D65" s="220" t="s">
        <v>396</v>
      </c>
      <c r="E65" s="221">
        <v>78</v>
      </c>
    </row>
    <row r="66" spans="2:5" s="245" customFormat="1" ht="25.5">
      <c r="B66" s="154">
        <v>2</v>
      </c>
      <c r="C66" s="219" t="s">
        <v>397</v>
      </c>
      <c r="D66" s="220" t="s">
        <v>398</v>
      </c>
      <c r="E66" s="221">
        <v>75</v>
      </c>
    </row>
    <row r="67" spans="2:5" s="245" customFormat="1" ht="15">
      <c r="B67" s="154">
        <v>3</v>
      </c>
      <c r="C67" s="219" t="s">
        <v>369</v>
      </c>
      <c r="D67" s="220" t="s">
        <v>370</v>
      </c>
      <c r="E67" s="221">
        <v>51</v>
      </c>
    </row>
    <row r="68" spans="2:5" s="245" customFormat="1" ht="15">
      <c r="B68" s="154">
        <v>4</v>
      </c>
      <c r="C68" s="219" t="s">
        <v>371</v>
      </c>
      <c r="D68" s="220" t="s">
        <v>372</v>
      </c>
      <c r="E68" s="221">
        <v>48</v>
      </c>
    </row>
    <row r="69" spans="2:5" s="245" customFormat="1" ht="38.25">
      <c r="B69" s="154">
        <v>5</v>
      </c>
      <c r="C69" s="219" t="s">
        <v>401</v>
      </c>
      <c r="D69" s="220" t="s">
        <v>402</v>
      </c>
      <c r="E69" s="221">
        <v>44</v>
      </c>
    </row>
    <row r="70" spans="2:5" s="245" customFormat="1" ht="15" customHeight="1">
      <c r="B70" s="476" t="s">
        <v>43</v>
      </c>
      <c r="C70" s="477"/>
      <c r="D70" s="477"/>
      <c r="E70" s="478"/>
    </row>
    <row r="71" spans="2:5" s="245" customFormat="1" ht="25.5">
      <c r="B71" s="155" t="s">
        <v>115</v>
      </c>
      <c r="C71" s="268" t="s">
        <v>116</v>
      </c>
      <c r="D71" s="155" t="s">
        <v>117</v>
      </c>
      <c r="E71" s="268" t="s">
        <v>158</v>
      </c>
    </row>
    <row r="72" spans="2:5" s="245" customFormat="1" ht="15">
      <c r="B72" s="154">
        <v>1</v>
      </c>
      <c r="C72" s="219" t="s">
        <v>395</v>
      </c>
      <c r="D72" s="220" t="s">
        <v>396</v>
      </c>
      <c r="E72" s="221">
        <v>54</v>
      </c>
    </row>
    <row r="73" spans="2:5" s="245" customFormat="1" ht="25.5">
      <c r="B73" s="154">
        <v>2</v>
      </c>
      <c r="C73" s="219" t="s">
        <v>399</v>
      </c>
      <c r="D73" s="220" t="s">
        <v>400</v>
      </c>
      <c r="E73" s="221">
        <v>40</v>
      </c>
    </row>
    <row r="74" spans="2:5" s="245" customFormat="1" ht="15">
      <c r="B74" s="154">
        <v>3</v>
      </c>
      <c r="C74" s="219" t="s">
        <v>377</v>
      </c>
      <c r="D74" s="220" t="s">
        <v>378</v>
      </c>
      <c r="E74" s="221">
        <v>34</v>
      </c>
    </row>
    <row r="75" spans="2:5" s="245" customFormat="1" ht="15">
      <c r="B75" s="154">
        <v>4</v>
      </c>
      <c r="C75" s="219" t="s">
        <v>140</v>
      </c>
      <c r="D75" s="220" t="s">
        <v>141</v>
      </c>
      <c r="E75" s="221">
        <v>34</v>
      </c>
    </row>
    <row r="76" spans="2:5" s="245" customFormat="1" ht="15">
      <c r="B76" s="154">
        <v>5</v>
      </c>
      <c r="C76" s="219" t="s">
        <v>469</v>
      </c>
      <c r="D76" s="220" t="s">
        <v>470</v>
      </c>
      <c r="E76" s="221">
        <v>31</v>
      </c>
    </row>
    <row r="77" spans="2:5" s="245" customFormat="1" ht="15" customHeight="1">
      <c r="B77" s="476" t="s">
        <v>44</v>
      </c>
      <c r="C77" s="477"/>
      <c r="D77" s="477"/>
      <c r="E77" s="478"/>
    </row>
    <row r="78" spans="2:5" s="245" customFormat="1" ht="25.5">
      <c r="B78" s="155" t="s">
        <v>115</v>
      </c>
      <c r="C78" s="268" t="s">
        <v>116</v>
      </c>
      <c r="D78" s="155" t="s">
        <v>117</v>
      </c>
      <c r="E78" s="268" t="s">
        <v>158</v>
      </c>
    </row>
    <row r="79" spans="2:5" s="245" customFormat="1" ht="25.5">
      <c r="B79" s="154">
        <v>1</v>
      </c>
      <c r="C79" s="219" t="s">
        <v>405</v>
      </c>
      <c r="D79" s="220" t="s">
        <v>406</v>
      </c>
      <c r="E79" s="221">
        <v>37</v>
      </c>
    </row>
    <row r="80" spans="2:5" s="245" customFormat="1" ht="15">
      <c r="B80" s="154">
        <v>2</v>
      </c>
      <c r="C80" s="219" t="s">
        <v>379</v>
      </c>
      <c r="D80" s="220" t="s">
        <v>380</v>
      </c>
      <c r="E80" s="221">
        <v>34</v>
      </c>
    </row>
    <row r="81" spans="2:5" s="245" customFormat="1" ht="25.5">
      <c r="B81" s="154">
        <v>3</v>
      </c>
      <c r="C81" s="219" t="s">
        <v>144</v>
      </c>
      <c r="D81" s="220" t="s">
        <v>145</v>
      </c>
      <c r="E81" s="221">
        <v>13</v>
      </c>
    </row>
    <row r="82" spans="2:5" s="245" customFormat="1" ht="15">
      <c r="B82" s="154">
        <v>4</v>
      </c>
      <c r="C82" s="219" t="s">
        <v>118</v>
      </c>
      <c r="D82" s="220" t="s">
        <v>119</v>
      </c>
      <c r="E82" s="221">
        <v>10</v>
      </c>
    </row>
    <row r="83" spans="2:5" s="245" customFormat="1" ht="15">
      <c r="B83" s="154">
        <v>5</v>
      </c>
      <c r="C83" s="219" t="s">
        <v>975</v>
      </c>
      <c r="D83" s="220" t="s">
        <v>976</v>
      </c>
      <c r="E83" s="221">
        <v>10</v>
      </c>
    </row>
    <row r="84" spans="2:5" s="245" customFormat="1" ht="15" customHeight="1">
      <c r="B84" s="476" t="s">
        <v>45</v>
      </c>
      <c r="C84" s="477"/>
      <c r="D84" s="477"/>
      <c r="E84" s="478"/>
    </row>
    <row r="85" spans="2:5" s="245" customFormat="1" ht="25.5">
      <c r="B85" s="155" t="s">
        <v>115</v>
      </c>
      <c r="C85" s="268" t="s">
        <v>116</v>
      </c>
      <c r="D85" s="155" t="s">
        <v>117</v>
      </c>
      <c r="E85" s="268" t="s">
        <v>158</v>
      </c>
    </row>
    <row r="86" spans="2:5" s="245" customFormat="1" ht="15">
      <c r="B86" s="154">
        <v>1</v>
      </c>
      <c r="C86" s="219" t="s">
        <v>124</v>
      </c>
      <c r="D86" s="220" t="s">
        <v>125</v>
      </c>
      <c r="E86" s="221">
        <v>13</v>
      </c>
    </row>
    <row r="87" spans="2:5" s="245" customFormat="1" ht="15">
      <c r="B87" s="154">
        <v>2</v>
      </c>
      <c r="C87" s="219" t="s">
        <v>126</v>
      </c>
      <c r="D87" s="220" t="s">
        <v>127</v>
      </c>
      <c r="E87" s="221">
        <v>12</v>
      </c>
    </row>
    <row r="88" spans="2:5" s="245" customFormat="1" ht="38.25">
      <c r="B88" s="154">
        <v>3</v>
      </c>
      <c r="C88" s="219" t="s">
        <v>136</v>
      </c>
      <c r="D88" s="220" t="s">
        <v>137</v>
      </c>
      <c r="E88" s="221">
        <v>7</v>
      </c>
    </row>
    <row r="89" spans="2:5" s="245" customFormat="1" ht="25.5">
      <c r="B89" s="154">
        <v>4</v>
      </c>
      <c r="C89" s="219" t="s">
        <v>120</v>
      </c>
      <c r="D89" s="220" t="s">
        <v>121</v>
      </c>
      <c r="E89" s="221">
        <v>6</v>
      </c>
    </row>
    <row r="90" spans="2:5" s="245" customFormat="1" ht="15">
      <c r="B90" s="154">
        <v>5</v>
      </c>
      <c r="C90" s="219" t="s">
        <v>915</v>
      </c>
      <c r="D90" s="220" t="s">
        <v>916</v>
      </c>
      <c r="E90" s="221">
        <v>5</v>
      </c>
    </row>
    <row r="91" spans="2:5" s="245" customFormat="1" ht="15" customHeight="1">
      <c r="B91" s="476" t="s">
        <v>46</v>
      </c>
      <c r="C91" s="477"/>
      <c r="D91" s="477"/>
      <c r="E91" s="478"/>
    </row>
    <row r="92" spans="2:5" s="245" customFormat="1" ht="25.5">
      <c r="B92" s="155" t="s">
        <v>115</v>
      </c>
      <c r="C92" s="268" t="s">
        <v>116</v>
      </c>
      <c r="D92" s="155" t="s">
        <v>117</v>
      </c>
      <c r="E92" s="268" t="s">
        <v>158</v>
      </c>
    </row>
    <row r="93" spans="2:5" s="245" customFormat="1" ht="15">
      <c r="B93" s="154">
        <v>1</v>
      </c>
      <c r="C93" s="219" t="s">
        <v>407</v>
      </c>
      <c r="D93" s="220" t="s">
        <v>408</v>
      </c>
      <c r="E93" s="221">
        <v>7</v>
      </c>
    </row>
    <row r="94" spans="2:5" s="245" customFormat="1" ht="15">
      <c r="B94" s="154">
        <v>2</v>
      </c>
      <c r="C94" s="219" t="s">
        <v>126</v>
      </c>
      <c r="D94" s="220" t="s">
        <v>127</v>
      </c>
      <c r="E94" s="221">
        <v>6</v>
      </c>
    </row>
    <row r="95" spans="2:5" s="245" customFormat="1" ht="15">
      <c r="B95" s="154">
        <v>3</v>
      </c>
      <c r="C95" s="219" t="s">
        <v>124</v>
      </c>
      <c r="D95" s="220" t="s">
        <v>125</v>
      </c>
      <c r="E95" s="221">
        <v>5</v>
      </c>
    </row>
    <row r="96" spans="2:5" s="245" customFormat="1" ht="25.5">
      <c r="B96" s="154">
        <v>4</v>
      </c>
      <c r="C96" s="219" t="s">
        <v>874</v>
      </c>
      <c r="D96" s="220" t="s">
        <v>875</v>
      </c>
      <c r="E96" s="221">
        <v>4</v>
      </c>
    </row>
    <row r="97" spans="2:5" s="245" customFormat="1" ht="15">
      <c r="B97" s="154">
        <v>5</v>
      </c>
      <c r="C97" s="219" t="s">
        <v>977</v>
      </c>
      <c r="D97" s="220" t="s">
        <v>978</v>
      </c>
      <c r="E97" s="221">
        <v>4</v>
      </c>
    </row>
    <row r="98" spans="2:5" s="245" customFormat="1" ht="15" customHeight="1">
      <c r="B98" s="476" t="s">
        <v>47</v>
      </c>
      <c r="C98" s="477"/>
      <c r="D98" s="477"/>
      <c r="E98" s="478"/>
    </row>
    <row r="99" spans="2:5" s="245" customFormat="1" ht="25.5">
      <c r="B99" s="155" t="s">
        <v>115</v>
      </c>
      <c r="C99" s="268" t="s">
        <v>116</v>
      </c>
      <c r="D99" s="155" t="s">
        <v>117</v>
      </c>
      <c r="E99" s="268" t="s">
        <v>158</v>
      </c>
    </row>
    <row r="100" spans="2:5" s="245" customFormat="1" ht="15">
      <c r="B100" s="154">
        <v>1</v>
      </c>
      <c r="C100" s="219" t="s">
        <v>409</v>
      </c>
      <c r="D100" s="220" t="s">
        <v>410</v>
      </c>
      <c r="E100" s="221">
        <v>44</v>
      </c>
    </row>
    <row r="101" spans="2:5" s="245" customFormat="1" ht="15">
      <c r="B101" s="154">
        <v>2</v>
      </c>
      <c r="C101" s="219" t="s">
        <v>411</v>
      </c>
      <c r="D101" s="220" t="s">
        <v>313</v>
      </c>
      <c r="E101" s="221">
        <v>17</v>
      </c>
    </row>
    <row r="102" spans="2:5" s="245" customFormat="1" ht="15">
      <c r="B102" s="154">
        <v>3</v>
      </c>
      <c r="C102" s="219" t="s">
        <v>124</v>
      </c>
      <c r="D102" s="220" t="s">
        <v>125</v>
      </c>
      <c r="E102" s="221">
        <v>11</v>
      </c>
    </row>
    <row r="103" spans="2:5" s="245" customFormat="1" ht="15">
      <c r="B103" s="154">
        <v>4</v>
      </c>
      <c r="C103" s="219" t="s">
        <v>126</v>
      </c>
      <c r="D103" s="220" t="s">
        <v>127</v>
      </c>
      <c r="E103" s="221">
        <v>11</v>
      </c>
    </row>
    <row r="104" spans="2:5" s="245" customFormat="1" ht="25.5">
      <c r="B104" s="154">
        <v>5</v>
      </c>
      <c r="C104" s="219" t="s">
        <v>917</v>
      </c>
      <c r="D104" s="220" t="s">
        <v>918</v>
      </c>
      <c r="E104" s="221">
        <v>9</v>
      </c>
    </row>
    <row r="105" spans="2:5" s="245" customFormat="1" ht="15" customHeight="1">
      <c r="B105" s="476" t="s">
        <v>48</v>
      </c>
      <c r="C105" s="477"/>
      <c r="D105" s="477"/>
      <c r="E105" s="478"/>
    </row>
    <row r="106" spans="2:5" s="245" customFormat="1" ht="25.5">
      <c r="B106" s="155" t="s">
        <v>115</v>
      </c>
      <c r="C106" s="268" t="s">
        <v>116</v>
      </c>
      <c r="D106" s="155" t="s">
        <v>117</v>
      </c>
      <c r="E106" s="268" t="s">
        <v>158</v>
      </c>
    </row>
    <row r="107" spans="2:5" s="245" customFormat="1" ht="15">
      <c r="B107" s="154">
        <v>1</v>
      </c>
      <c r="C107" s="219" t="s">
        <v>377</v>
      </c>
      <c r="D107" s="220" t="s">
        <v>378</v>
      </c>
      <c r="E107" s="221">
        <v>116</v>
      </c>
    </row>
    <row r="108" spans="2:5" s="245" customFormat="1" ht="25.5">
      <c r="B108" s="154">
        <v>2</v>
      </c>
      <c r="C108" s="219" t="s">
        <v>144</v>
      </c>
      <c r="D108" s="220" t="s">
        <v>145</v>
      </c>
      <c r="E108" s="221">
        <v>32</v>
      </c>
    </row>
    <row r="109" spans="2:5" s="245" customFormat="1" ht="15">
      <c r="B109" s="154">
        <v>3</v>
      </c>
      <c r="C109" s="219" t="s">
        <v>379</v>
      </c>
      <c r="D109" s="220" t="s">
        <v>380</v>
      </c>
      <c r="E109" s="221">
        <v>31</v>
      </c>
    </row>
    <row r="110" spans="2:5" s="245" customFormat="1" ht="15">
      <c r="B110" s="154">
        <v>4</v>
      </c>
      <c r="C110" s="219" t="s">
        <v>140</v>
      </c>
      <c r="D110" s="220" t="s">
        <v>141</v>
      </c>
      <c r="E110" s="221">
        <v>15</v>
      </c>
    </row>
    <row r="111" spans="2:5" s="245" customFormat="1" ht="25.5">
      <c r="B111" s="154">
        <v>5</v>
      </c>
      <c r="C111" s="219" t="s">
        <v>405</v>
      </c>
      <c r="D111" s="220" t="s">
        <v>406</v>
      </c>
      <c r="E111" s="221">
        <v>14</v>
      </c>
    </row>
    <row r="112" spans="2:5" s="245" customFormat="1" ht="15" customHeight="1">
      <c r="B112" s="476" t="s">
        <v>49</v>
      </c>
      <c r="C112" s="477"/>
      <c r="D112" s="477"/>
      <c r="E112" s="478"/>
    </row>
    <row r="113" spans="2:5" s="245" customFormat="1" ht="25.5">
      <c r="B113" s="155" t="s">
        <v>115</v>
      </c>
      <c r="C113" s="268" t="s">
        <v>116</v>
      </c>
      <c r="D113" s="155" t="s">
        <v>117</v>
      </c>
      <c r="E113" s="268" t="s">
        <v>158</v>
      </c>
    </row>
    <row r="114" spans="2:5" s="245" customFormat="1" ht="38.25">
      <c r="B114" s="154">
        <v>1</v>
      </c>
      <c r="C114" s="219" t="s">
        <v>130</v>
      </c>
      <c r="D114" s="220" t="s">
        <v>131</v>
      </c>
      <c r="E114" s="221">
        <v>358</v>
      </c>
    </row>
    <row r="115" spans="2:5" s="245" customFormat="1" ht="38.25">
      <c r="B115" s="154">
        <v>2</v>
      </c>
      <c r="C115" s="219" t="s">
        <v>136</v>
      </c>
      <c r="D115" s="220" t="s">
        <v>137</v>
      </c>
      <c r="E115" s="221">
        <v>349</v>
      </c>
    </row>
    <row r="116" spans="2:5" s="245" customFormat="1" ht="38.25">
      <c r="B116" s="154">
        <v>3</v>
      </c>
      <c r="C116" s="219" t="s">
        <v>152</v>
      </c>
      <c r="D116" s="220" t="s">
        <v>287</v>
      </c>
      <c r="E116" s="221">
        <v>337</v>
      </c>
    </row>
    <row r="117" spans="2:5" s="245" customFormat="1" ht="25.5">
      <c r="B117" s="154">
        <v>4</v>
      </c>
      <c r="C117" s="219" t="s">
        <v>414</v>
      </c>
      <c r="D117" s="220" t="s">
        <v>415</v>
      </c>
      <c r="E117" s="221">
        <v>286</v>
      </c>
    </row>
    <row r="118" spans="2:5" s="245" customFormat="1" ht="63.75">
      <c r="B118" s="154">
        <v>5</v>
      </c>
      <c r="C118" s="219" t="s">
        <v>416</v>
      </c>
      <c r="D118" s="220" t="s">
        <v>927</v>
      </c>
      <c r="E118" s="221">
        <v>175</v>
      </c>
    </row>
    <row r="119" spans="2:5" s="245" customFormat="1" ht="15" customHeight="1">
      <c r="B119" s="476" t="s">
        <v>50</v>
      </c>
      <c r="C119" s="477"/>
      <c r="D119" s="477"/>
      <c r="E119" s="478"/>
    </row>
    <row r="120" spans="2:5" s="245" customFormat="1" ht="25.5">
      <c r="B120" s="155" t="s">
        <v>115</v>
      </c>
      <c r="C120" s="268" t="s">
        <v>116</v>
      </c>
      <c r="D120" s="155" t="s">
        <v>117</v>
      </c>
      <c r="E120" s="268" t="s">
        <v>158</v>
      </c>
    </row>
    <row r="121" spans="2:5" s="245" customFormat="1" ht="15">
      <c r="B121" s="156">
        <v>1</v>
      </c>
      <c r="C121" s="219" t="s">
        <v>140</v>
      </c>
      <c r="D121" s="220" t="s">
        <v>141</v>
      </c>
      <c r="E121" s="221">
        <v>34</v>
      </c>
    </row>
    <row r="122" spans="2:5" s="245" customFormat="1" ht="15">
      <c r="B122" s="156">
        <v>2</v>
      </c>
      <c r="C122" s="219" t="s">
        <v>126</v>
      </c>
      <c r="D122" s="220" t="s">
        <v>127</v>
      </c>
      <c r="E122" s="221">
        <v>24</v>
      </c>
    </row>
    <row r="123" spans="2:5" s="245" customFormat="1" ht="15">
      <c r="B123" s="156">
        <v>3</v>
      </c>
      <c r="C123" s="219" t="s">
        <v>417</v>
      </c>
      <c r="D123" s="220" t="s">
        <v>418</v>
      </c>
      <c r="E123" s="221">
        <v>23</v>
      </c>
    </row>
    <row r="124" spans="2:5" s="245" customFormat="1" ht="15">
      <c r="B124" s="156">
        <v>4</v>
      </c>
      <c r="C124" s="219" t="s">
        <v>124</v>
      </c>
      <c r="D124" s="220" t="s">
        <v>125</v>
      </c>
      <c r="E124" s="221">
        <v>18</v>
      </c>
    </row>
    <row r="125" spans="2:5" s="245" customFormat="1" ht="15">
      <c r="B125" s="156">
        <v>5</v>
      </c>
      <c r="C125" s="219" t="s">
        <v>461</v>
      </c>
      <c r="D125" s="220" t="s">
        <v>462</v>
      </c>
      <c r="E125" s="221">
        <v>15</v>
      </c>
    </row>
    <row r="126" spans="2:5" s="245" customFormat="1" ht="15" customHeight="1">
      <c r="B126" s="476" t="s">
        <v>51</v>
      </c>
      <c r="C126" s="477"/>
      <c r="D126" s="477"/>
      <c r="E126" s="478"/>
    </row>
    <row r="127" spans="2:5" s="245" customFormat="1" ht="25.5">
      <c r="B127" s="155" t="s">
        <v>115</v>
      </c>
      <c r="C127" s="268" t="s">
        <v>116</v>
      </c>
      <c r="D127" s="155" t="s">
        <v>117</v>
      </c>
      <c r="E127" s="268" t="s">
        <v>158</v>
      </c>
    </row>
    <row r="128" spans="2:5" s="245" customFormat="1" ht="15">
      <c r="B128" s="154">
        <v>1</v>
      </c>
      <c r="C128" s="219" t="s">
        <v>126</v>
      </c>
      <c r="D128" s="220" t="s">
        <v>127</v>
      </c>
      <c r="E128" s="221">
        <v>8</v>
      </c>
    </row>
    <row r="129" spans="2:5" s="245" customFormat="1" ht="25.5">
      <c r="B129" s="154">
        <v>2</v>
      </c>
      <c r="C129" s="219" t="s">
        <v>138</v>
      </c>
      <c r="D129" s="220" t="s">
        <v>139</v>
      </c>
      <c r="E129" s="221">
        <v>7</v>
      </c>
    </row>
    <row r="130" spans="2:5" s="245" customFormat="1" ht="15">
      <c r="B130" s="154">
        <v>3</v>
      </c>
      <c r="C130" s="219" t="s">
        <v>124</v>
      </c>
      <c r="D130" s="220" t="s">
        <v>125</v>
      </c>
      <c r="E130" s="221">
        <v>6</v>
      </c>
    </row>
    <row r="131" spans="2:5" s="245" customFormat="1" ht="25.5">
      <c r="B131" s="154">
        <v>4</v>
      </c>
      <c r="C131" s="219" t="s">
        <v>373</v>
      </c>
      <c r="D131" s="220" t="s">
        <v>374</v>
      </c>
      <c r="E131" s="221">
        <v>5</v>
      </c>
    </row>
    <row r="132" spans="2:5" s="245" customFormat="1" ht="15">
      <c r="B132" s="154">
        <v>5</v>
      </c>
      <c r="C132" s="219" t="s">
        <v>385</v>
      </c>
      <c r="D132" s="220" t="s">
        <v>386</v>
      </c>
      <c r="E132" s="221">
        <v>4</v>
      </c>
    </row>
    <row r="133" spans="2:5" s="245" customFormat="1" ht="15" customHeight="1">
      <c r="B133" s="476" t="s">
        <v>52</v>
      </c>
      <c r="C133" s="477"/>
      <c r="D133" s="477"/>
      <c r="E133" s="478"/>
    </row>
    <row r="134" spans="2:5" s="245" customFormat="1" ht="25.5">
      <c r="B134" s="155" t="s">
        <v>115</v>
      </c>
      <c r="C134" s="268" t="s">
        <v>116</v>
      </c>
      <c r="D134" s="155" t="s">
        <v>117</v>
      </c>
      <c r="E134" s="268" t="s">
        <v>158</v>
      </c>
    </row>
    <row r="135" spans="2:5" s="245" customFormat="1" ht="25.5">
      <c r="B135" s="154">
        <v>1</v>
      </c>
      <c r="C135" s="219" t="s">
        <v>419</v>
      </c>
      <c r="D135" s="220" t="s">
        <v>420</v>
      </c>
      <c r="E135" s="221">
        <v>36</v>
      </c>
    </row>
    <row r="136" spans="2:5" s="245" customFormat="1" ht="25.5">
      <c r="B136" s="154">
        <v>2</v>
      </c>
      <c r="C136" s="219" t="s">
        <v>876</v>
      </c>
      <c r="D136" s="220" t="s">
        <v>877</v>
      </c>
      <c r="E136" s="221">
        <v>32</v>
      </c>
    </row>
    <row r="137" spans="2:5" s="245" customFormat="1" ht="15">
      <c r="B137" s="154">
        <v>3</v>
      </c>
      <c r="C137" s="219" t="s">
        <v>375</v>
      </c>
      <c r="D137" s="220" t="s">
        <v>376</v>
      </c>
      <c r="E137" s="221">
        <v>21</v>
      </c>
    </row>
    <row r="138" spans="2:5" s="245" customFormat="1" ht="25.5">
      <c r="B138" s="154">
        <v>4</v>
      </c>
      <c r="C138" s="219" t="s">
        <v>477</v>
      </c>
      <c r="D138" s="220" t="s">
        <v>478</v>
      </c>
      <c r="E138" s="221">
        <v>20</v>
      </c>
    </row>
    <row r="139" spans="2:5" s="245" customFormat="1" ht="15">
      <c r="B139" s="154">
        <v>5</v>
      </c>
      <c r="C139" s="219" t="s">
        <v>383</v>
      </c>
      <c r="D139" s="220" t="s">
        <v>384</v>
      </c>
      <c r="E139" s="221">
        <v>19</v>
      </c>
    </row>
    <row r="140" spans="2:5" s="245" customFormat="1" ht="15" customHeight="1">
      <c r="B140" s="476" t="s">
        <v>53</v>
      </c>
      <c r="C140" s="477"/>
      <c r="D140" s="477"/>
      <c r="E140" s="478"/>
    </row>
    <row r="141" spans="2:5" s="245" customFormat="1" ht="25.5">
      <c r="B141" s="155" t="s">
        <v>115</v>
      </c>
      <c r="C141" s="268" t="s">
        <v>116</v>
      </c>
      <c r="D141" s="155" t="s">
        <v>117</v>
      </c>
      <c r="E141" s="268" t="s">
        <v>158</v>
      </c>
    </row>
    <row r="142" spans="2:5" s="245" customFormat="1" ht="25.5">
      <c r="B142" s="154">
        <v>1</v>
      </c>
      <c r="C142" s="219" t="s">
        <v>421</v>
      </c>
      <c r="D142" s="220" t="s">
        <v>422</v>
      </c>
      <c r="E142" s="221">
        <v>212</v>
      </c>
    </row>
    <row r="143" spans="2:5" s="245" customFormat="1" ht="25.5">
      <c r="B143" s="154">
        <v>2</v>
      </c>
      <c r="C143" s="219" t="s">
        <v>425</v>
      </c>
      <c r="D143" s="220" t="s">
        <v>426</v>
      </c>
      <c r="E143" s="221">
        <v>150</v>
      </c>
    </row>
    <row r="144" spans="2:5" s="245" customFormat="1" ht="15">
      <c r="B144" s="154">
        <v>3</v>
      </c>
      <c r="C144" s="219" t="s">
        <v>423</v>
      </c>
      <c r="D144" s="220" t="s">
        <v>424</v>
      </c>
      <c r="E144" s="221">
        <v>140</v>
      </c>
    </row>
    <row r="145" spans="2:5" s="245" customFormat="1" ht="25.5">
      <c r="B145" s="154">
        <v>4</v>
      </c>
      <c r="C145" s="219" t="s">
        <v>427</v>
      </c>
      <c r="D145" s="220" t="s">
        <v>428</v>
      </c>
      <c r="E145" s="221">
        <v>130</v>
      </c>
    </row>
    <row r="146" spans="2:5" s="245" customFormat="1" ht="15">
      <c r="B146" s="154">
        <v>5</v>
      </c>
      <c r="C146" s="219" t="s">
        <v>878</v>
      </c>
      <c r="D146" s="220" t="s">
        <v>879</v>
      </c>
      <c r="E146" s="221">
        <v>118</v>
      </c>
    </row>
    <row r="147" spans="2:5" s="245" customFormat="1" ht="15" customHeight="1">
      <c r="B147" s="476" t="s">
        <v>54</v>
      </c>
      <c r="C147" s="477"/>
      <c r="D147" s="477"/>
      <c r="E147" s="478"/>
    </row>
    <row r="148" spans="2:5" s="245" customFormat="1" ht="25.5">
      <c r="B148" s="155" t="s">
        <v>115</v>
      </c>
      <c r="C148" s="268" t="s">
        <v>116</v>
      </c>
      <c r="D148" s="155" t="s">
        <v>117</v>
      </c>
      <c r="E148" s="268" t="s">
        <v>158</v>
      </c>
    </row>
    <row r="149" spans="2:5" s="245" customFormat="1" ht="15">
      <c r="B149" s="154">
        <v>1</v>
      </c>
      <c r="C149" s="219" t="s">
        <v>369</v>
      </c>
      <c r="D149" s="220" t="s">
        <v>370</v>
      </c>
      <c r="E149" s="221">
        <v>31</v>
      </c>
    </row>
    <row r="150" spans="2:5" s="245" customFormat="1" ht="25.5">
      <c r="B150" s="154">
        <v>2</v>
      </c>
      <c r="C150" s="219" t="s">
        <v>120</v>
      </c>
      <c r="D150" s="220" t="s">
        <v>121</v>
      </c>
      <c r="E150" s="221">
        <v>31</v>
      </c>
    </row>
    <row r="151" spans="2:5" s="245" customFormat="1" ht="15">
      <c r="B151" s="154">
        <v>3</v>
      </c>
      <c r="C151" s="219" t="s">
        <v>126</v>
      </c>
      <c r="D151" s="220" t="s">
        <v>127</v>
      </c>
      <c r="E151" s="221">
        <v>27</v>
      </c>
    </row>
    <row r="152" spans="2:5" s="245" customFormat="1" ht="15">
      <c r="B152" s="154">
        <v>4</v>
      </c>
      <c r="C152" s="219" t="s">
        <v>371</v>
      </c>
      <c r="D152" s="220" t="s">
        <v>372</v>
      </c>
      <c r="E152" s="221">
        <v>26</v>
      </c>
    </row>
    <row r="153" spans="2:5" s="245" customFormat="1" ht="15">
      <c r="B153" s="154">
        <v>5</v>
      </c>
      <c r="C153" s="219" t="s">
        <v>124</v>
      </c>
      <c r="D153" s="220" t="s">
        <v>125</v>
      </c>
      <c r="E153" s="221">
        <v>26</v>
      </c>
    </row>
    <row r="154" spans="2:5" s="245" customFormat="1" ht="15" customHeight="1">
      <c r="B154" s="476" t="s">
        <v>55</v>
      </c>
      <c r="C154" s="477"/>
      <c r="D154" s="477"/>
      <c r="E154" s="478"/>
    </row>
    <row r="155" spans="2:5" s="245" customFormat="1" ht="25.5">
      <c r="B155" s="155" t="s">
        <v>115</v>
      </c>
      <c r="C155" s="268" t="s">
        <v>116</v>
      </c>
      <c r="D155" s="155" t="s">
        <v>117</v>
      </c>
      <c r="E155" s="268" t="s">
        <v>158</v>
      </c>
    </row>
    <row r="156" spans="2:5" s="245" customFormat="1" ht="25.5">
      <c r="B156" s="154">
        <v>1</v>
      </c>
      <c r="C156" s="219" t="s">
        <v>429</v>
      </c>
      <c r="D156" s="220" t="s">
        <v>430</v>
      </c>
      <c r="E156" s="221">
        <v>28</v>
      </c>
    </row>
    <row r="157" spans="2:5" s="245" customFormat="1" ht="15">
      <c r="B157" s="154">
        <v>2</v>
      </c>
      <c r="C157" s="219" t="s">
        <v>431</v>
      </c>
      <c r="D157" s="220" t="s">
        <v>432</v>
      </c>
      <c r="E157" s="221">
        <v>26</v>
      </c>
    </row>
    <row r="158" spans="2:5" s="245" customFormat="1" ht="25.5">
      <c r="B158" s="154">
        <v>3</v>
      </c>
      <c r="C158" s="219" t="s">
        <v>979</v>
      </c>
      <c r="D158" s="220" t="s">
        <v>980</v>
      </c>
      <c r="E158" s="221">
        <v>15</v>
      </c>
    </row>
    <row r="159" spans="2:5" s="245" customFormat="1" ht="15">
      <c r="B159" s="154">
        <v>4</v>
      </c>
      <c r="C159" s="219" t="s">
        <v>981</v>
      </c>
      <c r="D159" s="220" t="s">
        <v>982</v>
      </c>
      <c r="E159" s="221">
        <v>15</v>
      </c>
    </row>
    <row r="160" spans="2:5" s="245" customFormat="1" ht="15">
      <c r="B160" s="154">
        <v>5</v>
      </c>
      <c r="C160" s="219" t="s">
        <v>983</v>
      </c>
      <c r="D160" s="220" t="s">
        <v>984</v>
      </c>
      <c r="E160" s="221">
        <v>14</v>
      </c>
    </row>
    <row r="161" spans="2:5" s="245" customFormat="1" ht="15" customHeight="1">
      <c r="B161" s="476" t="s">
        <v>56</v>
      </c>
      <c r="C161" s="477"/>
      <c r="D161" s="477"/>
      <c r="E161" s="478"/>
    </row>
    <row r="162" spans="2:5" s="245" customFormat="1" ht="25.5">
      <c r="B162" s="155" t="s">
        <v>115</v>
      </c>
      <c r="C162" s="268" t="s">
        <v>116</v>
      </c>
      <c r="D162" s="155" t="s">
        <v>117</v>
      </c>
      <c r="E162" s="268" t="s">
        <v>158</v>
      </c>
    </row>
    <row r="163" spans="2:5" s="245" customFormat="1" ht="15">
      <c r="B163" s="154">
        <v>1</v>
      </c>
      <c r="C163" s="219" t="s">
        <v>124</v>
      </c>
      <c r="D163" s="220" t="s">
        <v>125</v>
      </c>
      <c r="E163" s="221">
        <v>20</v>
      </c>
    </row>
    <row r="164" spans="2:5" s="245" customFormat="1" ht="15">
      <c r="B164" s="154">
        <v>2</v>
      </c>
      <c r="C164" s="219" t="s">
        <v>126</v>
      </c>
      <c r="D164" s="220" t="s">
        <v>127</v>
      </c>
      <c r="E164" s="221">
        <v>19</v>
      </c>
    </row>
    <row r="165" spans="2:5" s="245" customFormat="1" ht="15">
      <c r="B165" s="154">
        <v>3</v>
      </c>
      <c r="C165" s="219" t="s">
        <v>377</v>
      </c>
      <c r="D165" s="220" t="s">
        <v>378</v>
      </c>
      <c r="E165" s="221">
        <v>17</v>
      </c>
    </row>
    <row r="166" spans="2:5" s="245" customFormat="1" ht="25.5">
      <c r="B166" s="154">
        <v>4</v>
      </c>
      <c r="C166" s="219" t="s">
        <v>144</v>
      </c>
      <c r="D166" s="220" t="s">
        <v>145</v>
      </c>
      <c r="E166" s="221">
        <v>15</v>
      </c>
    </row>
    <row r="167" spans="2:5" s="245" customFormat="1" ht="38.25">
      <c r="B167" s="154">
        <v>5</v>
      </c>
      <c r="C167" s="219" t="s">
        <v>130</v>
      </c>
      <c r="D167" s="220" t="s">
        <v>131</v>
      </c>
      <c r="E167" s="221">
        <v>12</v>
      </c>
    </row>
    <row r="168" spans="2:5" s="245" customFormat="1" ht="15" customHeight="1">
      <c r="B168" s="476" t="s">
        <v>57</v>
      </c>
      <c r="C168" s="477"/>
      <c r="D168" s="477"/>
      <c r="E168" s="478"/>
    </row>
    <row r="169" spans="2:5" s="245" customFormat="1" ht="25.5">
      <c r="B169" s="155" t="s">
        <v>115</v>
      </c>
      <c r="C169" s="268" t="s">
        <v>116</v>
      </c>
      <c r="D169" s="155" t="s">
        <v>117</v>
      </c>
      <c r="E169" s="268" t="s">
        <v>158</v>
      </c>
    </row>
    <row r="170" spans="2:5" s="245" customFormat="1" ht="15">
      <c r="B170" s="154">
        <v>1</v>
      </c>
      <c r="C170" s="219" t="s">
        <v>126</v>
      </c>
      <c r="D170" s="220" t="s">
        <v>127</v>
      </c>
      <c r="E170" s="221">
        <v>13</v>
      </c>
    </row>
    <row r="171" spans="2:5" s="245" customFormat="1" ht="15">
      <c r="B171" s="154">
        <v>2</v>
      </c>
      <c r="C171" s="219" t="s">
        <v>393</v>
      </c>
      <c r="D171" s="220" t="s">
        <v>394</v>
      </c>
      <c r="E171" s="221">
        <v>10</v>
      </c>
    </row>
    <row r="172" spans="2:5" s="245" customFormat="1" ht="15">
      <c r="B172" s="154">
        <v>3</v>
      </c>
      <c r="C172" s="219" t="s">
        <v>124</v>
      </c>
      <c r="D172" s="220" t="s">
        <v>125</v>
      </c>
      <c r="E172" s="221">
        <v>9</v>
      </c>
    </row>
    <row r="173" spans="2:5" s="245" customFormat="1" ht="15">
      <c r="B173" s="154">
        <v>4</v>
      </c>
      <c r="C173" s="219" t="s">
        <v>919</v>
      </c>
      <c r="D173" s="220" t="s">
        <v>920</v>
      </c>
      <c r="E173" s="221">
        <v>4</v>
      </c>
    </row>
    <row r="174" spans="2:5" s="245" customFormat="1" ht="25.5">
      <c r="B174" s="154">
        <v>5</v>
      </c>
      <c r="C174" s="219" t="s">
        <v>138</v>
      </c>
      <c r="D174" s="220" t="s">
        <v>139</v>
      </c>
      <c r="E174" s="221">
        <v>4</v>
      </c>
    </row>
    <row r="175" spans="2:5" s="245" customFormat="1" ht="15" customHeight="1">
      <c r="B175" s="476" t="s">
        <v>58</v>
      </c>
      <c r="C175" s="477"/>
      <c r="D175" s="477"/>
      <c r="E175" s="478"/>
    </row>
    <row r="176" spans="2:5" s="245" customFormat="1" ht="25.5">
      <c r="B176" s="155" t="s">
        <v>115</v>
      </c>
      <c r="C176" s="268" t="s">
        <v>116</v>
      </c>
      <c r="D176" s="155" t="s">
        <v>117</v>
      </c>
      <c r="E176" s="268" t="s">
        <v>158</v>
      </c>
    </row>
    <row r="177" spans="2:5" s="245" customFormat="1" ht="15">
      <c r="B177" s="154">
        <v>1</v>
      </c>
      <c r="C177" s="219" t="s">
        <v>126</v>
      </c>
      <c r="D177" s="220" t="s">
        <v>127</v>
      </c>
      <c r="E177" s="221">
        <v>16</v>
      </c>
    </row>
    <row r="178" spans="2:5" s="245" customFormat="1" ht="15">
      <c r="B178" s="154">
        <v>2</v>
      </c>
      <c r="C178" s="219" t="s">
        <v>124</v>
      </c>
      <c r="D178" s="220" t="s">
        <v>125</v>
      </c>
      <c r="E178" s="221">
        <v>11</v>
      </c>
    </row>
    <row r="179" spans="2:5" s="245" customFormat="1" ht="38.25">
      <c r="B179" s="154">
        <v>3</v>
      </c>
      <c r="C179" s="219" t="s">
        <v>985</v>
      </c>
      <c r="D179" s="220" t="s">
        <v>986</v>
      </c>
      <c r="E179" s="221">
        <v>11</v>
      </c>
    </row>
    <row r="180" spans="2:5" s="245" customFormat="1" ht="15">
      <c r="B180" s="154">
        <v>4</v>
      </c>
      <c r="C180" s="219" t="s">
        <v>435</v>
      </c>
      <c r="D180" s="220" t="s">
        <v>436</v>
      </c>
      <c r="E180" s="221">
        <v>10</v>
      </c>
    </row>
    <row r="181" spans="2:5" s="245" customFormat="1" ht="15">
      <c r="B181" s="154">
        <v>5</v>
      </c>
      <c r="C181" s="219" t="s">
        <v>128</v>
      </c>
      <c r="D181" s="220" t="s">
        <v>129</v>
      </c>
      <c r="E181" s="221">
        <v>10</v>
      </c>
    </row>
    <row r="182" spans="2:5" s="245" customFormat="1" ht="15" customHeight="1">
      <c r="B182" s="476" t="s">
        <v>59</v>
      </c>
      <c r="C182" s="477"/>
      <c r="D182" s="477"/>
      <c r="E182" s="478"/>
    </row>
    <row r="183" spans="2:5" s="245" customFormat="1" ht="25.5">
      <c r="B183" s="155" t="s">
        <v>115</v>
      </c>
      <c r="C183" s="268" t="s">
        <v>116</v>
      </c>
      <c r="D183" s="155" t="s">
        <v>117</v>
      </c>
      <c r="E183" s="268" t="s">
        <v>158</v>
      </c>
    </row>
    <row r="184" spans="2:5" s="245" customFormat="1" ht="15">
      <c r="B184" s="154">
        <v>1</v>
      </c>
      <c r="C184" s="154" t="s">
        <v>134</v>
      </c>
      <c r="D184" s="157" t="s">
        <v>135</v>
      </c>
      <c r="E184" s="158">
        <v>24</v>
      </c>
    </row>
    <row r="185" spans="2:5" s="245" customFormat="1" ht="25.5">
      <c r="B185" s="154">
        <v>2</v>
      </c>
      <c r="C185" s="154" t="s">
        <v>987</v>
      </c>
      <c r="D185" s="157" t="s">
        <v>988</v>
      </c>
      <c r="E185" s="158">
        <v>16</v>
      </c>
    </row>
    <row r="186" spans="2:5" s="245" customFormat="1" ht="25.5">
      <c r="B186" s="154">
        <v>3</v>
      </c>
      <c r="C186" s="154" t="s">
        <v>144</v>
      </c>
      <c r="D186" s="157" t="s">
        <v>145</v>
      </c>
      <c r="E186" s="158">
        <v>16</v>
      </c>
    </row>
    <row r="187" spans="2:5" s="245" customFormat="1" ht="15">
      <c r="B187" s="154">
        <v>4</v>
      </c>
      <c r="C187" s="154" t="s">
        <v>124</v>
      </c>
      <c r="D187" s="157" t="s">
        <v>125</v>
      </c>
      <c r="E187" s="158">
        <v>15</v>
      </c>
    </row>
    <row r="188" spans="2:5" s="245" customFormat="1" ht="15">
      <c r="B188" s="154">
        <v>5</v>
      </c>
      <c r="C188" s="154" t="s">
        <v>517</v>
      </c>
      <c r="D188" s="157" t="s">
        <v>518</v>
      </c>
      <c r="E188" s="158">
        <v>15</v>
      </c>
    </row>
    <row r="189" spans="2:5" s="245" customFormat="1" ht="15" customHeight="1">
      <c r="B189" s="476" t="s">
        <v>60</v>
      </c>
      <c r="C189" s="477"/>
      <c r="D189" s="477"/>
      <c r="E189" s="478"/>
    </row>
    <row r="190" spans="2:5" s="245" customFormat="1" ht="25.5">
      <c r="B190" s="155" t="s">
        <v>115</v>
      </c>
      <c r="C190" s="268" t="s">
        <v>116</v>
      </c>
      <c r="D190" s="155" t="s">
        <v>117</v>
      </c>
      <c r="E190" s="268" t="s">
        <v>158</v>
      </c>
    </row>
    <row r="191" spans="2:5" s="245" customFormat="1" ht="15">
      <c r="B191" s="154">
        <v>1</v>
      </c>
      <c r="C191" s="219" t="s">
        <v>437</v>
      </c>
      <c r="D191" s="220" t="s">
        <v>438</v>
      </c>
      <c r="E191" s="221">
        <v>169</v>
      </c>
    </row>
    <row r="192" spans="2:5" s="245" customFormat="1" ht="51">
      <c r="B192" s="154">
        <v>2</v>
      </c>
      <c r="C192" s="219" t="s">
        <v>439</v>
      </c>
      <c r="D192" s="220" t="s">
        <v>440</v>
      </c>
      <c r="E192" s="221">
        <v>102</v>
      </c>
    </row>
    <row r="193" spans="2:5" s="245" customFormat="1" ht="15">
      <c r="B193" s="154">
        <v>3</v>
      </c>
      <c r="C193" s="219" t="s">
        <v>134</v>
      </c>
      <c r="D193" s="220" t="s">
        <v>135</v>
      </c>
      <c r="E193" s="221">
        <v>88</v>
      </c>
    </row>
    <row r="194" spans="2:5" s="245" customFormat="1" ht="25.5">
      <c r="B194" s="154">
        <v>4</v>
      </c>
      <c r="C194" s="219" t="s">
        <v>921</v>
      </c>
      <c r="D194" s="220" t="s">
        <v>922</v>
      </c>
      <c r="E194" s="221">
        <v>85</v>
      </c>
    </row>
    <row r="195" spans="2:5" s="245" customFormat="1" ht="25.5">
      <c r="B195" s="154">
        <v>5</v>
      </c>
      <c r="C195" s="219" t="s">
        <v>441</v>
      </c>
      <c r="D195" s="220" t="s">
        <v>442</v>
      </c>
      <c r="E195" s="221">
        <v>84</v>
      </c>
    </row>
    <row r="196" spans="2:5" s="245" customFormat="1" ht="15" customHeight="1">
      <c r="B196" s="476" t="s">
        <v>61</v>
      </c>
      <c r="C196" s="477"/>
      <c r="D196" s="477"/>
      <c r="E196" s="478"/>
    </row>
    <row r="197" spans="2:5" s="245" customFormat="1" ht="25.5">
      <c r="B197" s="155" t="s">
        <v>115</v>
      </c>
      <c r="C197" s="268" t="s">
        <v>116</v>
      </c>
      <c r="D197" s="155" t="s">
        <v>117</v>
      </c>
      <c r="E197" s="268" t="s">
        <v>158</v>
      </c>
    </row>
    <row r="198" spans="2:5" s="245" customFormat="1" ht="15">
      <c r="B198" s="154">
        <v>1</v>
      </c>
      <c r="C198" s="219" t="s">
        <v>443</v>
      </c>
      <c r="D198" s="220" t="s">
        <v>444</v>
      </c>
      <c r="E198" s="221">
        <v>28</v>
      </c>
    </row>
    <row r="199" spans="2:5" s="245" customFormat="1" ht="25.5">
      <c r="B199" s="154">
        <v>2</v>
      </c>
      <c r="C199" s="219" t="s">
        <v>445</v>
      </c>
      <c r="D199" s="220" t="s">
        <v>446</v>
      </c>
      <c r="E199" s="221">
        <v>24</v>
      </c>
    </row>
    <row r="200" spans="2:5" s="245" customFormat="1" ht="15">
      <c r="B200" s="154">
        <v>3</v>
      </c>
      <c r="C200" s="219" t="s">
        <v>447</v>
      </c>
      <c r="D200" s="220" t="s">
        <v>448</v>
      </c>
      <c r="E200" s="221">
        <v>15</v>
      </c>
    </row>
    <row r="201" spans="2:5" s="245" customFormat="1" ht="15">
      <c r="B201" s="154">
        <v>4</v>
      </c>
      <c r="C201" s="219" t="s">
        <v>393</v>
      </c>
      <c r="D201" s="220" t="s">
        <v>394</v>
      </c>
      <c r="E201" s="221">
        <v>14</v>
      </c>
    </row>
    <row r="202" spans="2:5" s="245" customFormat="1" ht="15">
      <c r="B202" s="154">
        <v>5</v>
      </c>
      <c r="C202" s="219" t="s">
        <v>124</v>
      </c>
      <c r="D202" s="220" t="s">
        <v>125</v>
      </c>
      <c r="E202" s="221">
        <v>12</v>
      </c>
    </row>
    <row r="203" spans="2:5" s="245" customFormat="1" ht="15" customHeight="1">
      <c r="B203" s="476" t="s">
        <v>62</v>
      </c>
      <c r="C203" s="477"/>
      <c r="D203" s="477"/>
      <c r="E203" s="478"/>
    </row>
    <row r="204" spans="2:5" s="245" customFormat="1" ht="25.5">
      <c r="B204" s="155" t="s">
        <v>115</v>
      </c>
      <c r="C204" s="268" t="s">
        <v>116</v>
      </c>
      <c r="D204" s="155" t="s">
        <v>117</v>
      </c>
      <c r="E204" s="268" t="s">
        <v>158</v>
      </c>
    </row>
    <row r="205" spans="2:5" s="245" customFormat="1" ht="15">
      <c r="B205" s="154">
        <v>1</v>
      </c>
      <c r="C205" s="219" t="s">
        <v>126</v>
      </c>
      <c r="D205" s="220" t="s">
        <v>127</v>
      </c>
      <c r="E205" s="221">
        <v>12</v>
      </c>
    </row>
    <row r="206" spans="2:5" s="245" customFormat="1" ht="25.5">
      <c r="B206" s="154">
        <v>2</v>
      </c>
      <c r="C206" s="219" t="s">
        <v>449</v>
      </c>
      <c r="D206" s="220" t="s">
        <v>450</v>
      </c>
      <c r="E206" s="221">
        <v>8</v>
      </c>
    </row>
    <row r="207" spans="2:5" s="245" customFormat="1" ht="25.5">
      <c r="B207" s="154">
        <v>3</v>
      </c>
      <c r="C207" s="219" t="s">
        <v>451</v>
      </c>
      <c r="D207" s="220" t="s">
        <v>452</v>
      </c>
      <c r="E207" s="221">
        <v>8</v>
      </c>
    </row>
    <row r="208" spans="2:5" s="245" customFormat="1" ht="15">
      <c r="B208" s="154">
        <v>4</v>
      </c>
      <c r="C208" s="219" t="s">
        <v>393</v>
      </c>
      <c r="D208" s="220" t="s">
        <v>394</v>
      </c>
      <c r="E208" s="221">
        <v>7</v>
      </c>
    </row>
    <row r="209" spans="2:5" s="245" customFormat="1" ht="15">
      <c r="B209" s="154">
        <v>5</v>
      </c>
      <c r="C209" s="219" t="s">
        <v>124</v>
      </c>
      <c r="D209" s="220" t="s">
        <v>125</v>
      </c>
      <c r="E209" s="221">
        <v>6</v>
      </c>
    </row>
    <row r="210" spans="2:5" s="245" customFormat="1" ht="15" customHeight="1">
      <c r="B210" s="476" t="s">
        <v>63</v>
      </c>
      <c r="C210" s="477"/>
      <c r="D210" s="477"/>
      <c r="E210" s="478"/>
    </row>
    <row r="211" spans="2:5" s="245" customFormat="1" ht="25.5">
      <c r="B211" s="155" t="s">
        <v>115</v>
      </c>
      <c r="C211" s="268" t="s">
        <v>116</v>
      </c>
      <c r="D211" s="155" t="s">
        <v>117</v>
      </c>
      <c r="E211" s="268" t="s">
        <v>158</v>
      </c>
    </row>
    <row r="212" spans="2:5" s="245" customFormat="1" ht="25.5">
      <c r="B212" s="154">
        <v>1</v>
      </c>
      <c r="C212" s="219" t="s">
        <v>120</v>
      </c>
      <c r="D212" s="220" t="s">
        <v>121</v>
      </c>
      <c r="E212" s="221">
        <v>15</v>
      </c>
    </row>
    <row r="213" spans="2:5" s="245" customFormat="1" ht="15">
      <c r="B213" s="154">
        <v>2</v>
      </c>
      <c r="C213" s="219" t="s">
        <v>124</v>
      </c>
      <c r="D213" s="220" t="s">
        <v>125</v>
      </c>
      <c r="E213" s="221">
        <v>8</v>
      </c>
    </row>
    <row r="214" spans="2:5" s="245" customFormat="1" ht="15">
      <c r="B214" s="154">
        <v>3</v>
      </c>
      <c r="C214" s="219" t="s">
        <v>880</v>
      </c>
      <c r="D214" s="220" t="s">
        <v>881</v>
      </c>
      <c r="E214" s="221">
        <v>5</v>
      </c>
    </row>
    <row r="215" spans="2:5" s="245" customFormat="1" ht="25.5">
      <c r="B215" s="154">
        <v>4</v>
      </c>
      <c r="C215" s="219" t="s">
        <v>381</v>
      </c>
      <c r="D215" s="220" t="s">
        <v>382</v>
      </c>
      <c r="E215" s="221">
        <v>5</v>
      </c>
    </row>
    <row r="216" spans="2:5" s="245" customFormat="1" ht="15">
      <c r="B216" s="154">
        <v>5</v>
      </c>
      <c r="C216" s="219" t="s">
        <v>128</v>
      </c>
      <c r="D216" s="220" t="s">
        <v>129</v>
      </c>
      <c r="E216" s="221">
        <v>4</v>
      </c>
    </row>
    <row r="217" spans="2:5" s="245" customFormat="1" ht="15" customHeight="1">
      <c r="B217" s="476" t="s">
        <v>64</v>
      </c>
      <c r="C217" s="477"/>
      <c r="D217" s="477"/>
      <c r="E217" s="478"/>
    </row>
    <row r="218" spans="2:5" s="245" customFormat="1" ht="25.5">
      <c r="B218" s="155" t="s">
        <v>115</v>
      </c>
      <c r="C218" s="268" t="s">
        <v>116</v>
      </c>
      <c r="D218" s="155" t="s">
        <v>117</v>
      </c>
      <c r="E218" s="268" t="s">
        <v>158</v>
      </c>
    </row>
    <row r="219" spans="2:5" s="245" customFormat="1" ht="15">
      <c r="B219" s="154">
        <v>1</v>
      </c>
      <c r="C219" s="219" t="s">
        <v>369</v>
      </c>
      <c r="D219" s="220" t="s">
        <v>370</v>
      </c>
      <c r="E219" s="221">
        <v>39</v>
      </c>
    </row>
    <row r="220" spans="2:5" s="245" customFormat="1" ht="15">
      <c r="B220" s="154">
        <v>2</v>
      </c>
      <c r="C220" s="219" t="s">
        <v>371</v>
      </c>
      <c r="D220" s="220" t="s">
        <v>372</v>
      </c>
      <c r="E220" s="221">
        <v>34</v>
      </c>
    </row>
    <row r="221" spans="2:5" s="245" customFormat="1" ht="15">
      <c r="B221" s="154">
        <v>3</v>
      </c>
      <c r="C221" s="219" t="s">
        <v>453</v>
      </c>
      <c r="D221" s="220" t="s">
        <v>454</v>
      </c>
      <c r="E221" s="221">
        <v>26</v>
      </c>
    </row>
    <row r="222" spans="2:5" s="245" customFormat="1" ht="15">
      <c r="B222" s="154">
        <v>4</v>
      </c>
      <c r="C222" s="219" t="s">
        <v>395</v>
      </c>
      <c r="D222" s="220" t="s">
        <v>396</v>
      </c>
      <c r="E222" s="221">
        <v>25</v>
      </c>
    </row>
    <row r="223" spans="2:5" s="245" customFormat="1" ht="25.5">
      <c r="B223" s="154">
        <v>5</v>
      </c>
      <c r="C223" s="219" t="s">
        <v>120</v>
      </c>
      <c r="D223" s="220" t="s">
        <v>121</v>
      </c>
      <c r="E223" s="221">
        <v>25</v>
      </c>
    </row>
    <row r="224" spans="2:5" s="245" customFormat="1" ht="15" customHeight="1">
      <c r="B224" s="476" t="s">
        <v>65</v>
      </c>
      <c r="C224" s="477"/>
      <c r="D224" s="477"/>
      <c r="E224" s="478"/>
    </row>
    <row r="225" spans="2:5" s="245" customFormat="1" ht="25.5">
      <c r="B225" s="155" t="s">
        <v>115</v>
      </c>
      <c r="C225" s="268" t="s">
        <v>116</v>
      </c>
      <c r="D225" s="155" t="s">
        <v>117</v>
      </c>
      <c r="E225" s="268" t="s">
        <v>158</v>
      </c>
    </row>
    <row r="226" spans="2:5" s="245" customFormat="1" ht="15">
      <c r="B226" s="154">
        <v>1</v>
      </c>
      <c r="C226" s="219" t="s">
        <v>377</v>
      </c>
      <c r="D226" s="220" t="s">
        <v>378</v>
      </c>
      <c r="E226" s="221">
        <v>62</v>
      </c>
    </row>
    <row r="227" spans="2:5" s="245" customFormat="1" ht="38.25">
      <c r="B227" s="154">
        <v>2</v>
      </c>
      <c r="C227" s="219" t="s">
        <v>455</v>
      </c>
      <c r="D227" s="220" t="s">
        <v>456</v>
      </c>
      <c r="E227" s="221">
        <v>22</v>
      </c>
    </row>
    <row r="228" spans="2:5" s="245" customFormat="1" ht="15">
      <c r="B228" s="154">
        <v>3</v>
      </c>
      <c r="C228" s="219" t="s">
        <v>457</v>
      </c>
      <c r="D228" s="220" t="s">
        <v>458</v>
      </c>
      <c r="E228" s="221">
        <v>21</v>
      </c>
    </row>
    <row r="229" spans="2:5" s="245" customFormat="1" ht="15">
      <c r="B229" s="154">
        <v>4</v>
      </c>
      <c r="C229" s="219" t="s">
        <v>124</v>
      </c>
      <c r="D229" s="220" t="s">
        <v>125</v>
      </c>
      <c r="E229" s="221">
        <v>16</v>
      </c>
    </row>
    <row r="230" spans="2:5" s="245" customFormat="1" ht="25.5">
      <c r="B230" s="154">
        <v>5</v>
      </c>
      <c r="C230" s="219" t="s">
        <v>923</v>
      </c>
      <c r="D230" s="220" t="s">
        <v>924</v>
      </c>
      <c r="E230" s="221">
        <v>15</v>
      </c>
    </row>
    <row r="231" spans="2:5" s="245" customFormat="1" ht="15" customHeight="1">
      <c r="B231" s="476" t="s">
        <v>66</v>
      </c>
      <c r="C231" s="477"/>
      <c r="D231" s="477"/>
      <c r="E231" s="478"/>
    </row>
    <row r="232" spans="2:5" s="245" customFormat="1" ht="25.5">
      <c r="B232" s="155" t="s">
        <v>115</v>
      </c>
      <c r="C232" s="268" t="s">
        <v>116</v>
      </c>
      <c r="D232" s="155" t="s">
        <v>117</v>
      </c>
      <c r="E232" s="268" t="s">
        <v>158</v>
      </c>
    </row>
    <row r="233" spans="2:5" s="245" customFormat="1" ht="15">
      <c r="B233" s="154">
        <v>1</v>
      </c>
      <c r="C233" s="219" t="s">
        <v>128</v>
      </c>
      <c r="D233" s="220" t="s">
        <v>129</v>
      </c>
      <c r="E233" s="221">
        <v>148</v>
      </c>
    </row>
    <row r="234" spans="2:5" s="245" customFormat="1" ht="15">
      <c r="B234" s="154">
        <v>2</v>
      </c>
      <c r="C234" s="219" t="s">
        <v>453</v>
      </c>
      <c r="D234" s="220" t="s">
        <v>454</v>
      </c>
      <c r="E234" s="221">
        <v>95</v>
      </c>
    </row>
    <row r="235" spans="2:5" s="245" customFormat="1" ht="15">
      <c r="B235" s="154">
        <v>3</v>
      </c>
      <c r="C235" s="219" t="s">
        <v>153</v>
      </c>
      <c r="D235" s="220" t="s">
        <v>154</v>
      </c>
      <c r="E235" s="221">
        <v>46</v>
      </c>
    </row>
    <row r="236" spans="2:5" s="245" customFormat="1" ht="15">
      <c r="B236" s="154">
        <v>4</v>
      </c>
      <c r="C236" s="219" t="s">
        <v>134</v>
      </c>
      <c r="D236" s="220" t="s">
        <v>135</v>
      </c>
      <c r="E236" s="221">
        <v>45</v>
      </c>
    </row>
    <row r="237" spans="2:5" s="245" customFormat="1" ht="25.5">
      <c r="B237" s="154">
        <v>5</v>
      </c>
      <c r="C237" s="219" t="s">
        <v>132</v>
      </c>
      <c r="D237" s="220" t="s">
        <v>133</v>
      </c>
      <c r="E237" s="221">
        <v>40</v>
      </c>
    </row>
    <row r="238" spans="2:5" s="245" customFormat="1" ht="15" customHeight="1">
      <c r="B238" s="476" t="s">
        <v>67</v>
      </c>
      <c r="C238" s="477"/>
      <c r="D238" s="477"/>
      <c r="E238" s="478"/>
    </row>
    <row r="239" spans="2:5" s="245" customFormat="1" ht="25.5">
      <c r="B239" s="155" t="s">
        <v>115</v>
      </c>
      <c r="C239" s="268" t="s">
        <v>116</v>
      </c>
      <c r="D239" s="155" t="s">
        <v>117</v>
      </c>
      <c r="E239" s="268" t="s">
        <v>158</v>
      </c>
    </row>
    <row r="240" spans="2:5" s="245" customFormat="1" ht="25.5">
      <c r="B240" s="154">
        <v>1</v>
      </c>
      <c r="C240" s="219" t="s">
        <v>122</v>
      </c>
      <c r="D240" s="220" t="s">
        <v>123</v>
      </c>
      <c r="E240" s="221">
        <v>1177</v>
      </c>
    </row>
    <row r="241" spans="2:5" s="245" customFormat="1" ht="25.5">
      <c r="B241" s="154">
        <v>2</v>
      </c>
      <c r="C241" s="219" t="s">
        <v>132</v>
      </c>
      <c r="D241" s="220" t="s">
        <v>133</v>
      </c>
      <c r="E241" s="221">
        <v>842</v>
      </c>
    </row>
    <row r="242" spans="2:5" s="245" customFormat="1" ht="15">
      <c r="B242" s="154">
        <v>3</v>
      </c>
      <c r="C242" s="219" t="s">
        <v>142</v>
      </c>
      <c r="D242" s="220" t="s">
        <v>143</v>
      </c>
      <c r="E242" s="221">
        <v>834</v>
      </c>
    </row>
    <row r="243" spans="2:5" s="245" customFormat="1" ht="51">
      <c r="B243" s="154">
        <v>4</v>
      </c>
      <c r="C243" s="219" t="s">
        <v>459</v>
      </c>
      <c r="D243" s="220" t="s">
        <v>460</v>
      </c>
      <c r="E243" s="221">
        <v>773</v>
      </c>
    </row>
    <row r="244" spans="2:5" s="245" customFormat="1" ht="38.25">
      <c r="B244" s="154">
        <v>5</v>
      </c>
      <c r="C244" s="219" t="s">
        <v>913</v>
      </c>
      <c r="D244" s="220" t="s">
        <v>914</v>
      </c>
      <c r="E244" s="221">
        <v>650</v>
      </c>
    </row>
    <row r="245" spans="2:5" s="245" customFormat="1" ht="15" customHeight="1">
      <c r="B245" s="476" t="s">
        <v>68</v>
      </c>
      <c r="C245" s="477"/>
      <c r="D245" s="477"/>
      <c r="E245" s="478"/>
    </row>
    <row r="246" spans="2:5" s="245" customFormat="1" ht="25.5">
      <c r="B246" s="155" t="s">
        <v>115</v>
      </c>
      <c r="C246" s="268" t="s">
        <v>116</v>
      </c>
      <c r="D246" s="155" t="s">
        <v>117</v>
      </c>
      <c r="E246" s="268" t="s">
        <v>158</v>
      </c>
    </row>
    <row r="247" spans="2:5" s="245" customFormat="1" ht="15">
      <c r="B247" s="154">
        <v>1</v>
      </c>
      <c r="C247" s="219" t="s">
        <v>134</v>
      </c>
      <c r="D247" s="220" t="s">
        <v>135</v>
      </c>
      <c r="E247" s="221">
        <v>137</v>
      </c>
    </row>
    <row r="248" spans="2:5" s="245" customFormat="1" ht="15">
      <c r="B248" s="154">
        <v>2</v>
      </c>
      <c r="C248" s="219" t="s">
        <v>128</v>
      </c>
      <c r="D248" s="220" t="s">
        <v>129</v>
      </c>
      <c r="E248" s="221">
        <v>121</v>
      </c>
    </row>
    <row r="249" spans="2:5" s="245" customFormat="1" ht="25.5">
      <c r="B249" s="154">
        <v>3</v>
      </c>
      <c r="C249" s="219" t="s">
        <v>122</v>
      </c>
      <c r="D249" s="220" t="s">
        <v>123</v>
      </c>
      <c r="E249" s="221">
        <v>120</v>
      </c>
    </row>
    <row r="250" spans="2:5" s="245" customFormat="1" ht="15">
      <c r="B250" s="154">
        <v>4</v>
      </c>
      <c r="C250" s="219" t="s">
        <v>395</v>
      </c>
      <c r="D250" s="220" t="s">
        <v>396</v>
      </c>
      <c r="E250" s="221">
        <v>91</v>
      </c>
    </row>
    <row r="251" spans="2:5" s="245" customFormat="1" ht="15">
      <c r="B251" s="154">
        <v>5</v>
      </c>
      <c r="C251" s="219" t="s">
        <v>118</v>
      </c>
      <c r="D251" s="220" t="s">
        <v>119</v>
      </c>
      <c r="E251" s="221">
        <v>84</v>
      </c>
    </row>
    <row r="252" spans="2:5" s="245" customFormat="1" ht="15" customHeight="1">
      <c r="B252" s="476" t="s">
        <v>69</v>
      </c>
      <c r="C252" s="477"/>
      <c r="D252" s="477"/>
      <c r="E252" s="478"/>
    </row>
    <row r="253" spans="2:5" s="245" customFormat="1" ht="25.5">
      <c r="B253" s="155" t="s">
        <v>115</v>
      </c>
      <c r="C253" s="268" t="s">
        <v>116</v>
      </c>
      <c r="D253" s="155" t="s">
        <v>117</v>
      </c>
      <c r="E253" s="268" t="s">
        <v>158</v>
      </c>
    </row>
    <row r="254" spans="2:5" s="245" customFormat="1" ht="15">
      <c r="B254" s="154">
        <v>1</v>
      </c>
      <c r="C254" s="219" t="s">
        <v>461</v>
      </c>
      <c r="D254" s="220" t="s">
        <v>462</v>
      </c>
      <c r="E254" s="221">
        <v>16</v>
      </c>
    </row>
    <row r="255" spans="2:5" s="245" customFormat="1" ht="38.25">
      <c r="B255" s="154">
        <v>2</v>
      </c>
      <c r="C255" s="219" t="s">
        <v>463</v>
      </c>
      <c r="D255" s="220" t="s">
        <v>464</v>
      </c>
      <c r="E255" s="221">
        <v>12</v>
      </c>
    </row>
    <row r="256" spans="2:5" s="245" customFormat="1" ht="15">
      <c r="B256" s="154">
        <v>3</v>
      </c>
      <c r="C256" s="219" t="s">
        <v>126</v>
      </c>
      <c r="D256" s="220" t="s">
        <v>127</v>
      </c>
      <c r="E256" s="221">
        <v>10</v>
      </c>
    </row>
    <row r="257" spans="2:5" s="245" customFormat="1" ht="15">
      <c r="B257" s="154">
        <v>4</v>
      </c>
      <c r="C257" s="219" t="s">
        <v>465</v>
      </c>
      <c r="D257" s="220" t="s">
        <v>466</v>
      </c>
      <c r="E257" s="221">
        <v>10</v>
      </c>
    </row>
    <row r="258" spans="2:5" s="245" customFormat="1" ht="15">
      <c r="B258" s="154">
        <v>5</v>
      </c>
      <c r="C258" s="219" t="s">
        <v>118</v>
      </c>
      <c r="D258" s="220" t="s">
        <v>119</v>
      </c>
      <c r="E258" s="221">
        <v>7</v>
      </c>
    </row>
    <row r="259" spans="2:5" s="245" customFormat="1" ht="15" customHeight="1">
      <c r="B259" s="476" t="s">
        <v>70</v>
      </c>
      <c r="C259" s="477"/>
      <c r="D259" s="477"/>
      <c r="E259" s="478"/>
    </row>
    <row r="260" spans="2:5" s="245" customFormat="1" ht="25.5">
      <c r="B260" s="155" t="s">
        <v>115</v>
      </c>
      <c r="C260" s="268" t="s">
        <v>116</v>
      </c>
      <c r="D260" s="155" t="s">
        <v>117</v>
      </c>
      <c r="E260" s="268" t="s">
        <v>158</v>
      </c>
    </row>
    <row r="261" spans="2:5" s="245" customFormat="1" ht="15">
      <c r="B261" s="154">
        <v>1</v>
      </c>
      <c r="C261" s="219" t="s">
        <v>385</v>
      </c>
      <c r="D261" s="220" t="s">
        <v>386</v>
      </c>
      <c r="E261" s="221">
        <v>41</v>
      </c>
    </row>
    <row r="262" spans="2:5" s="245" customFormat="1" ht="15">
      <c r="B262" s="154">
        <v>2</v>
      </c>
      <c r="C262" s="219" t="s">
        <v>124</v>
      </c>
      <c r="D262" s="220" t="s">
        <v>125</v>
      </c>
      <c r="E262" s="221">
        <v>19</v>
      </c>
    </row>
    <row r="263" spans="2:5" s="245" customFormat="1" ht="15">
      <c r="B263" s="154">
        <v>3</v>
      </c>
      <c r="C263" s="219" t="s">
        <v>126</v>
      </c>
      <c r="D263" s="220" t="s">
        <v>127</v>
      </c>
      <c r="E263" s="221">
        <v>17</v>
      </c>
    </row>
    <row r="264" spans="2:5" s="245" customFormat="1" ht="15">
      <c r="B264" s="154">
        <v>4</v>
      </c>
      <c r="C264" s="219" t="s">
        <v>150</v>
      </c>
      <c r="D264" s="220" t="s">
        <v>151</v>
      </c>
      <c r="E264" s="221">
        <v>15</v>
      </c>
    </row>
    <row r="265" spans="2:5" s="245" customFormat="1" ht="15">
      <c r="B265" s="154">
        <v>5</v>
      </c>
      <c r="C265" s="219" t="s">
        <v>377</v>
      </c>
      <c r="D265" s="220" t="s">
        <v>378</v>
      </c>
      <c r="E265" s="221">
        <v>14</v>
      </c>
    </row>
    <row r="266" spans="2:5" s="245" customFormat="1" ht="15" customHeight="1">
      <c r="B266" s="476" t="s">
        <v>71</v>
      </c>
      <c r="C266" s="477"/>
      <c r="D266" s="477"/>
      <c r="E266" s="478"/>
    </row>
    <row r="267" spans="2:5" s="245" customFormat="1" ht="25.5">
      <c r="B267" s="155" t="s">
        <v>115</v>
      </c>
      <c r="C267" s="268" t="s">
        <v>116</v>
      </c>
      <c r="D267" s="155" t="s">
        <v>117</v>
      </c>
      <c r="E267" s="268" t="s">
        <v>158</v>
      </c>
    </row>
    <row r="268" spans="2:5" s="245" customFormat="1" ht="25.5">
      <c r="B268" s="154">
        <v>1</v>
      </c>
      <c r="C268" s="219" t="s">
        <v>467</v>
      </c>
      <c r="D268" s="220" t="s">
        <v>468</v>
      </c>
      <c r="E268" s="221">
        <v>130</v>
      </c>
    </row>
    <row r="269" spans="2:5" s="245" customFormat="1" ht="38.25">
      <c r="B269" s="154">
        <v>2</v>
      </c>
      <c r="C269" s="219" t="s">
        <v>152</v>
      </c>
      <c r="D269" s="220" t="s">
        <v>287</v>
      </c>
      <c r="E269" s="221">
        <v>111</v>
      </c>
    </row>
    <row r="270" spans="2:5" s="245" customFormat="1" ht="25.5">
      <c r="B270" s="154">
        <v>3</v>
      </c>
      <c r="C270" s="219" t="s">
        <v>905</v>
      </c>
      <c r="D270" s="220" t="s">
        <v>906</v>
      </c>
      <c r="E270" s="221">
        <v>108</v>
      </c>
    </row>
    <row r="271" spans="2:5" s="245" customFormat="1" ht="38.25">
      <c r="B271" s="154">
        <v>4</v>
      </c>
      <c r="C271" s="219" t="s">
        <v>136</v>
      </c>
      <c r="D271" s="220" t="s">
        <v>137</v>
      </c>
      <c r="E271" s="221">
        <v>108</v>
      </c>
    </row>
    <row r="272" spans="2:5" s="245" customFormat="1" ht="38.25">
      <c r="B272" s="154">
        <v>5</v>
      </c>
      <c r="C272" s="219" t="s">
        <v>989</v>
      </c>
      <c r="D272" s="220" t="s">
        <v>990</v>
      </c>
      <c r="E272" s="221">
        <v>98</v>
      </c>
    </row>
    <row r="273" spans="2:5" s="245" customFormat="1" ht="15" customHeight="1">
      <c r="B273" s="476" t="s">
        <v>72</v>
      </c>
      <c r="C273" s="477"/>
      <c r="D273" s="477"/>
      <c r="E273" s="478"/>
    </row>
    <row r="274" spans="2:5" s="245" customFormat="1" ht="25.5">
      <c r="B274" s="155" t="s">
        <v>115</v>
      </c>
      <c r="C274" s="268" t="s">
        <v>116</v>
      </c>
      <c r="D274" s="155" t="s">
        <v>117</v>
      </c>
      <c r="E274" s="268" t="s">
        <v>158</v>
      </c>
    </row>
    <row r="275" spans="2:5" s="245" customFormat="1" ht="25.5">
      <c r="B275" s="154">
        <v>1</v>
      </c>
      <c r="C275" s="219" t="s">
        <v>122</v>
      </c>
      <c r="D275" s="220" t="s">
        <v>123</v>
      </c>
      <c r="E275" s="221">
        <v>21</v>
      </c>
    </row>
    <row r="276" spans="2:5" s="245" customFormat="1" ht="15">
      <c r="B276" s="154">
        <v>2</v>
      </c>
      <c r="C276" s="219" t="s">
        <v>140</v>
      </c>
      <c r="D276" s="220" t="s">
        <v>141</v>
      </c>
      <c r="E276" s="221">
        <v>18</v>
      </c>
    </row>
    <row r="277" spans="2:5" s="245" customFormat="1" ht="15">
      <c r="B277" s="154">
        <v>3</v>
      </c>
      <c r="C277" s="219" t="s">
        <v>461</v>
      </c>
      <c r="D277" s="220" t="s">
        <v>462</v>
      </c>
      <c r="E277" s="221">
        <v>15</v>
      </c>
    </row>
    <row r="278" spans="2:5" s="245" customFormat="1" ht="15">
      <c r="B278" s="154">
        <v>4</v>
      </c>
      <c r="C278" s="219" t="s">
        <v>383</v>
      </c>
      <c r="D278" s="220" t="s">
        <v>384</v>
      </c>
      <c r="E278" s="221">
        <v>14</v>
      </c>
    </row>
    <row r="279" spans="2:5" s="245" customFormat="1" ht="25.5">
      <c r="B279" s="154">
        <v>5</v>
      </c>
      <c r="C279" s="219" t="s">
        <v>925</v>
      </c>
      <c r="D279" s="220" t="s">
        <v>926</v>
      </c>
      <c r="E279" s="221">
        <v>14</v>
      </c>
    </row>
    <row r="280" spans="2:5" s="245" customFormat="1" ht="15" customHeight="1">
      <c r="B280" s="476" t="s">
        <v>73</v>
      </c>
      <c r="C280" s="477"/>
      <c r="D280" s="477"/>
      <c r="E280" s="478"/>
    </row>
    <row r="281" spans="2:5" s="245" customFormat="1" ht="25.5">
      <c r="B281" s="155" t="s">
        <v>115</v>
      </c>
      <c r="C281" s="268" t="s">
        <v>116</v>
      </c>
      <c r="D281" s="155" t="s">
        <v>117</v>
      </c>
      <c r="E281" s="268" t="s">
        <v>158</v>
      </c>
    </row>
    <row r="282" spans="2:5" s="245" customFormat="1" ht="15">
      <c r="B282" s="154">
        <v>1</v>
      </c>
      <c r="C282" s="219" t="s">
        <v>383</v>
      </c>
      <c r="D282" s="220" t="s">
        <v>384</v>
      </c>
      <c r="E282" s="221">
        <v>10</v>
      </c>
    </row>
    <row r="283" spans="2:5" s="245" customFormat="1" ht="25.5">
      <c r="B283" s="154">
        <v>2</v>
      </c>
      <c r="C283" s="219" t="s">
        <v>138</v>
      </c>
      <c r="D283" s="220" t="s">
        <v>139</v>
      </c>
      <c r="E283" s="221">
        <v>10</v>
      </c>
    </row>
    <row r="284" spans="2:5" s="245" customFormat="1" ht="15">
      <c r="B284" s="154">
        <v>3</v>
      </c>
      <c r="C284" s="219" t="s">
        <v>118</v>
      </c>
      <c r="D284" s="220" t="s">
        <v>119</v>
      </c>
      <c r="E284" s="221">
        <v>8</v>
      </c>
    </row>
    <row r="285" spans="2:5" s="245" customFormat="1" ht="15">
      <c r="B285" s="154">
        <v>4</v>
      </c>
      <c r="C285" s="219" t="s">
        <v>469</v>
      </c>
      <c r="D285" s="220" t="s">
        <v>470</v>
      </c>
      <c r="E285" s="221">
        <v>6</v>
      </c>
    </row>
    <row r="286" spans="2:5" s="245" customFormat="1" ht="15">
      <c r="B286" s="154">
        <v>5</v>
      </c>
      <c r="C286" s="219" t="s">
        <v>991</v>
      </c>
      <c r="D286" s="220" t="s">
        <v>992</v>
      </c>
      <c r="E286" s="221">
        <v>4</v>
      </c>
    </row>
    <row r="287" spans="2:5" s="245" customFormat="1" ht="15" customHeight="1">
      <c r="B287" s="476" t="s">
        <v>74</v>
      </c>
      <c r="C287" s="477"/>
      <c r="D287" s="477"/>
      <c r="E287" s="478"/>
    </row>
    <row r="288" spans="2:5" s="245" customFormat="1" ht="25.5">
      <c r="B288" s="155" t="s">
        <v>115</v>
      </c>
      <c r="C288" s="268" t="s">
        <v>116</v>
      </c>
      <c r="D288" s="155" t="s">
        <v>117</v>
      </c>
      <c r="E288" s="268" t="s">
        <v>158</v>
      </c>
    </row>
    <row r="289" spans="2:5" s="245" customFormat="1" ht="15">
      <c r="B289" s="154">
        <v>1</v>
      </c>
      <c r="C289" s="219" t="s">
        <v>153</v>
      </c>
      <c r="D289" s="220" t="s">
        <v>154</v>
      </c>
      <c r="E289" s="221">
        <v>88</v>
      </c>
    </row>
    <row r="290" spans="2:5" s="245" customFormat="1" ht="15">
      <c r="B290" s="154">
        <v>2</v>
      </c>
      <c r="C290" s="219" t="s">
        <v>134</v>
      </c>
      <c r="D290" s="220" t="s">
        <v>135</v>
      </c>
      <c r="E290" s="221">
        <v>80</v>
      </c>
    </row>
    <row r="291" spans="2:5" s="245" customFormat="1" ht="15">
      <c r="B291" s="154">
        <v>3</v>
      </c>
      <c r="C291" s="219" t="s">
        <v>892</v>
      </c>
      <c r="D291" s="220" t="s">
        <v>893</v>
      </c>
      <c r="E291" s="221">
        <v>52</v>
      </c>
    </row>
    <row r="292" spans="2:5" s="245" customFormat="1" ht="15">
      <c r="B292" s="154">
        <v>4</v>
      </c>
      <c r="C292" s="219" t="s">
        <v>471</v>
      </c>
      <c r="D292" s="220" t="s">
        <v>472</v>
      </c>
      <c r="E292" s="221">
        <v>47</v>
      </c>
    </row>
    <row r="293" spans="2:5" s="245" customFormat="1" ht="51">
      <c r="B293" s="154">
        <v>5</v>
      </c>
      <c r="C293" s="219" t="s">
        <v>993</v>
      </c>
      <c r="D293" s="220" t="s">
        <v>994</v>
      </c>
      <c r="E293" s="221">
        <v>44</v>
      </c>
    </row>
    <row r="294" spans="2:5" s="245" customFormat="1" ht="15" customHeight="1">
      <c r="B294" s="476" t="s">
        <v>75</v>
      </c>
      <c r="C294" s="477"/>
      <c r="D294" s="477"/>
      <c r="E294" s="478"/>
    </row>
    <row r="295" spans="2:5" s="245" customFormat="1" ht="25.5">
      <c r="B295" s="155" t="s">
        <v>115</v>
      </c>
      <c r="C295" s="268" t="s">
        <v>116</v>
      </c>
      <c r="D295" s="155" t="s">
        <v>117</v>
      </c>
      <c r="E295" s="268" t="s">
        <v>158</v>
      </c>
    </row>
    <row r="296" spans="2:5" s="245" customFormat="1" ht="63.75">
      <c r="B296" s="154">
        <v>1</v>
      </c>
      <c r="C296" s="219" t="s">
        <v>416</v>
      </c>
      <c r="D296" s="220" t="s">
        <v>927</v>
      </c>
      <c r="E296" s="221">
        <v>139</v>
      </c>
    </row>
    <row r="297" spans="2:5" s="245" customFormat="1" ht="38.25">
      <c r="B297" s="154">
        <v>2</v>
      </c>
      <c r="C297" s="219" t="s">
        <v>473</v>
      </c>
      <c r="D297" s="220" t="s">
        <v>474</v>
      </c>
      <c r="E297" s="221">
        <v>91</v>
      </c>
    </row>
    <row r="298" spans="2:5" s="245" customFormat="1" ht="25.5">
      <c r="B298" s="154">
        <v>3</v>
      </c>
      <c r="C298" s="219" t="s">
        <v>419</v>
      </c>
      <c r="D298" s="220" t="s">
        <v>420</v>
      </c>
      <c r="E298" s="221">
        <v>64</v>
      </c>
    </row>
    <row r="299" spans="2:5" s="245" customFormat="1" ht="15">
      <c r="B299" s="154">
        <v>4</v>
      </c>
      <c r="C299" s="219" t="s">
        <v>128</v>
      </c>
      <c r="D299" s="220" t="s">
        <v>129</v>
      </c>
      <c r="E299" s="221">
        <v>62</v>
      </c>
    </row>
    <row r="300" spans="2:5" s="245" customFormat="1" ht="25.5">
      <c r="B300" s="154">
        <v>5</v>
      </c>
      <c r="C300" s="219" t="s">
        <v>882</v>
      </c>
      <c r="D300" s="220" t="s">
        <v>883</v>
      </c>
      <c r="E300" s="221">
        <v>62</v>
      </c>
    </row>
    <row r="301" spans="2:5" s="245" customFormat="1" ht="15" customHeight="1">
      <c r="B301" s="476" t="s">
        <v>76</v>
      </c>
      <c r="C301" s="477"/>
      <c r="D301" s="477"/>
      <c r="E301" s="478"/>
    </row>
    <row r="302" spans="2:5" s="245" customFormat="1" ht="25.5">
      <c r="B302" s="155" t="s">
        <v>115</v>
      </c>
      <c r="C302" s="268" t="s">
        <v>116</v>
      </c>
      <c r="D302" s="155" t="s">
        <v>117</v>
      </c>
      <c r="E302" s="268" t="s">
        <v>158</v>
      </c>
    </row>
    <row r="303" spans="2:5" s="245" customFormat="1" ht="15">
      <c r="B303" s="154">
        <v>1</v>
      </c>
      <c r="C303" s="219" t="s">
        <v>118</v>
      </c>
      <c r="D303" s="220" t="s">
        <v>119</v>
      </c>
      <c r="E303" s="221">
        <v>15</v>
      </c>
    </row>
    <row r="304" spans="2:5" s="245" customFormat="1" ht="15">
      <c r="B304" s="154">
        <v>2</v>
      </c>
      <c r="C304" s="219" t="s">
        <v>140</v>
      </c>
      <c r="D304" s="220" t="s">
        <v>141</v>
      </c>
      <c r="E304" s="221">
        <v>15</v>
      </c>
    </row>
    <row r="305" spans="2:5" s="245" customFormat="1" ht="25.5">
      <c r="B305" s="154">
        <v>3</v>
      </c>
      <c r="C305" s="219" t="s">
        <v>120</v>
      </c>
      <c r="D305" s="220" t="s">
        <v>121</v>
      </c>
      <c r="E305" s="221">
        <v>14</v>
      </c>
    </row>
    <row r="306" spans="2:5" s="245" customFormat="1" ht="51">
      <c r="B306" s="154">
        <v>4</v>
      </c>
      <c r="C306" s="219" t="s">
        <v>439</v>
      </c>
      <c r="D306" s="220" t="s">
        <v>440</v>
      </c>
      <c r="E306" s="221">
        <v>13</v>
      </c>
    </row>
    <row r="307" spans="2:5" s="245" customFormat="1" ht="15">
      <c r="B307" s="154">
        <v>5</v>
      </c>
      <c r="C307" s="219" t="s">
        <v>872</v>
      </c>
      <c r="D307" s="220" t="s">
        <v>873</v>
      </c>
      <c r="E307" s="221">
        <v>12</v>
      </c>
    </row>
    <row r="308" spans="2:5" s="245" customFormat="1" ht="15" customHeight="1">
      <c r="B308" s="476" t="s">
        <v>77</v>
      </c>
      <c r="C308" s="477"/>
      <c r="D308" s="477"/>
      <c r="E308" s="478"/>
    </row>
    <row r="309" spans="2:5" s="245" customFormat="1" ht="25.5">
      <c r="B309" s="155" t="s">
        <v>115</v>
      </c>
      <c r="C309" s="268" t="s">
        <v>116</v>
      </c>
      <c r="D309" s="155" t="s">
        <v>117</v>
      </c>
      <c r="E309" s="268" t="s">
        <v>158</v>
      </c>
    </row>
    <row r="310" spans="2:5" s="245" customFormat="1" ht="15">
      <c r="B310" s="154">
        <v>1</v>
      </c>
      <c r="C310" s="219" t="s">
        <v>475</v>
      </c>
      <c r="D310" s="220" t="s">
        <v>476</v>
      </c>
      <c r="E310" s="221">
        <v>74</v>
      </c>
    </row>
    <row r="311" spans="2:5" s="245" customFormat="1" ht="25.5">
      <c r="B311" s="154">
        <v>2</v>
      </c>
      <c r="C311" s="219" t="s">
        <v>120</v>
      </c>
      <c r="D311" s="220" t="s">
        <v>121</v>
      </c>
      <c r="E311" s="221">
        <v>25</v>
      </c>
    </row>
    <row r="312" spans="2:5" s="245" customFormat="1" ht="15">
      <c r="B312" s="154">
        <v>3</v>
      </c>
      <c r="C312" s="219" t="s">
        <v>124</v>
      </c>
      <c r="D312" s="220" t="s">
        <v>125</v>
      </c>
      <c r="E312" s="221">
        <v>23</v>
      </c>
    </row>
    <row r="313" spans="2:5" s="245" customFormat="1" ht="15">
      <c r="B313" s="154">
        <v>4</v>
      </c>
      <c r="C313" s="219" t="s">
        <v>150</v>
      </c>
      <c r="D313" s="220" t="s">
        <v>151</v>
      </c>
      <c r="E313" s="221">
        <v>21</v>
      </c>
    </row>
    <row r="314" spans="2:5" s="245" customFormat="1" ht="15">
      <c r="B314" s="154">
        <v>5</v>
      </c>
      <c r="C314" s="219" t="s">
        <v>128</v>
      </c>
      <c r="D314" s="220" t="s">
        <v>129</v>
      </c>
      <c r="E314" s="221">
        <v>20</v>
      </c>
    </row>
    <row r="315" spans="2:5" s="245" customFormat="1" ht="15" customHeight="1">
      <c r="B315" s="476" t="s">
        <v>78</v>
      </c>
      <c r="C315" s="477"/>
      <c r="D315" s="477"/>
      <c r="E315" s="478"/>
    </row>
    <row r="316" spans="2:5" s="245" customFormat="1" ht="25.5">
      <c r="B316" s="155" t="s">
        <v>115</v>
      </c>
      <c r="C316" s="268" t="s">
        <v>116</v>
      </c>
      <c r="D316" s="155" t="s">
        <v>117</v>
      </c>
      <c r="E316" s="268" t="s">
        <v>158</v>
      </c>
    </row>
    <row r="317" spans="2:5" s="245" customFormat="1" ht="15">
      <c r="B317" s="154">
        <v>1</v>
      </c>
      <c r="C317" s="219" t="s">
        <v>403</v>
      </c>
      <c r="D317" s="220" t="s">
        <v>404</v>
      </c>
      <c r="E317" s="221">
        <v>87</v>
      </c>
    </row>
    <row r="318" spans="2:5" s="245" customFormat="1" ht="25.5">
      <c r="B318" s="154">
        <v>2</v>
      </c>
      <c r="C318" s="219" t="s">
        <v>477</v>
      </c>
      <c r="D318" s="220" t="s">
        <v>478</v>
      </c>
      <c r="E318" s="221">
        <v>52</v>
      </c>
    </row>
    <row r="319" spans="2:5" s="245" customFormat="1" ht="15">
      <c r="B319" s="154">
        <v>3</v>
      </c>
      <c r="C319" s="219" t="s">
        <v>128</v>
      </c>
      <c r="D319" s="220" t="s">
        <v>129</v>
      </c>
      <c r="E319" s="221">
        <v>50</v>
      </c>
    </row>
    <row r="320" spans="2:5" s="245" customFormat="1" ht="15">
      <c r="B320" s="154">
        <v>4</v>
      </c>
      <c r="C320" s="219" t="s">
        <v>395</v>
      </c>
      <c r="D320" s="220" t="s">
        <v>396</v>
      </c>
      <c r="E320" s="221">
        <v>46</v>
      </c>
    </row>
    <row r="321" spans="2:5" s="245" customFormat="1" ht="15">
      <c r="B321" s="154">
        <v>5</v>
      </c>
      <c r="C321" s="219" t="s">
        <v>884</v>
      </c>
      <c r="D321" s="220" t="s">
        <v>885</v>
      </c>
      <c r="E321" s="221">
        <v>41</v>
      </c>
    </row>
    <row r="322" spans="2:5" s="245" customFormat="1" ht="15" customHeight="1">
      <c r="B322" s="476" t="s">
        <v>79</v>
      </c>
      <c r="C322" s="477"/>
      <c r="D322" s="477"/>
      <c r="E322" s="478"/>
    </row>
    <row r="323" spans="2:5" s="245" customFormat="1" ht="25.5">
      <c r="B323" s="155" t="s">
        <v>115</v>
      </c>
      <c r="C323" s="268" t="s">
        <v>116</v>
      </c>
      <c r="D323" s="155" t="s">
        <v>117</v>
      </c>
      <c r="E323" s="268" t="s">
        <v>158</v>
      </c>
    </row>
    <row r="324" spans="2:5" s="245" customFormat="1" ht="25.5">
      <c r="B324" s="154">
        <v>1</v>
      </c>
      <c r="C324" s="219" t="s">
        <v>479</v>
      </c>
      <c r="D324" s="220" t="s">
        <v>480</v>
      </c>
      <c r="E324" s="221">
        <v>72</v>
      </c>
    </row>
    <row r="325" spans="2:5" s="245" customFormat="1" ht="15">
      <c r="B325" s="154">
        <v>2</v>
      </c>
      <c r="C325" s="219" t="s">
        <v>146</v>
      </c>
      <c r="D325" s="220" t="s">
        <v>147</v>
      </c>
      <c r="E325" s="221">
        <v>66</v>
      </c>
    </row>
    <row r="326" spans="2:5" s="245" customFormat="1" ht="25.5">
      <c r="B326" s="154">
        <v>3</v>
      </c>
      <c r="C326" s="219" t="s">
        <v>481</v>
      </c>
      <c r="D326" s="220" t="s">
        <v>482</v>
      </c>
      <c r="E326" s="221">
        <v>40</v>
      </c>
    </row>
    <row r="327" spans="2:5" s="245" customFormat="1" ht="15">
      <c r="B327" s="154">
        <v>4</v>
      </c>
      <c r="C327" s="219" t="s">
        <v>995</v>
      </c>
      <c r="D327" s="220" t="s">
        <v>996</v>
      </c>
      <c r="E327" s="221">
        <v>30</v>
      </c>
    </row>
    <row r="328" spans="2:5" s="245" customFormat="1" ht="25.5">
      <c r="B328" s="154">
        <v>5</v>
      </c>
      <c r="C328" s="219" t="s">
        <v>997</v>
      </c>
      <c r="D328" s="220" t="s">
        <v>998</v>
      </c>
      <c r="E328" s="221">
        <v>27</v>
      </c>
    </row>
    <row r="329" spans="2:5" s="245" customFormat="1" ht="15" customHeight="1">
      <c r="B329" s="476" t="s">
        <v>80</v>
      </c>
      <c r="C329" s="477"/>
      <c r="D329" s="477"/>
      <c r="E329" s="478"/>
    </row>
    <row r="330" spans="2:5" s="245" customFormat="1" ht="25.5">
      <c r="B330" s="155" t="s">
        <v>115</v>
      </c>
      <c r="C330" s="268" t="s">
        <v>116</v>
      </c>
      <c r="D330" s="155" t="s">
        <v>117</v>
      </c>
      <c r="E330" s="268" t="s">
        <v>158</v>
      </c>
    </row>
    <row r="331" spans="2:5" s="245" customFormat="1" ht="25.5">
      <c r="B331" s="154">
        <v>1</v>
      </c>
      <c r="C331" s="219" t="s">
        <v>138</v>
      </c>
      <c r="D331" s="220" t="s">
        <v>139</v>
      </c>
      <c r="E331" s="221">
        <v>49</v>
      </c>
    </row>
    <row r="332" spans="2:5" s="245" customFormat="1" ht="15">
      <c r="B332" s="154">
        <v>2</v>
      </c>
      <c r="C332" s="219" t="s">
        <v>886</v>
      </c>
      <c r="D332" s="220" t="s">
        <v>887</v>
      </c>
      <c r="E332" s="221">
        <v>37</v>
      </c>
    </row>
    <row r="333" spans="2:5" s="245" customFormat="1" ht="15">
      <c r="B333" s="154">
        <v>3</v>
      </c>
      <c r="C333" s="219" t="s">
        <v>383</v>
      </c>
      <c r="D333" s="220" t="s">
        <v>384</v>
      </c>
      <c r="E333" s="221">
        <v>32</v>
      </c>
    </row>
    <row r="334" spans="2:5" s="245" customFormat="1" ht="15">
      <c r="B334" s="154">
        <v>4</v>
      </c>
      <c r="C334" s="219" t="s">
        <v>126</v>
      </c>
      <c r="D334" s="220" t="s">
        <v>127</v>
      </c>
      <c r="E334" s="221">
        <v>20</v>
      </c>
    </row>
    <row r="335" spans="2:5" s="245" customFormat="1" ht="15">
      <c r="B335" s="154">
        <v>5</v>
      </c>
      <c r="C335" s="219" t="s">
        <v>124</v>
      </c>
      <c r="D335" s="220" t="s">
        <v>125</v>
      </c>
      <c r="E335" s="221">
        <v>18</v>
      </c>
    </row>
    <row r="336" spans="2:5" s="245" customFormat="1" ht="15" customHeight="1">
      <c r="B336" s="476" t="s">
        <v>81</v>
      </c>
      <c r="C336" s="477"/>
      <c r="D336" s="477"/>
      <c r="E336" s="478"/>
    </row>
    <row r="337" spans="2:5" s="245" customFormat="1" ht="25.5">
      <c r="B337" s="155" t="s">
        <v>115</v>
      </c>
      <c r="C337" s="268" t="s">
        <v>116</v>
      </c>
      <c r="D337" s="155" t="s">
        <v>117</v>
      </c>
      <c r="E337" s="268" t="s">
        <v>158</v>
      </c>
    </row>
    <row r="338" spans="2:5" s="245" customFormat="1" ht="25.5">
      <c r="B338" s="154">
        <v>1</v>
      </c>
      <c r="C338" s="219" t="s">
        <v>144</v>
      </c>
      <c r="D338" s="220" t="s">
        <v>145</v>
      </c>
      <c r="E338" s="221">
        <v>82</v>
      </c>
    </row>
    <row r="339" spans="2:5" s="245" customFormat="1" ht="15">
      <c r="B339" s="154">
        <v>2</v>
      </c>
      <c r="C339" s="219" t="s">
        <v>395</v>
      </c>
      <c r="D339" s="220" t="s">
        <v>396</v>
      </c>
      <c r="E339" s="221">
        <v>66</v>
      </c>
    </row>
    <row r="340" spans="2:5" s="245" customFormat="1" ht="15">
      <c r="B340" s="154">
        <v>3</v>
      </c>
      <c r="C340" s="219" t="s">
        <v>377</v>
      </c>
      <c r="D340" s="220" t="s">
        <v>378</v>
      </c>
      <c r="E340" s="221">
        <v>62</v>
      </c>
    </row>
    <row r="341" spans="2:5" s="245" customFormat="1" ht="15">
      <c r="B341" s="154">
        <v>4</v>
      </c>
      <c r="C341" s="219" t="s">
        <v>126</v>
      </c>
      <c r="D341" s="220" t="s">
        <v>127</v>
      </c>
      <c r="E341" s="221">
        <v>37</v>
      </c>
    </row>
    <row r="342" spans="2:5" s="245" customFormat="1" ht="15">
      <c r="B342" s="154">
        <v>5</v>
      </c>
      <c r="C342" s="219" t="s">
        <v>124</v>
      </c>
      <c r="D342" s="220" t="s">
        <v>125</v>
      </c>
      <c r="E342" s="221">
        <v>33</v>
      </c>
    </row>
    <row r="343" spans="2:5" s="245" customFormat="1" ht="15" customHeight="1">
      <c r="B343" s="476" t="s">
        <v>82</v>
      </c>
      <c r="C343" s="477"/>
      <c r="D343" s="477"/>
      <c r="E343" s="478"/>
    </row>
    <row r="344" spans="2:5" s="245" customFormat="1" ht="25.5">
      <c r="B344" s="155" t="s">
        <v>115</v>
      </c>
      <c r="C344" s="268" t="s">
        <v>116</v>
      </c>
      <c r="D344" s="155" t="s">
        <v>117</v>
      </c>
      <c r="E344" s="268" t="s">
        <v>158</v>
      </c>
    </row>
    <row r="345" spans="2:5" s="245" customFormat="1" ht="15">
      <c r="B345" s="154">
        <v>1</v>
      </c>
      <c r="C345" s="219" t="s">
        <v>126</v>
      </c>
      <c r="D345" s="220" t="s">
        <v>127</v>
      </c>
      <c r="E345" s="221">
        <v>8</v>
      </c>
    </row>
    <row r="346" spans="2:5" s="245" customFormat="1" ht="15">
      <c r="B346" s="154">
        <v>2</v>
      </c>
      <c r="C346" s="219" t="s">
        <v>461</v>
      </c>
      <c r="D346" s="220" t="s">
        <v>462</v>
      </c>
      <c r="E346" s="221">
        <v>7</v>
      </c>
    </row>
    <row r="347" spans="2:5" s="245" customFormat="1" ht="15">
      <c r="B347" s="154">
        <v>3</v>
      </c>
      <c r="C347" s="219" t="s">
        <v>140</v>
      </c>
      <c r="D347" s="220" t="s">
        <v>141</v>
      </c>
      <c r="E347" s="221">
        <v>6</v>
      </c>
    </row>
    <row r="348" spans="2:5" s="245" customFormat="1" ht="25.5">
      <c r="B348" s="154">
        <v>4</v>
      </c>
      <c r="C348" s="219" t="s">
        <v>120</v>
      </c>
      <c r="D348" s="220" t="s">
        <v>121</v>
      </c>
      <c r="E348" s="221">
        <v>6</v>
      </c>
    </row>
    <row r="349" spans="2:5" s="245" customFormat="1" ht="15">
      <c r="B349" s="154">
        <v>5</v>
      </c>
      <c r="C349" s="219" t="s">
        <v>124</v>
      </c>
      <c r="D349" s="220" t="s">
        <v>125</v>
      </c>
      <c r="E349" s="221">
        <v>6</v>
      </c>
    </row>
    <row r="350" spans="2:5" s="245" customFormat="1" ht="15" customHeight="1">
      <c r="B350" s="476" t="s">
        <v>83</v>
      </c>
      <c r="C350" s="477"/>
      <c r="D350" s="477"/>
      <c r="E350" s="478"/>
    </row>
    <row r="351" spans="2:5" s="245" customFormat="1" ht="25.5">
      <c r="B351" s="155" t="s">
        <v>115</v>
      </c>
      <c r="C351" s="268" t="s">
        <v>116</v>
      </c>
      <c r="D351" s="155" t="s">
        <v>117</v>
      </c>
      <c r="E351" s="268" t="s">
        <v>158</v>
      </c>
    </row>
    <row r="352" spans="2:5" s="245" customFormat="1" ht="15">
      <c r="B352" s="154">
        <v>1</v>
      </c>
      <c r="C352" s="219" t="s">
        <v>407</v>
      </c>
      <c r="D352" s="220" t="s">
        <v>408</v>
      </c>
      <c r="E352" s="221">
        <v>34</v>
      </c>
    </row>
    <row r="353" spans="2:5" s="245" customFormat="1" ht="15">
      <c r="B353" s="154">
        <v>2</v>
      </c>
      <c r="C353" s="219" t="s">
        <v>383</v>
      </c>
      <c r="D353" s="220" t="s">
        <v>384</v>
      </c>
      <c r="E353" s="221">
        <v>27</v>
      </c>
    </row>
    <row r="354" spans="2:5" s="245" customFormat="1" ht="25.5">
      <c r="B354" s="154">
        <v>3</v>
      </c>
      <c r="C354" s="219" t="s">
        <v>138</v>
      </c>
      <c r="D354" s="220" t="s">
        <v>139</v>
      </c>
      <c r="E354" s="221">
        <v>26</v>
      </c>
    </row>
    <row r="355" spans="2:5" s="245" customFormat="1" ht="15">
      <c r="B355" s="154">
        <v>4</v>
      </c>
      <c r="C355" s="219" t="s">
        <v>128</v>
      </c>
      <c r="D355" s="220" t="s">
        <v>129</v>
      </c>
      <c r="E355" s="221">
        <v>11</v>
      </c>
    </row>
    <row r="356" spans="2:5" s="245" customFormat="1" ht="15">
      <c r="B356" s="154">
        <v>5</v>
      </c>
      <c r="C356" s="219" t="s">
        <v>126</v>
      </c>
      <c r="D356" s="220" t="s">
        <v>127</v>
      </c>
      <c r="E356" s="221">
        <v>10</v>
      </c>
    </row>
    <row r="357" spans="2:5" s="245" customFormat="1" ht="15" customHeight="1">
      <c r="B357" s="476" t="s">
        <v>84</v>
      </c>
      <c r="C357" s="477"/>
      <c r="D357" s="477"/>
      <c r="E357" s="478"/>
    </row>
    <row r="358" spans="2:5" s="245" customFormat="1" ht="25.5">
      <c r="B358" s="155" t="s">
        <v>115</v>
      </c>
      <c r="C358" s="268" t="s">
        <v>116</v>
      </c>
      <c r="D358" s="155" t="s">
        <v>117</v>
      </c>
      <c r="E358" s="268" t="s">
        <v>158</v>
      </c>
    </row>
    <row r="359" spans="2:5" s="245" customFormat="1" ht="25.5">
      <c r="B359" s="154">
        <v>1</v>
      </c>
      <c r="C359" s="219" t="s">
        <v>381</v>
      </c>
      <c r="D359" s="220" t="s">
        <v>382</v>
      </c>
      <c r="E359" s="221">
        <v>9</v>
      </c>
    </row>
    <row r="360" spans="2:5" s="245" customFormat="1" ht="15">
      <c r="B360" s="154">
        <v>2</v>
      </c>
      <c r="C360" s="219" t="s">
        <v>134</v>
      </c>
      <c r="D360" s="220" t="s">
        <v>135</v>
      </c>
      <c r="E360" s="221">
        <v>9</v>
      </c>
    </row>
    <row r="361" spans="2:5" s="245" customFormat="1" ht="15">
      <c r="B361" s="154">
        <v>3</v>
      </c>
      <c r="C361" s="219" t="s">
        <v>126</v>
      </c>
      <c r="D361" s="220" t="s">
        <v>127</v>
      </c>
      <c r="E361" s="221">
        <v>8</v>
      </c>
    </row>
    <row r="362" spans="2:5" s="245" customFormat="1" ht="15">
      <c r="B362" s="154">
        <v>4</v>
      </c>
      <c r="C362" s="219" t="s">
        <v>124</v>
      </c>
      <c r="D362" s="220" t="s">
        <v>125</v>
      </c>
      <c r="E362" s="221">
        <v>8</v>
      </c>
    </row>
    <row r="363" spans="2:5" s="245" customFormat="1" ht="38.25">
      <c r="B363" s="154">
        <v>5</v>
      </c>
      <c r="C363" s="219" t="s">
        <v>136</v>
      </c>
      <c r="D363" s="220" t="s">
        <v>137</v>
      </c>
      <c r="E363" s="221">
        <v>8</v>
      </c>
    </row>
    <row r="364" spans="2:5" s="245" customFormat="1" ht="15" customHeight="1">
      <c r="B364" s="476" t="s">
        <v>85</v>
      </c>
      <c r="C364" s="477"/>
      <c r="D364" s="477"/>
      <c r="E364" s="478"/>
    </row>
    <row r="365" spans="2:5" s="245" customFormat="1" ht="25.5">
      <c r="B365" s="155" t="s">
        <v>115</v>
      </c>
      <c r="C365" s="268" t="s">
        <v>116</v>
      </c>
      <c r="D365" s="155" t="s">
        <v>117</v>
      </c>
      <c r="E365" s="268" t="s">
        <v>158</v>
      </c>
    </row>
    <row r="366" spans="2:5" s="245" customFormat="1" ht="15">
      <c r="B366" s="154">
        <v>1</v>
      </c>
      <c r="C366" s="219" t="s">
        <v>443</v>
      </c>
      <c r="D366" s="220" t="s">
        <v>444</v>
      </c>
      <c r="E366" s="221">
        <v>36</v>
      </c>
    </row>
    <row r="367" spans="2:5" s="245" customFormat="1" ht="25.5">
      <c r="B367" s="154">
        <v>2</v>
      </c>
      <c r="C367" s="219" t="s">
        <v>483</v>
      </c>
      <c r="D367" s="220" t="s">
        <v>484</v>
      </c>
      <c r="E367" s="221">
        <v>27</v>
      </c>
    </row>
    <row r="368" spans="2:5" s="245" customFormat="1" ht="15">
      <c r="B368" s="154">
        <v>3</v>
      </c>
      <c r="C368" s="219" t="s">
        <v>126</v>
      </c>
      <c r="D368" s="220" t="s">
        <v>127</v>
      </c>
      <c r="E368" s="221">
        <v>21</v>
      </c>
    </row>
    <row r="369" spans="2:5" s="245" customFormat="1" ht="25.5">
      <c r="B369" s="154">
        <v>4</v>
      </c>
      <c r="C369" s="219" t="s">
        <v>445</v>
      </c>
      <c r="D369" s="220" t="s">
        <v>446</v>
      </c>
      <c r="E369" s="221">
        <v>20</v>
      </c>
    </row>
    <row r="370" spans="2:5" s="245" customFormat="1" ht="25.5">
      <c r="B370" s="154">
        <v>5</v>
      </c>
      <c r="C370" s="219" t="s">
        <v>120</v>
      </c>
      <c r="D370" s="220" t="s">
        <v>121</v>
      </c>
      <c r="E370" s="221">
        <v>18</v>
      </c>
    </row>
    <row r="371" spans="2:5" s="245" customFormat="1" ht="15" customHeight="1">
      <c r="B371" s="265" t="s">
        <v>86</v>
      </c>
      <c r="C371" s="266"/>
      <c r="D371" s="266"/>
      <c r="E371" s="267"/>
    </row>
    <row r="372" spans="2:5" s="245" customFormat="1" ht="25.5">
      <c r="B372" s="155" t="s">
        <v>115</v>
      </c>
      <c r="C372" s="268" t="s">
        <v>116</v>
      </c>
      <c r="D372" s="155" t="s">
        <v>117</v>
      </c>
      <c r="E372" s="268" t="s">
        <v>158</v>
      </c>
    </row>
    <row r="373" spans="2:5" s="245" customFormat="1" ht="15">
      <c r="B373" s="154">
        <v>1</v>
      </c>
      <c r="C373" s="219" t="s">
        <v>485</v>
      </c>
      <c r="D373" s="220" t="s">
        <v>486</v>
      </c>
      <c r="E373" s="221">
        <v>86</v>
      </c>
    </row>
    <row r="374" spans="2:5" s="245" customFormat="1" ht="25.5">
      <c r="B374" s="154">
        <v>2</v>
      </c>
      <c r="C374" s="219" t="s">
        <v>487</v>
      </c>
      <c r="D374" s="220" t="s">
        <v>488</v>
      </c>
      <c r="E374" s="221">
        <v>39</v>
      </c>
    </row>
    <row r="375" spans="2:5" s="245" customFormat="1" ht="15">
      <c r="B375" s="154">
        <v>3</v>
      </c>
      <c r="C375" s="219" t="s">
        <v>124</v>
      </c>
      <c r="D375" s="220" t="s">
        <v>125</v>
      </c>
      <c r="E375" s="221">
        <v>15</v>
      </c>
    </row>
    <row r="376" spans="2:5" s="245" customFormat="1" ht="15">
      <c r="B376" s="154">
        <v>4</v>
      </c>
      <c r="C376" s="219" t="s">
        <v>126</v>
      </c>
      <c r="D376" s="220" t="s">
        <v>127</v>
      </c>
      <c r="E376" s="221">
        <v>14</v>
      </c>
    </row>
    <row r="377" spans="2:5" s="245" customFormat="1" ht="25.5">
      <c r="B377" s="154">
        <v>5</v>
      </c>
      <c r="C377" s="219" t="s">
        <v>120</v>
      </c>
      <c r="D377" s="220" t="s">
        <v>121</v>
      </c>
      <c r="E377" s="221">
        <v>11</v>
      </c>
    </row>
    <row r="378" spans="2:5" s="245" customFormat="1" ht="15" customHeight="1">
      <c r="B378" s="476" t="s">
        <v>87</v>
      </c>
      <c r="C378" s="477"/>
      <c r="D378" s="477"/>
      <c r="E378" s="478"/>
    </row>
    <row r="379" spans="2:5" s="245" customFormat="1" ht="25.5">
      <c r="B379" s="155" t="s">
        <v>115</v>
      </c>
      <c r="C379" s="268" t="s">
        <v>116</v>
      </c>
      <c r="D379" s="155" t="s">
        <v>117</v>
      </c>
      <c r="E379" s="268" t="s">
        <v>158</v>
      </c>
    </row>
    <row r="380" spans="2:5" s="245" customFormat="1" ht="15">
      <c r="B380" s="154">
        <v>1</v>
      </c>
      <c r="C380" s="219" t="s">
        <v>153</v>
      </c>
      <c r="D380" s="220" t="s">
        <v>154</v>
      </c>
      <c r="E380" s="221">
        <v>31</v>
      </c>
    </row>
    <row r="381" spans="2:5" s="245" customFormat="1" ht="15">
      <c r="B381" s="154">
        <v>2</v>
      </c>
      <c r="C381" s="219" t="s">
        <v>489</v>
      </c>
      <c r="D381" s="220" t="s">
        <v>490</v>
      </c>
      <c r="E381" s="221">
        <v>30</v>
      </c>
    </row>
    <row r="382" spans="2:5" s="245" customFormat="1" ht="15">
      <c r="B382" s="154">
        <v>3</v>
      </c>
      <c r="C382" s="219" t="s">
        <v>975</v>
      </c>
      <c r="D382" s="220" t="s">
        <v>976</v>
      </c>
      <c r="E382" s="221">
        <v>27</v>
      </c>
    </row>
    <row r="383" spans="2:5" s="245" customFormat="1" ht="38.25">
      <c r="B383" s="154">
        <v>4</v>
      </c>
      <c r="C383" s="219" t="s">
        <v>412</v>
      </c>
      <c r="D383" s="220" t="s">
        <v>413</v>
      </c>
      <c r="E383" s="221">
        <v>26</v>
      </c>
    </row>
    <row r="384" spans="2:5" s="245" customFormat="1" ht="15">
      <c r="B384" s="154">
        <v>5</v>
      </c>
      <c r="C384" s="219" t="s">
        <v>124</v>
      </c>
      <c r="D384" s="220" t="s">
        <v>125</v>
      </c>
      <c r="E384" s="221">
        <v>23</v>
      </c>
    </row>
    <row r="385" spans="2:5" s="245" customFormat="1" ht="15" customHeight="1">
      <c r="B385" s="476" t="s">
        <v>88</v>
      </c>
      <c r="C385" s="477"/>
      <c r="D385" s="477"/>
      <c r="E385" s="478"/>
    </row>
    <row r="386" spans="2:5" s="245" customFormat="1" ht="25.5">
      <c r="B386" s="155" t="s">
        <v>115</v>
      </c>
      <c r="C386" s="268" t="s">
        <v>116</v>
      </c>
      <c r="D386" s="155" t="s">
        <v>117</v>
      </c>
      <c r="E386" s="268" t="s">
        <v>158</v>
      </c>
    </row>
    <row r="387" spans="2:5" s="245" customFormat="1" ht="15">
      <c r="B387" s="154">
        <v>1</v>
      </c>
      <c r="C387" s="219" t="s">
        <v>126</v>
      </c>
      <c r="D387" s="220" t="s">
        <v>127</v>
      </c>
      <c r="E387" s="221">
        <v>25</v>
      </c>
    </row>
    <row r="388" spans="2:5" s="245" customFormat="1" ht="15">
      <c r="B388" s="154">
        <v>2</v>
      </c>
      <c r="C388" s="219" t="s">
        <v>383</v>
      </c>
      <c r="D388" s="220" t="s">
        <v>384</v>
      </c>
      <c r="E388" s="221">
        <v>23</v>
      </c>
    </row>
    <row r="389" spans="2:5" s="245" customFormat="1" ht="25.5">
      <c r="B389" s="154">
        <v>3</v>
      </c>
      <c r="C389" s="219" t="s">
        <v>138</v>
      </c>
      <c r="D389" s="220" t="s">
        <v>139</v>
      </c>
      <c r="E389" s="221">
        <v>23</v>
      </c>
    </row>
    <row r="390" spans="2:5" s="245" customFormat="1" ht="25.5">
      <c r="B390" s="154">
        <v>4</v>
      </c>
      <c r="C390" s="219" t="s">
        <v>120</v>
      </c>
      <c r="D390" s="220" t="s">
        <v>121</v>
      </c>
      <c r="E390" s="221">
        <v>21</v>
      </c>
    </row>
    <row r="391" spans="2:5" s="245" customFormat="1" ht="15">
      <c r="B391" s="154">
        <v>5</v>
      </c>
      <c r="C391" s="219" t="s">
        <v>124</v>
      </c>
      <c r="D391" s="220" t="s">
        <v>125</v>
      </c>
      <c r="E391" s="221">
        <v>20</v>
      </c>
    </row>
    <row r="392" spans="2:5" s="245" customFormat="1" ht="15" customHeight="1">
      <c r="B392" s="476" t="s">
        <v>89</v>
      </c>
      <c r="C392" s="477"/>
      <c r="D392" s="477"/>
      <c r="E392" s="478"/>
    </row>
    <row r="393" spans="2:5" s="245" customFormat="1" ht="25.5">
      <c r="B393" s="155" t="s">
        <v>115</v>
      </c>
      <c r="C393" s="268" t="s">
        <v>116</v>
      </c>
      <c r="D393" s="155" t="s">
        <v>117</v>
      </c>
      <c r="E393" s="268" t="s">
        <v>158</v>
      </c>
    </row>
    <row r="394" spans="2:5" s="245" customFormat="1" ht="15">
      <c r="B394" s="154">
        <v>1</v>
      </c>
      <c r="C394" s="219" t="s">
        <v>126</v>
      </c>
      <c r="D394" s="220" t="s">
        <v>127</v>
      </c>
      <c r="E394" s="221">
        <v>9</v>
      </c>
    </row>
    <row r="395" spans="2:5" s="245" customFormat="1" ht="25.5">
      <c r="B395" s="154">
        <v>2</v>
      </c>
      <c r="C395" s="219" t="s">
        <v>493</v>
      </c>
      <c r="D395" s="220" t="s">
        <v>494</v>
      </c>
      <c r="E395" s="221">
        <v>5</v>
      </c>
    </row>
    <row r="396" spans="2:5" s="245" customFormat="1" ht="25.5">
      <c r="B396" s="154">
        <v>3</v>
      </c>
      <c r="C396" s="219" t="s">
        <v>491</v>
      </c>
      <c r="D396" s="220" t="s">
        <v>492</v>
      </c>
      <c r="E396" s="221">
        <v>5</v>
      </c>
    </row>
    <row r="397" spans="2:5" s="245" customFormat="1" ht="15">
      <c r="B397" s="154">
        <v>4</v>
      </c>
      <c r="C397" s="219" t="s">
        <v>140</v>
      </c>
      <c r="D397" s="220" t="s">
        <v>141</v>
      </c>
      <c r="E397" s="221">
        <v>5</v>
      </c>
    </row>
    <row r="398" spans="2:5" s="245" customFormat="1" ht="15">
      <c r="B398" s="154">
        <v>5</v>
      </c>
      <c r="C398" s="219" t="s">
        <v>928</v>
      </c>
      <c r="D398" s="220" t="s">
        <v>929</v>
      </c>
      <c r="E398" s="221">
        <v>5</v>
      </c>
    </row>
    <row r="399" spans="2:5" s="245" customFormat="1" ht="15" customHeight="1">
      <c r="B399" s="476" t="s">
        <v>90</v>
      </c>
      <c r="C399" s="477"/>
      <c r="D399" s="477"/>
      <c r="E399" s="478"/>
    </row>
    <row r="400" spans="2:5" s="245" customFormat="1" ht="25.5">
      <c r="B400" s="155" t="s">
        <v>115</v>
      </c>
      <c r="C400" s="268" t="s">
        <v>116</v>
      </c>
      <c r="D400" s="155" t="s">
        <v>117</v>
      </c>
      <c r="E400" s="268" t="s">
        <v>158</v>
      </c>
    </row>
    <row r="401" spans="2:5" s="245" customFormat="1" ht="25.5">
      <c r="B401" s="154">
        <v>1</v>
      </c>
      <c r="C401" s="219" t="s">
        <v>477</v>
      </c>
      <c r="D401" s="220" t="s">
        <v>478</v>
      </c>
      <c r="E401" s="221">
        <v>25</v>
      </c>
    </row>
    <row r="402" spans="2:5" s="245" customFormat="1" ht="15">
      <c r="B402" s="154">
        <v>2</v>
      </c>
      <c r="C402" s="219" t="s">
        <v>126</v>
      </c>
      <c r="D402" s="220" t="s">
        <v>127</v>
      </c>
      <c r="E402" s="221">
        <v>7</v>
      </c>
    </row>
    <row r="403" spans="2:5" s="245" customFormat="1" ht="15">
      <c r="B403" s="154">
        <v>3</v>
      </c>
      <c r="C403" s="219" t="s">
        <v>124</v>
      </c>
      <c r="D403" s="220" t="s">
        <v>125</v>
      </c>
      <c r="E403" s="221">
        <v>7</v>
      </c>
    </row>
    <row r="404" spans="2:5" s="245" customFormat="1" ht="25.5">
      <c r="B404" s="154">
        <v>4</v>
      </c>
      <c r="C404" s="219" t="s">
        <v>122</v>
      </c>
      <c r="D404" s="220" t="s">
        <v>123</v>
      </c>
      <c r="E404" s="221">
        <v>6</v>
      </c>
    </row>
    <row r="405" spans="2:5" s="245" customFormat="1" ht="38.25">
      <c r="B405" s="154">
        <v>5</v>
      </c>
      <c r="C405" s="219" t="s">
        <v>412</v>
      </c>
      <c r="D405" s="220" t="s">
        <v>413</v>
      </c>
      <c r="E405" s="221">
        <v>5</v>
      </c>
    </row>
    <row r="406" spans="2:5" s="245" customFormat="1" ht="15" customHeight="1">
      <c r="B406" s="476" t="s">
        <v>91</v>
      </c>
      <c r="C406" s="477"/>
      <c r="D406" s="477"/>
      <c r="E406" s="478"/>
    </row>
    <row r="407" spans="2:5" s="245" customFormat="1" ht="25.5">
      <c r="B407" s="155" t="s">
        <v>115</v>
      </c>
      <c r="C407" s="268" t="s">
        <v>116</v>
      </c>
      <c r="D407" s="155" t="s">
        <v>117</v>
      </c>
      <c r="E407" s="268" t="s">
        <v>158</v>
      </c>
    </row>
    <row r="408" spans="2:5" s="245" customFormat="1" ht="15">
      <c r="B408" s="154">
        <v>1</v>
      </c>
      <c r="C408" s="219" t="s">
        <v>126</v>
      </c>
      <c r="D408" s="220" t="s">
        <v>127</v>
      </c>
      <c r="E408" s="221">
        <v>27</v>
      </c>
    </row>
    <row r="409" spans="2:5" s="245" customFormat="1" ht="15">
      <c r="B409" s="154">
        <v>2</v>
      </c>
      <c r="C409" s="219" t="s">
        <v>124</v>
      </c>
      <c r="D409" s="220" t="s">
        <v>125</v>
      </c>
      <c r="E409" s="221">
        <v>26</v>
      </c>
    </row>
    <row r="410" spans="2:5" s="245" customFormat="1" ht="25.5">
      <c r="B410" s="154">
        <v>3</v>
      </c>
      <c r="C410" s="219" t="s">
        <v>381</v>
      </c>
      <c r="D410" s="220" t="s">
        <v>382</v>
      </c>
      <c r="E410" s="221">
        <v>19</v>
      </c>
    </row>
    <row r="411" spans="2:5" s="245" customFormat="1" ht="15">
      <c r="B411" s="154">
        <v>4</v>
      </c>
      <c r="C411" s="219" t="s">
        <v>118</v>
      </c>
      <c r="D411" s="220" t="s">
        <v>119</v>
      </c>
      <c r="E411" s="221">
        <v>15</v>
      </c>
    </row>
    <row r="412" spans="2:5" s="245" customFormat="1" ht="25.5">
      <c r="B412" s="154">
        <v>5</v>
      </c>
      <c r="C412" s="219" t="s">
        <v>144</v>
      </c>
      <c r="D412" s="220" t="s">
        <v>145</v>
      </c>
      <c r="E412" s="221">
        <v>15</v>
      </c>
    </row>
    <row r="413" spans="2:5" s="245" customFormat="1" ht="15" customHeight="1">
      <c r="B413" s="476" t="s">
        <v>92</v>
      </c>
      <c r="C413" s="477"/>
      <c r="D413" s="477"/>
      <c r="E413" s="478"/>
    </row>
    <row r="414" spans="2:5" s="245" customFormat="1" ht="25.5">
      <c r="B414" s="155" t="s">
        <v>115</v>
      </c>
      <c r="C414" s="268" t="s">
        <v>116</v>
      </c>
      <c r="D414" s="155" t="s">
        <v>117</v>
      </c>
      <c r="E414" s="268" t="s">
        <v>158</v>
      </c>
    </row>
    <row r="415" spans="2:5" s="245" customFormat="1" ht="15">
      <c r="B415" s="154">
        <v>1</v>
      </c>
      <c r="C415" s="219" t="s">
        <v>134</v>
      </c>
      <c r="D415" s="220" t="s">
        <v>135</v>
      </c>
      <c r="E415" s="221">
        <v>78</v>
      </c>
    </row>
    <row r="416" spans="2:5" s="245" customFormat="1" ht="15">
      <c r="B416" s="154">
        <v>2</v>
      </c>
      <c r="C416" s="219" t="s">
        <v>495</v>
      </c>
      <c r="D416" s="220" t="s">
        <v>496</v>
      </c>
      <c r="E416" s="221">
        <v>65</v>
      </c>
    </row>
    <row r="417" spans="2:5" s="245" customFormat="1" ht="15">
      <c r="B417" s="154">
        <v>3</v>
      </c>
      <c r="C417" s="219" t="s">
        <v>146</v>
      </c>
      <c r="D417" s="220" t="s">
        <v>147</v>
      </c>
      <c r="E417" s="221">
        <v>59</v>
      </c>
    </row>
    <row r="418" spans="2:5" s="245" customFormat="1" ht="15">
      <c r="B418" s="154">
        <v>4</v>
      </c>
      <c r="C418" s="219" t="s">
        <v>930</v>
      </c>
      <c r="D418" s="220" t="s">
        <v>931</v>
      </c>
      <c r="E418" s="221">
        <v>53</v>
      </c>
    </row>
    <row r="419" spans="2:5" s="245" customFormat="1" ht="25.5">
      <c r="B419" s="154">
        <v>5</v>
      </c>
      <c r="C419" s="219" t="s">
        <v>497</v>
      </c>
      <c r="D419" s="220" t="s">
        <v>498</v>
      </c>
      <c r="E419" s="221">
        <v>51</v>
      </c>
    </row>
    <row r="420" spans="2:5" s="245" customFormat="1" ht="15" customHeight="1">
      <c r="B420" s="476" t="s">
        <v>93</v>
      </c>
      <c r="C420" s="477"/>
      <c r="D420" s="477"/>
      <c r="E420" s="478"/>
    </row>
    <row r="421" spans="2:5" s="245" customFormat="1" ht="25.5">
      <c r="B421" s="155" t="s">
        <v>115</v>
      </c>
      <c r="C421" s="268" t="s">
        <v>116</v>
      </c>
      <c r="D421" s="155" t="s">
        <v>117</v>
      </c>
      <c r="E421" s="268" t="s">
        <v>158</v>
      </c>
    </row>
    <row r="422" spans="2:5" s="245" customFormat="1" ht="15">
      <c r="B422" s="154">
        <v>1</v>
      </c>
      <c r="C422" s="219" t="s">
        <v>126</v>
      </c>
      <c r="D422" s="220" t="s">
        <v>127</v>
      </c>
      <c r="E422" s="221">
        <v>23</v>
      </c>
    </row>
    <row r="423" spans="2:5" s="245" customFormat="1" ht="15">
      <c r="B423" s="154">
        <v>2</v>
      </c>
      <c r="C423" s="219" t="s">
        <v>124</v>
      </c>
      <c r="D423" s="220" t="s">
        <v>125</v>
      </c>
      <c r="E423" s="221">
        <v>17</v>
      </c>
    </row>
    <row r="424" spans="2:5" s="245" customFormat="1" ht="25.5">
      <c r="B424" s="154">
        <v>3</v>
      </c>
      <c r="C424" s="219" t="s">
        <v>122</v>
      </c>
      <c r="D424" s="220" t="s">
        <v>123</v>
      </c>
      <c r="E424" s="221">
        <v>14</v>
      </c>
    </row>
    <row r="425" spans="2:5" s="245" customFormat="1" ht="25.5">
      <c r="B425" s="154">
        <v>4</v>
      </c>
      <c r="C425" s="219" t="s">
        <v>477</v>
      </c>
      <c r="D425" s="220" t="s">
        <v>478</v>
      </c>
      <c r="E425" s="221">
        <v>11</v>
      </c>
    </row>
    <row r="426" spans="2:5" s="245" customFormat="1" ht="15">
      <c r="B426" s="154">
        <v>5</v>
      </c>
      <c r="C426" s="219" t="s">
        <v>128</v>
      </c>
      <c r="D426" s="220" t="s">
        <v>129</v>
      </c>
      <c r="E426" s="221">
        <v>11</v>
      </c>
    </row>
    <row r="427" spans="2:5" s="245" customFormat="1" ht="15" customHeight="1">
      <c r="B427" s="476" t="s">
        <v>94</v>
      </c>
      <c r="C427" s="477"/>
      <c r="D427" s="477"/>
      <c r="E427" s="478"/>
    </row>
    <row r="428" spans="2:5" s="245" customFormat="1" ht="25.5">
      <c r="B428" s="155" t="s">
        <v>115</v>
      </c>
      <c r="C428" s="268" t="s">
        <v>116</v>
      </c>
      <c r="D428" s="155" t="s">
        <v>117</v>
      </c>
      <c r="E428" s="268" t="s">
        <v>158</v>
      </c>
    </row>
    <row r="429" spans="2:5" s="245" customFormat="1" ht="15">
      <c r="B429" s="154">
        <v>1</v>
      </c>
      <c r="C429" s="219" t="s">
        <v>126</v>
      </c>
      <c r="D429" s="220" t="s">
        <v>127</v>
      </c>
      <c r="E429" s="221">
        <v>31</v>
      </c>
    </row>
    <row r="430" spans="2:5" s="245" customFormat="1" ht="25.5">
      <c r="B430" s="154">
        <v>2</v>
      </c>
      <c r="C430" s="219" t="s">
        <v>120</v>
      </c>
      <c r="D430" s="220" t="s">
        <v>121</v>
      </c>
      <c r="E430" s="221">
        <v>26</v>
      </c>
    </row>
    <row r="431" spans="2:5" s="245" customFormat="1" ht="15">
      <c r="B431" s="154">
        <v>3</v>
      </c>
      <c r="C431" s="219" t="s">
        <v>485</v>
      </c>
      <c r="D431" s="220" t="s">
        <v>486</v>
      </c>
      <c r="E431" s="221">
        <v>23</v>
      </c>
    </row>
    <row r="432" spans="2:5" s="245" customFormat="1" ht="15">
      <c r="B432" s="154">
        <v>4</v>
      </c>
      <c r="C432" s="219" t="s">
        <v>393</v>
      </c>
      <c r="D432" s="220" t="s">
        <v>394</v>
      </c>
      <c r="E432" s="221">
        <v>23</v>
      </c>
    </row>
    <row r="433" spans="2:5" s="245" customFormat="1" ht="25.5">
      <c r="B433" s="154">
        <v>5</v>
      </c>
      <c r="C433" s="219" t="s">
        <v>932</v>
      </c>
      <c r="D433" s="220" t="s">
        <v>933</v>
      </c>
      <c r="E433" s="221">
        <v>21</v>
      </c>
    </row>
    <row r="434" spans="2:5" s="245" customFormat="1" ht="15" customHeight="1">
      <c r="B434" s="476" t="s">
        <v>95</v>
      </c>
      <c r="C434" s="477"/>
      <c r="D434" s="477"/>
      <c r="E434" s="478"/>
    </row>
    <row r="435" spans="2:5" s="245" customFormat="1" ht="25.5">
      <c r="B435" s="155" t="s">
        <v>115</v>
      </c>
      <c r="C435" s="268" t="s">
        <v>116</v>
      </c>
      <c r="D435" s="155" t="s">
        <v>117</v>
      </c>
      <c r="E435" s="268" t="s">
        <v>158</v>
      </c>
    </row>
    <row r="436" spans="2:5" s="245" customFormat="1" ht="15">
      <c r="B436" s="154">
        <v>1</v>
      </c>
      <c r="C436" s="219" t="s">
        <v>124</v>
      </c>
      <c r="D436" s="220" t="s">
        <v>125</v>
      </c>
      <c r="E436" s="221">
        <v>7</v>
      </c>
    </row>
    <row r="437" spans="2:5" s="245" customFormat="1" ht="15">
      <c r="B437" s="154">
        <v>2</v>
      </c>
      <c r="C437" s="219" t="s">
        <v>118</v>
      </c>
      <c r="D437" s="220" t="s">
        <v>119</v>
      </c>
      <c r="E437" s="221">
        <v>5</v>
      </c>
    </row>
    <row r="438" spans="2:5" s="245" customFormat="1" ht="15">
      <c r="B438" s="154">
        <v>3</v>
      </c>
      <c r="C438" s="219" t="s">
        <v>126</v>
      </c>
      <c r="D438" s="220" t="s">
        <v>127</v>
      </c>
      <c r="E438" s="221">
        <v>5</v>
      </c>
    </row>
    <row r="439" spans="2:5" s="245" customFormat="1" ht="15">
      <c r="B439" s="154">
        <v>4</v>
      </c>
      <c r="C439" s="219" t="s">
        <v>999</v>
      </c>
      <c r="D439" s="220" t="s">
        <v>1000</v>
      </c>
      <c r="E439" s="221">
        <v>4</v>
      </c>
    </row>
    <row r="440" spans="2:5" s="245" customFormat="1" ht="25.5">
      <c r="B440" s="154">
        <v>5</v>
      </c>
      <c r="C440" s="219" t="s">
        <v>932</v>
      </c>
      <c r="D440" s="220" t="s">
        <v>933</v>
      </c>
      <c r="E440" s="221">
        <v>4</v>
      </c>
    </row>
    <row r="441" spans="2:5" s="245" customFormat="1" ht="15" customHeight="1">
      <c r="B441" s="476" t="s">
        <v>96</v>
      </c>
      <c r="C441" s="477"/>
      <c r="D441" s="477"/>
      <c r="E441" s="478"/>
    </row>
    <row r="442" spans="2:5" s="245" customFormat="1" ht="25.5">
      <c r="B442" s="155" t="s">
        <v>115</v>
      </c>
      <c r="C442" s="268" t="s">
        <v>116</v>
      </c>
      <c r="D442" s="155" t="s">
        <v>117</v>
      </c>
      <c r="E442" s="268" t="s">
        <v>158</v>
      </c>
    </row>
    <row r="443" spans="2:5" s="245" customFormat="1" ht="15">
      <c r="B443" s="154">
        <v>1</v>
      </c>
      <c r="C443" s="219" t="s">
        <v>369</v>
      </c>
      <c r="D443" s="220" t="s">
        <v>370</v>
      </c>
      <c r="E443" s="221">
        <v>201</v>
      </c>
    </row>
    <row r="444" spans="2:5" s="245" customFormat="1" ht="15">
      <c r="B444" s="154">
        <v>2</v>
      </c>
      <c r="C444" s="219" t="s">
        <v>371</v>
      </c>
      <c r="D444" s="220" t="s">
        <v>372</v>
      </c>
      <c r="E444" s="221">
        <v>184</v>
      </c>
    </row>
    <row r="445" spans="2:5" s="245" customFormat="1" ht="25.5">
      <c r="B445" s="154">
        <v>3</v>
      </c>
      <c r="C445" s="219" t="s">
        <v>120</v>
      </c>
      <c r="D445" s="220" t="s">
        <v>121</v>
      </c>
      <c r="E445" s="221">
        <v>37</v>
      </c>
    </row>
    <row r="446" spans="2:5" s="245" customFormat="1" ht="15">
      <c r="B446" s="154">
        <v>4</v>
      </c>
      <c r="C446" s="219" t="s">
        <v>124</v>
      </c>
      <c r="D446" s="220" t="s">
        <v>125</v>
      </c>
      <c r="E446" s="221">
        <v>29</v>
      </c>
    </row>
    <row r="447" spans="2:5" s="245" customFormat="1" ht="25.5">
      <c r="B447" s="154">
        <v>5</v>
      </c>
      <c r="C447" s="219" t="s">
        <v>888</v>
      </c>
      <c r="D447" s="220" t="s">
        <v>889</v>
      </c>
      <c r="E447" s="221">
        <v>29</v>
      </c>
    </row>
    <row r="448" spans="2:5" s="245" customFormat="1" ht="15" customHeight="1">
      <c r="B448" s="476" t="s">
        <v>97</v>
      </c>
      <c r="C448" s="477"/>
      <c r="D448" s="477"/>
      <c r="E448" s="478"/>
    </row>
    <row r="449" spans="2:5" s="245" customFormat="1" ht="25.5">
      <c r="B449" s="155" t="s">
        <v>115</v>
      </c>
      <c r="C449" s="268" t="s">
        <v>116</v>
      </c>
      <c r="D449" s="155" t="s">
        <v>117</v>
      </c>
      <c r="E449" s="268" t="s">
        <v>158</v>
      </c>
    </row>
    <row r="450" spans="2:5" s="245" customFormat="1" ht="25.5">
      <c r="B450" s="154">
        <v>1</v>
      </c>
      <c r="C450" s="219" t="s">
        <v>503</v>
      </c>
      <c r="D450" s="220" t="s">
        <v>504</v>
      </c>
      <c r="E450" s="221">
        <v>58</v>
      </c>
    </row>
    <row r="451" spans="2:5" s="245" customFormat="1" ht="15">
      <c r="B451" s="154">
        <v>2</v>
      </c>
      <c r="C451" s="219" t="s">
        <v>501</v>
      </c>
      <c r="D451" s="220" t="s">
        <v>502</v>
      </c>
      <c r="E451" s="221">
        <v>56</v>
      </c>
    </row>
    <row r="452" spans="2:5" s="245" customFormat="1" ht="25.5">
      <c r="B452" s="154">
        <v>3</v>
      </c>
      <c r="C452" s="219" t="s">
        <v>499</v>
      </c>
      <c r="D452" s="220" t="s">
        <v>500</v>
      </c>
      <c r="E452" s="221">
        <v>42</v>
      </c>
    </row>
    <row r="453" spans="2:5" s="245" customFormat="1" ht="25.5">
      <c r="B453" s="154">
        <v>4</v>
      </c>
      <c r="C453" s="219" t="s">
        <v>890</v>
      </c>
      <c r="D453" s="220" t="s">
        <v>891</v>
      </c>
      <c r="E453" s="221">
        <v>24</v>
      </c>
    </row>
    <row r="454" spans="2:5" s="245" customFormat="1" ht="38.25">
      <c r="B454" s="154">
        <v>5</v>
      </c>
      <c r="C454" s="219" t="s">
        <v>505</v>
      </c>
      <c r="D454" s="220" t="s">
        <v>506</v>
      </c>
      <c r="E454" s="221">
        <v>24</v>
      </c>
    </row>
    <row r="455" spans="2:5" s="245" customFormat="1" ht="15" customHeight="1">
      <c r="B455" s="476" t="s">
        <v>98</v>
      </c>
      <c r="C455" s="477"/>
      <c r="D455" s="477"/>
      <c r="E455" s="478"/>
    </row>
    <row r="456" spans="2:5" s="245" customFormat="1" ht="25.5">
      <c r="B456" s="155" t="s">
        <v>115</v>
      </c>
      <c r="C456" s="268" t="s">
        <v>116</v>
      </c>
      <c r="D456" s="155" t="s">
        <v>117</v>
      </c>
      <c r="E456" s="268" t="s">
        <v>158</v>
      </c>
    </row>
    <row r="457" spans="2:5" s="245" customFormat="1" ht="25.5">
      <c r="B457" s="154">
        <v>1</v>
      </c>
      <c r="C457" s="219" t="s">
        <v>120</v>
      </c>
      <c r="D457" s="220" t="s">
        <v>121</v>
      </c>
      <c r="E457" s="221">
        <v>35</v>
      </c>
    </row>
    <row r="458" spans="2:5" s="245" customFormat="1" ht="15">
      <c r="B458" s="154">
        <v>2</v>
      </c>
      <c r="C458" s="219" t="s">
        <v>124</v>
      </c>
      <c r="D458" s="220" t="s">
        <v>125</v>
      </c>
      <c r="E458" s="221">
        <v>31</v>
      </c>
    </row>
    <row r="459" spans="2:5" s="245" customFormat="1" ht="15">
      <c r="B459" s="154">
        <v>3</v>
      </c>
      <c r="C459" s="219" t="s">
        <v>126</v>
      </c>
      <c r="D459" s="220" t="s">
        <v>127</v>
      </c>
      <c r="E459" s="221">
        <v>24</v>
      </c>
    </row>
    <row r="460" spans="2:5" s="245" customFormat="1" ht="25.5">
      <c r="B460" s="154">
        <v>4</v>
      </c>
      <c r="C460" s="219" t="s">
        <v>381</v>
      </c>
      <c r="D460" s="220" t="s">
        <v>382</v>
      </c>
      <c r="E460" s="221">
        <v>14</v>
      </c>
    </row>
    <row r="461" spans="2:5" s="245" customFormat="1" ht="25.5">
      <c r="B461" s="154">
        <v>5</v>
      </c>
      <c r="C461" s="219" t="s">
        <v>433</v>
      </c>
      <c r="D461" s="220" t="s">
        <v>434</v>
      </c>
      <c r="E461" s="221">
        <v>10</v>
      </c>
    </row>
    <row r="462" spans="2:5" s="245" customFormat="1" ht="15" customHeight="1">
      <c r="B462" s="476" t="s">
        <v>99</v>
      </c>
      <c r="C462" s="477"/>
      <c r="D462" s="477"/>
      <c r="E462" s="478"/>
    </row>
    <row r="463" spans="2:5" s="245" customFormat="1" ht="25.5">
      <c r="B463" s="155" t="s">
        <v>115</v>
      </c>
      <c r="C463" s="268" t="s">
        <v>116</v>
      </c>
      <c r="D463" s="155" t="s">
        <v>117</v>
      </c>
      <c r="E463" s="268" t="s">
        <v>158</v>
      </c>
    </row>
    <row r="464" spans="2:5" s="245" customFormat="1" ht="15">
      <c r="B464" s="154">
        <v>1</v>
      </c>
      <c r="C464" s="219" t="s">
        <v>126</v>
      </c>
      <c r="D464" s="220" t="s">
        <v>127</v>
      </c>
      <c r="E464" s="221">
        <v>15</v>
      </c>
    </row>
    <row r="465" spans="2:5" s="245" customFormat="1" ht="15">
      <c r="B465" s="154">
        <v>2</v>
      </c>
      <c r="C465" s="219" t="s">
        <v>886</v>
      </c>
      <c r="D465" s="220" t="s">
        <v>887</v>
      </c>
      <c r="E465" s="221">
        <v>12</v>
      </c>
    </row>
    <row r="466" spans="2:5" s="245" customFormat="1" ht="15">
      <c r="B466" s="154">
        <v>3</v>
      </c>
      <c r="C466" s="219" t="s">
        <v>124</v>
      </c>
      <c r="D466" s="220" t="s">
        <v>125</v>
      </c>
      <c r="E466" s="221">
        <v>11</v>
      </c>
    </row>
    <row r="467" spans="2:5" s="245" customFormat="1" ht="25.5">
      <c r="B467" s="154">
        <v>4</v>
      </c>
      <c r="C467" s="219" t="s">
        <v>120</v>
      </c>
      <c r="D467" s="220" t="s">
        <v>121</v>
      </c>
      <c r="E467" s="221">
        <v>11</v>
      </c>
    </row>
    <row r="468" spans="2:5" s="245" customFormat="1" ht="25.5">
      <c r="B468" s="154">
        <v>5</v>
      </c>
      <c r="C468" s="219" t="s">
        <v>381</v>
      </c>
      <c r="D468" s="220" t="s">
        <v>382</v>
      </c>
      <c r="E468" s="221">
        <v>8</v>
      </c>
    </row>
    <row r="469" spans="2:5" s="245" customFormat="1" ht="15" customHeight="1">
      <c r="B469" s="476" t="s">
        <v>100</v>
      </c>
      <c r="C469" s="477"/>
      <c r="D469" s="477"/>
      <c r="E469" s="478"/>
    </row>
    <row r="470" spans="2:5" s="245" customFormat="1" ht="25.5">
      <c r="B470" s="155" t="s">
        <v>115</v>
      </c>
      <c r="C470" s="268" t="s">
        <v>116</v>
      </c>
      <c r="D470" s="155" t="s">
        <v>117</v>
      </c>
      <c r="E470" s="268" t="s">
        <v>158</v>
      </c>
    </row>
    <row r="471" spans="2:5" s="245" customFormat="1" ht="15">
      <c r="B471" s="154">
        <v>1</v>
      </c>
      <c r="C471" s="219" t="s">
        <v>892</v>
      </c>
      <c r="D471" s="220" t="s">
        <v>893</v>
      </c>
      <c r="E471" s="221">
        <v>18</v>
      </c>
    </row>
    <row r="472" spans="2:5" s="245" customFormat="1" ht="25.5">
      <c r="B472" s="154">
        <v>2</v>
      </c>
      <c r="C472" s="219" t="s">
        <v>507</v>
      </c>
      <c r="D472" s="220" t="s">
        <v>508</v>
      </c>
      <c r="E472" s="221">
        <v>16</v>
      </c>
    </row>
    <row r="473" spans="2:5" s="245" customFormat="1" ht="25.5">
      <c r="B473" s="154">
        <v>3</v>
      </c>
      <c r="C473" s="219" t="s">
        <v>509</v>
      </c>
      <c r="D473" s="220" t="s">
        <v>510</v>
      </c>
      <c r="E473" s="221">
        <v>15</v>
      </c>
    </row>
    <row r="474" spans="2:5" s="245" customFormat="1" ht="15">
      <c r="B474" s="154">
        <v>4</v>
      </c>
      <c r="C474" s="219" t="s">
        <v>124</v>
      </c>
      <c r="D474" s="220" t="s">
        <v>125</v>
      </c>
      <c r="E474" s="221">
        <v>14</v>
      </c>
    </row>
    <row r="475" spans="2:5" s="245" customFormat="1" ht="15">
      <c r="B475" s="154">
        <v>5</v>
      </c>
      <c r="C475" s="219" t="s">
        <v>126</v>
      </c>
      <c r="D475" s="220" t="s">
        <v>127</v>
      </c>
      <c r="E475" s="221">
        <v>12</v>
      </c>
    </row>
    <row r="476" spans="2:5" s="245" customFormat="1" ht="15" customHeight="1">
      <c r="B476" s="476" t="s">
        <v>101</v>
      </c>
      <c r="C476" s="477"/>
      <c r="D476" s="477"/>
      <c r="E476" s="478"/>
    </row>
    <row r="477" spans="2:5" s="245" customFormat="1" ht="25.5">
      <c r="B477" s="155" t="s">
        <v>115</v>
      </c>
      <c r="C477" s="268" t="s">
        <v>116</v>
      </c>
      <c r="D477" s="155" t="s">
        <v>117</v>
      </c>
      <c r="E477" s="268" t="s">
        <v>158</v>
      </c>
    </row>
    <row r="478" spans="2:5" s="245" customFormat="1" ht="15">
      <c r="B478" s="154">
        <v>1</v>
      </c>
      <c r="C478" s="219" t="s">
        <v>134</v>
      </c>
      <c r="D478" s="220" t="s">
        <v>135</v>
      </c>
      <c r="E478" s="221">
        <v>15</v>
      </c>
    </row>
    <row r="479" spans="2:5" s="245" customFormat="1" ht="15">
      <c r="B479" s="154">
        <v>2</v>
      </c>
      <c r="C479" s="219" t="s">
        <v>140</v>
      </c>
      <c r="D479" s="220" t="s">
        <v>141</v>
      </c>
      <c r="E479" s="221">
        <v>14</v>
      </c>
    </row>
    <row r="480" spans="2:5" s="245" customFormat="1" ht="15">
      <c r="B480" s="154">
        <v>3</v>
      </c>
      <c r="C480" s="219" t="s">
        <v>126</v>
      </c>
      <c r="D480" s="220" t="s">
        <v>127</v>
      </c>
      <c r="E480" s="221">
        <v>14</v>
      </c>
    </row>
    <row r="481" spans="2:5" s="245" customFormat="1" ht="15">
      <c r="B481" s="154">
        <v>4</v>
      </c>
      <c r="C481" s="219" t="s">
        <v>407</v>
      </c>
      <c r="D481" s="220" t="s">
        <v>408</v>
      </c>
      <c r="E481" s="221">
        <v>11</v>
      </c>
    </row>
    <row r="482" spans="2:5" s="245" customFormat="1" ht="15">
      <c r="B482" s="154">
        <v>5</v>
      </c>
      <c r="C482" s="219" t="s">
        <v>153</v>
      </c>
      <c r="D482" s="220" t="s">
        <v>154</v>
      </c>
      <c r="E482" s="221">
        <v>11</v>
      </c>
    </row>
    <row r="483" spans="2:5" s="245" customFormat="1" ht="15" customHeight="1">
      <c r="B483" s="476" t="s">
        <v>102</v>
      </c>
      <c r="C483" s="477"/>
      <c r="D483" s="477"/>
      <c r="E483" s="478"/>
    </row>
    <row r="484" spans="2:5" s="245" customFormat="1" ht="25.5">
      <c r="B484" s="155" t="s">
        <v>115</v>
      </c>
      <c r="C484" s="268" t="s">
        <v>116</v>
      </c>
      <c r="D484" s="155" t="s">
        <v>117</v>
      </c>
      <c r="E484" s="268" t="s">
        <v>158</v>
      </c>
    </row>
    <row r="485" spans="2:5" s="245" customFormat="1" ht="15">
      <c r="B485" s="154">
        <v>1</v>
      </c>
      <c r="C485" s="219" t="s">
        <v>124</v>
      </c>
      <c r="D485" s="220" t="s">
        <v>125</v>
      </c>
      <c r="E485" s="221">
        <v>4</v>
      </c>
    </row>
    <row r="486" spans="2:5" s="245" customFormat="1" ht="25.5">
      <c r="B486" s="154">
        <v>2</v>
      </c>
      <c r="C486" s="219" t="s">
        <v>381</v>
      </c>
      <c r="D486" s="220" t="s">
        <v>382</v>
      </c>
      <c r="E486" s="221">
        <v>4</v>
      </c>
    </row>
    <row r="487" spans="2:5" s="245" customFormat="1" ht="25.5">
      <c r="B487" s="154">
        <v>3</v>
      </c>
      <c r="C487" s="219" t="s">
        <v>120</v>
      </c>
      <c r="D487" s="220" t="s">
        <v>121</v>
      </c>
      <c r="E487" s="221">
        <v>4</v>
      </c>
    </row>
    <row r="488" spans="2:5" s="245" customFormat="1" ht="25.5">
      <c r="B488" s="154">
        <v>4</v>
      </c>
      <c r="C488" s="219" t="s">
        <v>144</v>
      </c>
      <c r="D488" s="220" t="s">
        <v>145</v>
      </c>
      <c r="E488" s="221">
        <v>4</v>
      </c>
    </row>
    <row r="489" spans="2:5" s="245" customFormat="1" ht="15">
      <c r="B489" s="154">
        <v>5</v>
      </c>
      <c r="C489" s="219" t="s">
        <v>435</v>
      </c>
      <c r="D489" s="220" t="s">
        <v>436</v>
      </c>
      <c r="E489" s="221">
        <v>3</v>
      </c>
    </row>
    <row r="490" spans="2:5" s="245" customFormat="1" ht="15" customHeight="1">
      <c r="B490" s="476" t="s">
        <v>103</v>
      </c>
      <c r="C490" s="477"/>
      <c r="D490" s="477"/>
      <c r="E490" s="478"/>
    </row>
    <row r="491" spans="2:5" s="245" customFormat="1" ht="25.5">
      <c r="B491" s="155" t="s">
        <v>115</v>
      </c>
      <c r="C491" s="268" t="s">
        <v>116</v>
      </c>
      <c r="D491" s="155" t="s">
        <v>117</v>
      </c>
      <c r="E491" s="268" t="s">
        <v>158</v>
      </c>
    </row>
    <row r="492" spans="2:5" s="245" customFormat="1" ht="15">
      <c r="B492" s="154">
        <v>1</v>
      </c>
      <c r="C492" s="219" t="s">
        <v>124</v>
      </c>
      <c r="D492" s="220" t="s">
        <v>125</v>
      </c>
      <c r="E492" s="221">
        <v>12</v>
      </c>
    </row>
    <row r="493" spans="2:5" s="245" customFormat="1" ht="25.5">
      <c r="B493" s="154">
        <v>2</v>
      </c>
      <c r="C493" s="219" t="s">
        <v>511</v>
      </c>
      <c r="D493" s="220" t="s">
        <v>512</v>
      </c>
      <c r="E493" s="221">
        <v>12</v>
      </c>
    </row>
    <row r="494" spans="2:5" s="245" customFormat="1" ht="25.5">
      <c r="B494" s="154">
        <v>3</v>
      </c>
      <c r="C494" s="219" t="s">
        <v>513</v>
      </c>
      <c r="D494" s="220" t="s">
        <v>514</v>
      </c>
      <c r="E494" s="221">
        <v>12</v>
      </c>
    </row>
    <row r="495" spans="2:5" s="245" customFormat="1" ht="15">
      <c r="B495" s="154">
        <v>4</v>
      </c>
      <c r="C495" s="219" t="s">
        <v>148</v>
      </c>
      <c r="D495" s="220" t="s">
        <v>149</v>
      </c>
      <c r="E495" s="221">
        <v>11</v>
      </c>
    </row>
    <row r="496" spans="2:5" s="245" customFormat="1" ht="25.5">
      <c r="B496" s="154">
        <v>5</v>
      </c>
      <c r="C496" s="219" t="s">
        <v>1001</v>
      </c>
      <c r="D496" s="220" t="s">
        <v>1002</v>
      </c>
      <c r="E496" s="221">
        <v>10</v>
      </c>
    </row>
    <row r="497" spans="2:5" s="245" customFormat="1" ht="15" customHeight="1">
      <c r="B497" s="476" t="s">
        <v>104</v>
      </c>
      <c r="C497" s="477"/>
      <c r="D497" s="477"/>
      <c r="E497" s="478"/>
    </row>
    <row r="498" spans="2:5" s="245" customFormat="1" ht="25.5">
      <c r="B498" s="155" t="s">
        <v>115</v>
      </c>
      <c r="C498" s="268" t="s">
        <v>116</v>
      </c>
      <c r="D498" s="155" t="s">
        <v>117</v>
      </c>
      <c r="E498" s="268" t="s">
        <v>158</v>
      </c>
    </row>
    <row r="499" spans="2:5" s="245" customFormat="1" ht="15">
      <c r="B499" s="154">
        <v>1</v>
      </c>
      <c r="C499" s="219" t="s">
        <v>515</v>
      </c>
      <c r="D499" s="220" t="s">
        <v>516</v>
      </c>
      <c r="E499" s="221">
        <v>24</v>
      </c>
    </row>
    <row r="500" spans="2:5" s="245" customFormat="1" ht="25.5">
      <c r="B500" s="154">
        <v>2</v>
      </c>
      <c r="C500" s="219" t="s">
        <v>1003</v>
      </c>
      <c r="D500" s="220" t="s">
        <v>1004</v>
      </c>
      <c r="E500" s="221">
        <v>9</v>
      </c>
    </row>
    <row r="501" spans="2:5" s="245" customFormat="1" ht="15">
      <c r="B501" s="154">
        <v>3</v>
      </c>
      <c r="C501" s="219" t="s">
        <v>517</v>
      </c>
      <c r="D501" s="220" t="s">
        <v>518</v>
      </c>
      <c r="E501" s="221">
        <v>8</v>
      </c>
    </row>
    <row r="502" spans="2:5" s="245" customFormat="1" ht="15">
      <c r="B502" s="154">
        <v>4</v>
      </c>
      <c r="C502" s="219" t="s">
        <v>126</v>
      </c>
      <c r="D502" s="220" t="s">
        <v>127</v>
      </c>
      <c r="E502" s="221">
        <v>7</v>
      </c>
    </row>
    <row r="503" spans="2:5" s="245" customFormat="1" ht="15">
      <c r="B503" s="154">
        <v>5</v>
      </c>
      <c r="C503" s="219" t="s">
        <v>934</v>
      </c>
      <c r="D503" s="220" t="s">
        <v>935</v>
      </c>
      <c r="E503" s="221">
        <v>6</v>
      </c>
    </row>
    <row r="504" spans="2:5" s="245" customFormat="1" ht="15" customHeight="1">
      <c r="B504" s="476" t="s">
        <v>105</v>
      </c>
      <c r="C504" s="477"/>
      <c r="D504" s="477"/>
      <c r="E504" s="478"/>
    </row>
    <row r="505" spans="2:5" s="245" customFormat="1" ht="25.5">
      <c r="B505" s="155" t="s">
        <v>115</v>
      </c>
      <c r="C505" s="268" t="s">
        <v>116</v>
      </c>
      <c r="D505" s="155" t="s">
        <v>117</v>
      </c>
      <c r="E505" s="268" t="s">
        <v>158</v>
      </c>
    </row>
    <row r="506" spans="2:5" s="245" customFormat="1" ht="25.5">
      <c r="B506" s="154">
        <v>1</v>
      </c>
      <c r="C506" s="219" t="s">
        <v>122</v>
      </c>
      <c r="D506" s="220" t="s">
        <v>123</v>
      </c>
      <c r="E506" s="221">
        <v>28</v>
      </c>
    </row>
    <row r="507" spans="2:5" s="245" customFormat="1" ht="25.5">
      <c r="B507" s="154">
        <v>2</v>
      </c>
      <c r="C507" s="219" t="s">
        <v>120</v>
      </c>
      <c r="D507" s="220" t="s">
        <v>121</v>
      </c>
      <c r="E507" s="221">
        <v>28</v>
      </c>
    </row>
    <row r="508" spans="2:5" s="245" customFormat="1" ht="38.25">
      <c r="B508" s="154">
        <v>3</v>
      </c>
      <c r="C508" s="219" t="s">
        <v>519</v>
      </c>
      <c r="D508" s="220" t="s">
        <v>520</v>
      </c>
      <c r="E508" s="221">
        <v>12</v>
      </c>
    </row>
    <row r="509" spans="2:5" s="245" customFormat="1" ht="15">
      <c r="B509" s="154">
        <v>4</v>
      </c>
      <c r="C509" s="219" t="s">
        <v>126</v>
      </c>
      <c r="D509" s="220" t="s">
        <v>127</v>
      </c>
      <c r="E509" s="221">
        <v>12</v>
      </c>
    </row>
    <row r="510" spans="2:5" s="245" customFormat="1" ht="15">
      <c r="B510" s="154">
        <v>5</v>
      </c>
      <c r="C510" s="219" t="s">
        <v>1005</v>
      </c>
      <c r="D510" s="220" t="s">
        <v>1006</v>
      </c>
      <c r="E510" s="221">
        <v>10</v>
      </c>
    </row>
    <row r="511" spans="2:5" s="245" customFormat="1" ht="15" customHeight="1">
      <c r="B511" s="476" t="s">
        <v>106</v>
      </c>
      <c r="C511" s="477"/>
      <c r="D511" s="477"/>
      <c r="E511" s="478"/>
    </row>
    <row r="512" spans="2:5" s="245" customFormat="1" ht="25.5">
      <c r="B512" s="155" t="s">
        <v>115</v>
      </c>
      <c r="C512" s="268" t="s">
        <v>116</v>
      </c>
      <c r="D512" s="155" t="s">
        <v>117</v>
      </c>
      <c r="E512" s="268" t="s">
        <v>158</v>
      </c>
    </row>
    <row r="513" spans="2:5" s="245" customFormat="1" ht="15">
      <c r="B513" s="154">
        <v>1</v>
      </c>
      <c r="C513" s="219" t="s">
        <v>124</v>
      </c>
      <c r="D513" s="220" t="s">
        <v>125</v>
      </c>
      <c r="E513" s="221">
        <v>9</v>
      </c>
    </row>
    <row r="514" spans="2:5" s="245" customFormat="1" ht="25.5">
      <c r="B514" s="154">
        <v>2</v>
      </c>
      <c r="C514" s="219" t="s">
        <v>120</v>
      </c>
      <c r="D514" s="220" t="s">
        <v>121</v>
      </c>
      <c r="E514" s="221">
        <v>8</v>
      </c>
    </row>
    <row r="515" spans="2:5" s="245" customFormat="1" ht="25.5">
      <c r="B515" s="154">
        <v>3</v>
      </c>
      <c r="C515" s="219" t="s">
        <v>381</v>
      </c>
      <c r="D515" s="220" t="s">
        <v>382</v>
      </c>
      <c r="E515" s="221">
        <v>6</v>
      </c>
    </row>
    <row r="516" spans="2:5" s="245" customFormat="1" ht="15">
      <c r="B516" s="154">
        <v>4</v>
      </c>
      <c r="C516" s="219" t="s">
        <v>1007</v>
      </c>
      <c r="D516" s="220" t="s">
        <v>1008</v>
      </c>
      <c r="E516" s="221">
        <v>5</v>
      </c>
    </row>
    <row r="517" spans="2:5" s="245" customFormat="1" ht="15">
      <c r="B517" s="154">
        <v>5</v>
      </c>
      <c r="C517" s="219" t="s">
        <v>126</v>
      </c>
      <c r="D517" s="220" t="s">
        <v>127</v>
      </c>
      <c r="E517" s="221">
        <v>5</v>
      </c>
    </row>
    <row r="518" spans="2:5" s="245" customFormat="1" ht="15" customHeight="1">
      <c r="B518" s="476" t="s">
        <v>107</v>
      </c>
      <c r="C518" s="477"/>
      <c r="D518" s="477"/>
      <c r="E518" s="478"/>
    </row>
    <row r="519" spans="2:5" s="245" customFormat="1" ht="25.5">
      <c r="B519" s="155" t="s">
        <v>115</v>
      </c>
      <c r="C519" s="268" t="s">
        <v>116</v>
      </c>
      <c r="D519" s="155" t="s">
        <v>117</v>
      </c>
      <c r="E519" s="268" t="s">
        <v>158</v>
      </c>
    </row>
    <row r="520" spans="2:5" s="245" customFormat="1" ht="15">
      <c r="B520" s="154">
        <v>1</v>
      </c>
      <c r="C520" s="219" t="s">
        <v>124</v>
      </c>
      <c r="D520" s="220" t="s">
        <v>125</v>
      </c>
      <c r="E520" s="221">
        <v>9</v>
      </c>
    </row>
    <row r="521" spans="2:5" s="245" customFormat="1" ht="15">
      <c r="B521" s="154">
        <v>2</v>
      </c>
      <c r="C521" s="219" t="s">
        <v>126</v>
      </c>
      <c r="D521" s="220" t="s">
        <v>127</v>
      </c>
      <c r="E521" s="221">
        <v>8</v>
      </c>
    </row>
    <row r="522" spans="2:5" s="245" customFormat="1" ht="25.5">
      <c r="B522" s="154">
        <v>3</v>
      </c>
      <c r="C522" s="219" t="s">
        <v>122</v>
      </c>
      <c r="D522" s="220" t="s">
        <v>123</v>
      </c>
      <c r="E522" s="221">
        <v>6</v>
      </c>
    </row>
    <row r="523" spans="2:5" s="245" customFormat="1" ht="38.25">
      <c r="B523" s="154">
        <v>4</v>
      </c>
      <c r="C523" s="219" t="s">
        <v>412</v>
      </c>
      <c r="D523" s="220" t="s">
        <v>413</v>
      </c>
      <c r="E523" s="221">
        <v>6</v>
      </c>
    </row>
    <row r="524" spans="2:5" s="245" customFormat="1" ht="25.5">
      <c r="B524" s="154">
        <v>5</v>
      </c>
      <c r="C524" s="219" t="s">
        <v>1009</v>
      </c>
      <c r="D524" s="220" t="s">
        <v>1010</v>
      </c>
      <c r="E524" s="221">
        <v>5</v>
      </c>
    </row>
    <row r="525" spans="2:5" s="245" customFormat="1" ht="15" customHeight="1">
      <c r="B525" s="476" t="s">
        <v>108</v>
      </c>
      <c r="C525" s="477"/>
      <c r="D525" s="477"/>
      <c r="E525" s="478"/>
    </row>
    <row r="526" spans="2:5" s="245" customFormat="1" ht="25.5">
      <c r="B526" s="155" t="s">
        <v>115</v>
      </c>
      <c r="C526" s="268" t="s">
        <v>116</v>
      </c>
      <c r="D526" s="155" t="s">
        <v>117</v>
      </c>
      <c r="E526" s="268" t="s">
        <v>158</v>
      </c>
    </row>
    <row r="527" spans="2:5" s="245" customFormat="1" ht="15">
      <c r="B527" s="154">
        <v>1</v>
      </c>
      <c r="C527" s="219" t="s">
        <v>461</v>
      </c>
      <c r="D527" s="220" t="s">
        <v>462</v>
      </c>
      <c r="E527" s="221">
        <v>13</v>
      </c>
    </row>
    <row r="528" spans="2:5" s="245" customFormat="1" ht="15">
      <c r="B528" s="154">
        <v>2</v>
      </c>
      <c r="C528" s="219" t="s">
        <v>435</v>
      </c>
      <c r="D528" s="220" t="s">
        <v>436</v>
      </c>
      <c r="E528" s="221">
        <v>12</v>
      </c>
    </row>
    <row r="529" spans="2:5" s="245" customFormat="1" ht="15">
      <c r="B529" s="154">
        <v>3</v>
      </c>
      <c r="C529" s="219" t="s">
        <v>417</v>
      </c>
      <c r="D529" s="220" t="s">
        <v>418</v>
      </c>
      <c r="E529" s="221">
        <v>6</v>
      </c>
    </row>
    <row r="530" spans="2:5" s="245" customFormat="1" ht="15">
      <c r="B530" s="154">
        <v>4</v>
      </c>
      <c r="C530" s="219" t="s">
        <v>126</v>
      </c>
      <c r="D530" s="220" t="s">
        <v>127</v>
      </c>
      <c r="E530" s="221">
        <v>5</v>
      </c>
    </row>
    <row r="531" spans="2:5" s="245" customFormat="1" ht="15">
      <c r="B531" s="154">
        <v>5</v>
      </c>
      <c r="C531" s="219" t="s">
        <v>140</v>
      </c>
      <c r="D531" s="220" t="s">
        <v>141</v>
      </c>
      <c r="E531" s="221">
        <v>3</v>
      </c>
    </row>
    <row r="532" spans="2:5" s="245" customFormat="1" ht="15" customHeight="1">
      <c r="B532" s="476" t="s">
        <v>109</v>
      </c>
      <c r="C532" s="477"/>
      <c r="D532" s="477"/>
      <c r="E532" s="478"/>
    </row>
    <row r="533" spans="2:5" s="245" customFormat="1" ht="25.5">
      <c r="B533" s="155" t="s">
        <v>115</v>
      </c>
      <c r="C533" s="268" t="s">
        <v>116</v>
      </c>
      <c r="D533" s="155" t="s">
        <v>117</v>
      </c>
      <c r="E533" s="268" t="s">
        <v>158</v>
      </c>
    </row>
    <row r="534" spans="2:5" s="245" customFormat="1" ht="15">
      <c r="B534" s="154">
        <v>1</v>
      </c>
      <c r="C534" s="219" t="s">
        <v>407</v>
      </c>
      <c r="D534" s="220" t="s">
        <v>408</v>
      </c>
      <c r="E534" s="221">
        <v>7</v>
      </c>
    </row>
    <row r="535" spans="2:5" s="245" customFormat="1" ht="25.5">
      <c r="B535" s="154">
        <v>2</v>
      </c>
      <c r="C535" s="219" t="s">
        <v>120</v>
      </c>
      <c r="D535" s="220" t="s">
        <v>121</v>
      </c>
      <c r="E535" s="221">
        <v>6</v>
      </c>
    </row>
    <row r="536" spans="2:5" s="245" customFormat="1" ht="15">
      <c r="B536" s="154">
        <v>3</v>
      </c>
      <c r="C536" s="219" t="s">
        <v>928</v>
      </c>
      <c r="D536" s="220" t="s">
        <v>929</v>
      </c>
      <c r="E536" s="221">
        <v>3</v>
      </c>
    </row>
    <row r="537" spans="2:5" s="245" customFormat="1" ht="15">
      <c r="B537" s="154">
        <v>4</v>
      </c>
      <c r="C537" s="219" t="s">
        <v>140</v>
      </c>
      <c r="D537" s="220" t="s">
        <v>141</v>
      </c>
      <c r="E537" s="221">
        <v>3</v>
      </c>
    </row>
    <row r="538" spans="2:5" s="245" customFormat="1" ht="15">
      <c r="B538" s="154">
        <v>5</v>
      </c>
      <c r="C538" s="219" t="s">
        <v>118</v>
      </c>
      <c r="D538" s="220" t="s">
        <v>119</v>
      </c>
      <c r="E538" s="221">
        <v>3</v>
      </c>
    </row>
    <row r="539" spans="2:5" s="245" customFormat="1" ht="15" customHeight="1">
      <c r="B539" s="476" t="s">
        <v>110</v>
      </c>
      <c r="C539" s="477"/>
      <c r="D539" s="477"/>
      <c r="E539" s="478"/>
    </row>
    <row r="540" spans="2:5" s="245" customFormat="1" ht="25.5">
      <c r="B540" s="155" t="s">
        <v>115</v>
      </c>
      <c r="C540" s="268" t="s">
        <v>116</v>
      </c>
      <c r="D540" s="155" t="s">
        <v>117</v>
      </c>
      <c r="E540" s="268" t="s">
        <v>158</v>
      </c>
    </row>
    <row r="541" spans="2:5" s="245" customFormat="1" ht="15">
      <c r="B541" s="154">
        <v>1</v>
      </c>
      <c r="C541" s="219" t="s">
        <v>521</v>
      </c>
      <c r="D541" s="220" t="s">
        <v>522</v>
      </c>
      <c r="E541" s="221">
        <v>17</v>
      </c>
    </row>
    <row r="542" spans="2:5" s="245" customFormat="1" ht="21" customHeight="1">
      <c r="B542" s="154">
        <v>2</v>
      </c>
      <c r="C542" s="219" t="s">
        <v>936</v>
      </c>
      <c r="D542" s="220" t="s">
        <v>522</v>
      </c>
      <c r="E542" s="221">
        <v>12</v>
      </c>
    </row>
    <row r="543" spans="2:5" s="245" customFormat="1" ht="17.25" customHeight="1">
      <c r="B543" s="154">
        <v>3</v>
      </c>
      <c r="C543" s="219" t="s">
        <v>153</v>
      </c>
      <c r="D543" s="220" t="s">
        <v>154</v>
      </c>
      <c r="E543" s="221">
        <v>11</v>
      </c>
    </row>
    <row r="544" spans="2:5" s="245" customFormat="1" ht="19.5" customHeight="1">
      <c r="B544" s="154">
        <v>4</v>
      </c>
      <c r="C544" s="219" t="s">
        <v>120</v>
      </c>
      <c r="D544" s="220" t="s">
        <v>121</v>
      </c>
      <c r="E544" s="221">
        <v>9</v>
      </c>
    </row>
    <row r="545" spans="2:5" s="245" customFormat="1" ht="19.5" customHeight="1">
      <c r="B545" s="154">
        <v>5</v>
      </c>
      <c r="C545" s="219" t="s">
        <v>118</v>
      </c>
      <c r="D545" s="220" t="s">
        <v>119</v>
      </c>
      <c r="E545" s="221">
        <v>9</v>
      </c>
    </row>
    <row r="546" spans="2:5" s="245" customFormat="1" ht="15" customHeight="1">
      <c r="B546" s="476" t="s">
        <v>111</v>
      </c>
      <c r="C546" s="477"/>
      <c r="D546" s="477"/>
      <c r="E546" s="478"/>
    </row>
    <row r="547" spans="2:5" s="245" customFormat="1" ht="25.5">
      <c r="B547" s="155" t="s">
        <v>115</v>
      </c>
      <c r="C547" s="268" t="s">
        <v>116</v>
      </c>
      <c r="D547" s="155" t="s">
        <v>117</v>
      </c>
      <c r="E547" s="268" t="s">
        <v>158</v>
      </c>
    </row>
    <row r="548" spans="2:5" s="245" customFormat="1" ht="25.5">
      <c r="B548" s="154">
        <v>1</v>
      </c>
      <c r="C548" s="219" t="s">
        <v>523</v>
      </c>
      <c r="D548" s="220" t="s">
        <v>524</v>
      </c>
      <c r="E548" s="221">
        <v>20</v>
      </c>
    </row>
    <row r="549" spans="2:5" s="245" customFormat="1" ht="38.25">
      <c r="B549" s="154">
        <v>2</v>
      </c>
      <c r="C549" s="219" t="s">
        <v>525</v>
      </c>
      <c r="D549" s="220" t="s">
        <v>526</v>
      </c>
      <c r="E549" s="221">
        <v>13</v>
      </c>
    </row>
    <row r="550" spans="2:5" s="245" customFormat="1" ht="51">
      <c r="B550" s="154">
        <v>3</v>
      </c>
      <c r="C550" s="219" t="s">
        <v>527</v>
      </c>
      <c r="D550" s="220" t="s">
        <v>528</v>
      </c>
      <c r="E550" s="221">
        <v>7</v>
      </c>
    </row>
    <row r="551" spans="2:5" s="245" customFormat="1" ht="15">
      <c r="B551" s="154">
        <v>4</v>
      </c>
      <c r="C551" s="219" t="s">
        <v>937</v>
      </c>
      <c r="D551" s="220" t="s">
        <v>938</v>
      </c>
      <c r="E551" s="221">
        <v>6</v>
      </c>
    </row>
    <row r="552" spans="2:5" s="245" customFormat="1" ht="15">
      <c r="B552" s="154">
        <v>5</v>
      </c>
      <c r="C552" s="219" t="s">
        <v>126</v>
      </c>
      <c r="D552" s="220" t="s">
        <v>127</v>
      </c>
      <c r="E552" s="221">
        <v>6</v>
      </c>
    </row>
    <row r="553" spans="2:5" s="245" customFormat="1" ht="15" customHeight="1">
      <c r="B553" s="476" t="s">
        <v>112</v>
      </c>
      <c r="C553" s="477"/>
      <c r="D553" s="477"/>
      <c r="E553" s="478"/>
    </row>
    <row r="554" spans="2:5" s="245" customFormat="1" ht="25.5">
      <c r="B554" s="155" t="s">
        <v>115</v>
      </c>
      <c r="C554" s="268" t="s">
        <v>116</v>
      </c>
      <c r="D554" s="155" t="s">
        <v>117</v>
      </c>
      <c r="E554" s="268" t="s">
        <v>158</v>
      </c>
    </row>
    <row r="555" spans="2:5" s="245" customFormat="1" ht="15">
      <c r="B555" s="154">
        <v>1</v>
      </c>
      <c r="C555" s="219" t="s">
        <v>395</v>
      </c>
      <c r="D555" s="220" t="s">
        <v>396</v>
      </c>
      <c r="E555" s="221">
        <v>17</v>
      </c>
    </row>
    <row r="556" spans="2:5" s="245" customFormat="1" ht="18.75" customHeight="1">
      <c r="B556" s="154">
        <v>2</v>
      </c>
      <c r="C556" s="219" t="s">
        <v>401</v>
      </c>
      <c r="D556" s="220" t="s">
        <v>402</v>
      </c>
      <c r="E556" s="221">
        <v>16</v>
      </c>
    </row>
    <row r="557" spans="2:5" s="245" customFormat="1" ht="21" customHeight="1">
      <c r="B557" s="154">
        <v>3</v>
      </c>
      <c r="C557" s="219" t="s">
        <v>118</v>
      </c>
      <c r="D557" s="220" t="s">
        <v>119</v>
      </c>
      <c r="E557" s="221">
        <v>7</v>
      </c>
    </row>
    <row r="558" spans="2:5" s="245" customFormat="1" ht="20.25" customHeight="1">
      <c r="B558" s="154">
        <v>4</v>
      </c>
      <c r="C558" s="219" t="s">
        <v>120</v>
      </c>
      <c r="D558" s="220" t="s">
        <v>121</v>
      </c>
      <c r="E558" s="221">
        <v>5</v>
      </c>
    </row>
    <row r="559" spans="2:5" s="245" customFormat="1" ht="15">
      <c r="B559" s="154">
        <v>5</v>
      </c>
      <c r="C559" s="219" t="s">
        <v>126</v>
      </c>
      <c r="D559" s="220" t="s">
        <v>127</v>
      </c>
      <c r="E559" s="221">
        <v>4</v>
      </c>
    </row>
    <row r="560" spans="2:5" s="245" customFormat="1" ht="15" customHeight="1">
      <c r="B560" s="476" t="s">
        <v>113</v>
      </c>
      <c r="C560" s="477"/>
      <c r="D560" s="477"/>
      <c r="E560" s="478"/>
    </row>
    <row r="561" spans="2:5" s="245" customFormat="1" ht="25.5">
      <c r="B561" s="155" t="s">
        <v>115</v>
      </c>
      <c r="C561" s="268" t="s">
        <v>116</v>
      </c>
      <c r="D561" s="155" t="s">
        <v>117</v>
      </c>
      <c r="E561" s="268" t="s">
        <v>158</v>
      </c>
    </row>
    <row r="562" spans="2:5" s="245" customFormat="1" ht="38.25">
      <c r="B562" s="154">
        <v>1</v>
      </c>
      <c r="C562" s="219" t="s">
        <v>529</v>
      </c>
      <c r="D562" s="220" t="s">
        <v>530</v>
      </c>
      <c r="E562" s="221">
        <v>27</v>
      </c>
    </row>
    <row r="563" spans="2:5" s="245" customFormat="1" ht="25.5">
      <c r="B563" s="154">
        <v>2</v>
      </c>
      <c r="C563" s="219" t="s">
        <v>399</v>
      </c>
      <c r="D563" s="220" t="s">
        <v>400</v>
      </c>
      <c r="E563" s="221">
        <v>8</v>
      </c>
    </row>
    <row r="564" spans="2:5" s="245" customFormat="1" ht="15">
      <c r="B564" s="154">
        <v>3</v>
      </c>
      <c r="C564" s="219" t="s">
        <v>126</v>
      </c>
      <c r="D564" s="220" t="s">
        <v>127</v>
      </c>
      <c r="E564" s="221">
        <v>7</v>
      </c>
    </row>
    <row r="565" spans="2:5" s="245" customFormat="1" ht="26.25" customHeight="1">
      <c r="B565" s="154">
        <v>4</v>
      </c>
      <c r="C565" s="219" t="s">
        <v>934</v>
      </c>
      <c r="D565" s="220" t="s">
        <v>935</v>
      </c>
      <c r="E565" s="221">
        <v>7</v>
      </c>
    </row>
    <row r="566" spans="2:5" s="245" customFormat="1" ht="25.5" customHeight="1">
      <c r="B566" s="154">
        <v>5</v>
      </c>
      <c r="C566" s="219" t="s">
        <v>153</v>
      </c>
      <c r="D566" s="220" t="s">
        <v>154</v>
      </c>
      <c r="E566" s="221">
        <v>7</v>
      </c>
    </row>
    <row r="567" spans="2:5" s="245" customFormat="1" ht="15" customHeight="1">
      <c r="B567" s="476" t="s">
        <v>114</v>
      </c>
      <c r="C567" s="477"/>
      <c r="D567" s="477"/>
      <c r="E567" s="478"/>
    </row>
    <row r="568" spans="2:5" s="245" customFormat="1" ht="25.5">
      <c r="B568" s="155" t="s">
        <v>115</v>
      </c>
      <c r="C568" s="268" t="s">
        <v>116</v>
      </c>
      <c r="D568" s="155" t="s">
        <v>117</v>
      </c>
      <c r="E568" s="268" t="s">
        <v>158</v>
      </c>
    </row>
    <row r="569" spans="2:5" s="245" customFormat="1" ht="25.5">
      <c r="B569" s="154">
        <v>1</v>
      </c>
      <c r="C569" s="219" t="s">
        <v>122</v>
      </c>
      <c r="D569" s="220" t="s">
        <v>123</v>
      </c>
      <c r="E569" s="221">
        <v>27</v>
      </c>
    </row>
    <row r="570" spans="2:5" s="245" customFormat="1" ht="38.25">
      <c r="B570" s="154">
        <v>2</v>
      </c>
      <c r="C570" s="219" t="s">
        <v>412</v>
      </c>
      <c r="D570" s="220" t="s">
        <v>413</v>
      </c>
      <c r="E570" s="221">
        <v>24</v>
      </c>
    </row>
    <row r="571" spans="2:5" s="245" customFormat="1" ht="25.5">
      <c r="B571" s="154">
        <v>3</v>
      </c>
      <c r="C571" s="219" t="s">
        <v>894</v>
      </c>
      <c r="D571" s="220" t="s">
        <v>895</v>
      </c>
      <c r="E571" s="221">
        <v>22</v>
      </c>
    </row>
    <row r="572" spans="2:5" s="245" customFormat="1" ht="15">
      <c r="B572" s="154">
        <v>4</v>
      </c>
      <c r="C572" s="219" t="s">
        <v>531</v>
      </c>
      <c r="D572" s="220" t="s">
        <v>532</v>
      </c>
      <c r="E572" s="221">
        <v>13</v>
      </c>
    </row>
    <row r="573" spans="2:5" s="245" customFormat="1" ht="25.5">
      <c r="B573" s="154">
        <v>5</v>
      </c>
      <c r="C573" s="219" t="s">
        <v>120</v>
      </c>
      <c r="D573" s="220" t="s">
        <v>121</v>
      </c>
      <c r="E573" s="221">
        <v>13</v>
      </c>
    </row>
  </sheetData>
  <sheetProtection/>
  <mergeCells count="82">
    <mergeCell ref="B483:E483"/>
    <mergeCell ref="B490:E490"/>
    <mergeCell ref="B476:E476"/>
    <mergeCell ref="B469:E469"/>
    <mergeCell ref="B567:E567"/>
    <mergeCell ref="B175:E175"/>
    <mergeCell ref="B525:E525"/>
    <mergeCell ref="B532:E532"/>
    <mergeCell ref="B539:E539"/>
    <mergeCell ref="B546:E546"/>
    <mergeCell ref="B553:E553"/>
    <mergeCell ref="B560:E560"/>
    <mergeCell ref="B427:E427"/>
    <mergeCell ref="B434:E434"/>
    <mergeCell ref="B497:E497"/>
    <mergeCell ref="B504:E504"/>
    <mergeCell ref="B511:E511"/>
    <mergeCell ref="B518:E518"/>
    <mergeCell ref="B441:E441"/>
    <mergeCell ref="B448:E448"/>
    <mergeCell ref="B455:E455"/>
    <mergeCell ref="B462:E462"/>
    <mergeCell ref="B385:E385"/>
    <mergeCell ref="B392:E392"/>
    <mergeCell ref="B399:E399"/>
    <mergeCell ref="B406:E406"/>
    <mergeCell ref="B413:E413"/>
    <mergeCell ref="B420:E420"/>
    <mergeCell ref="B336:E336"/>
    <mergeCell ref="B343:E343"/>
    <mergeCell ref="B350:E350"/>
    <mergeCell ref="B357:E357"/>
    <mergeCell ref="B364:E364"/>
    <mergeCell ref="B378:E378"/>
    <mergeCell ref="B294:E294"/>
    <mergeCell ref="B301:E301"/>
    <mergeCell ref="B308:E308"/>
    <mergeCell ref="B315:E315"/>
    <mergeCell ref="B322:E322"/>
    <mergeCell ref="B329:E329"/>
    <mergeCell ref="B252:E252"/>
    <mergeCell ref="B259:E259"/>
    <mergeCell ref="B266:E266"/>
    <mergeCell ref="B273:E273"/>
    <mergeCell ref="B280:E280"/>
    <mergeCell ref="B287:E287"/>
    <mergeCell ref="B203:E203"/>
    <mergeCell ref="B210:E210"/>
    <mergeCell ref="B224:E224"/>
    <mergeCell ref="B231:E231"/>
    <mergeCell ref="B238:E238"/>
    <mergeCell ref="B245:E245"/>
    <mergeCell ref="B161:E161"/>
    <mergeCell ref="B42:E42"/>
    <mergeCell ref="B217:E217"/>
    <mergeCell ref="B77:E77"/>
    <mergeCell ref="B84:E84"/>
    <mergeCell ref="B140:E140"/>
    <mergeCell ref="B147:E147"/>
    <mergeCell ref="B154:E154"/>
    <mergeCell ref="B189:E189"/>
    <mergeCell ref="B196:E196"/>
    <mergeCell ref="B119:E119"/>
    <mergeCell ref="B126:E126"/>
    <mergeCell ref="B133:E133"/>
    <mergeCell ref="B35:E35"/>
    <mergeCell ref="B168:E168"/>
    <mergeCell ref="B182:E182"/>
    <mergeCell ref="B105:E105"/>
    <mergeCell ref="B112:E112"/>
    <mergeCell ref="B91:E91"/>
    <mergeCell ref="B98:E98"/>
    <mergeCell ref="B14:E14"/>
    <mergeCell ref="B63:E63"/>
    <mergeCell ref="B70:E70"/>
    <mergeCell ref="B3:E3"/>
    <mergeCell ref="B5:E5"/>
    <mergeCell ref="B7:E7"/>
    <mergeCell ref="B49:E49"/>
    <mergeCell ref="B56:E56"/>
    <mergeCell ref="B21:E21"/>
    <mergeCell ref="B28:E28"/>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91" r:id="rId1"/>
  <headerFooter>
    <oddFooter>&amp;L29.01.2016&amp;CTÜRKİYE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8">
    <pageSetUpPr fitToPage="1"/>
  </sheetPr>
  <dimension ref="B2:E571"/>
  <sheetViews>
    <sheetView zoomScalePageLayoutView="0" workbookViewId="0" topLeftCell="A148">
      <selection activeCell="D197" sqref="D197"/>
    </sheetView>
  </sheetViews>
  <sheetFormatPr defaultColWidth="9.140625" defaultRowHeight="15"/>
  <cols>
    <col min="1" max="1" width="2.421875" style="0" customWidth="1"/>
    <col min="2" max="2" width="4.7109375" style="0" customWidth="1"/>
    <col min="3" max="3" width="6.28125" style="225" bestFit="1" customWidth="1"/>
    <col min="4" max="4" width="85.8515625" style="0" customWidth="1"/>
    <col min="5" max="5" width="14.57421875" style="0" customWidth="1"/>
  </cols>
  <sheetData>
    <row r="2" spans="2:5" ht="15">
      <c r="B2" s="444" t="s">
        <v>970</v>
      </c>
      <c r="C2" s="479"/>
      <c r="D2" s="479"/>
      <c r="E2" s="479"/>
    </row>
    <row r="3" spans="2:5" ht="15">
      <c r="B3" s="462" t="s">
        <v>159</v>
      </c>
      <c r="C3" s="445"/>
      <c r="D3" s="445"/>
      <c r="E3" s="445"/>
    </row>
    <row r="5" spans="2:5" ht="15">
      <c r="B5" s="476" t="s">
        <v>29</v>
      </c>
      <c r="C5" s="477"/>
      <c r="D5" s="477"/>
      <c r="E5" s="478"/>
    </row>
    <row r="6" spans="2:5" ht="25.5">
      <c r="B6" s="155" t="s">
        <v>115</v>
      </c>
      <c r="C6" s="425" t="s">
        <v>116</v>
      </c>
      <c r="D6" s="155" t="s">
        <v>117</v>
      </c>
      <c r="E6" s="416" t="s">
        <v>158</v>
      </c>
    </row>
    <row r="7" spans="2:5" ht="15">
      <c r="B7" s="154">
        <v>1</v>
      </c>
      <c r="C7" s="224" t="s">
        <v>664</v>
      </c>
      <c r="D7" s="222" t="s">
        <v>303</v>
      </c>
      <c r="E7" s="223">
        <v>85</v>
      </c>
    </row>
    <row r="8" spans="2:5" ht="15">
      <c r="B8" s="154">
        <v>2</v>
      </c>
      <c r="C8" s="224" t="s">
        <v>700</v>
      </c>
      <c r="D8" s="222" t="s">
        <v>342</v>
      </c>
      <c r="E8" s="223">
        <v>81</v>
      </c>
    </row>
    <row r="9" spans="2:5" ht="25.5">
      <c r="B9" s="154">
        <v>3</v>
      </c>
      <c r="C9" s="224" t="s">
        <v>667</v>
      </c>
      <c r="D9" s="222" t="s">
        <v>306</v>
      </c>
      <c r="E9" s="223">
        <v>75</v>
      </c>
    </row>
    <row r="10" spans="2:5" ht="15">
      <c r="B10" s="154">
        <v>4</v>
      </c>
      <c r="C10" s="224" t="s">
        <v>665</v>
      </c>
      <c r="D10" s="222" t="s">
        <v>304</v>
      </c>
      <c r="E10" s="223">
        <v>72</v>
      </c>
    </row>
    <row r="11" spans="2:5" ht="15">
      <c r="B11" s="154">
        <v>5</v>
      </c>
      <c r="C11" s="224" t="s">
        <v>668</v>
      </c>
      <c r="D11" s="222" t="s">
        <v>307</v>
      </c>
      <c r="E11" s="223">
        <v>65</v>
      </c>
    </row>
    <row r="12" spans="2:5" ht="15">
      <c r="B12" s="480" t="s">
        <v>30</v>
      </c>
      <c r="C12" s="481"/>
      <c r="D12" s="481"/>
      <c r="E12" s="482"/>
    </row>
    <row r="13" spans="2:5" ht="25.5">
      <c r="B13" s="155" t="s">
        <v>115</v>
      </c>
      <c r="C13" s="425" t="s">
        <v>116</v>
      </c>
      <c r="D13" s="155" t="s">
        <v>117</v>
      </c>
      <c r="E13" s="416" t="s">
        <v>158</v>
      </c>
    </row>
    <row r="14" spans="2:5" ht="15">
      <c r="B14" s="154">
        <v>1</v>
      </c>
      <c r="C14" s="224" t="s">
        <v>670</v>
      </c>
      <c r="D14" s="222" t="s">
        <v>309</v>
      </c>
      <c r="E14" s="223">
        <v>27</v>
      </c>
    </row>
    <row r="15" spans="2:5" ht="15">
      <c r="B15" s="154">
        <v>2</v>
      </c>
      <c r="C15" s="224" t="s">
        <v>896</v>
      </c>
      <c r="D15" s="222" t="s">
        <v>310</v>
      </c>
      <c r="E15" s="223">
        <v>16</v>
      </c>
    </row>
    <row r="16" spans="2:5" ht="15">
      <c r="B16" s="154">
        <v>3</v>
      </c>
      <c r="C16" s="224" t="s">
        <v>665</v>
      </c>
      <c r="D16" s="222" t="s">
        <v>304</v>
      </c>
      <c r="E16" s="223">
        <v>16</v>
      </c>
    </row>
    <row r="17" spans="2:5" ht="15">
      <c r="B17" s="154">
        <v>4</v>
      </c>
      <c r="C17" s="224" t="s">
        <v>668</v>
      </c>
      <c r="D17" s="222" t="s">
        <v>307</v>
      </c>
      <c r="E17" s="223">
        <v>16</v>
      </c>
    </row>
    <row r="18" spans="2:5" ht="15">
      <c r="B18" s="154">
        <v>5</v>
      </c>
      <c r="C18" s="224" t="s">
        <v>698</v>
      </c>
      <c r="D18" s="222" t="s">
        <v>349</v>
      </c>
      <c r="E18" s="223">
        <v>15</v>
      </c>
    </row>
    <row r="19" spans="2:5" ht="15">
      <c r="B19" s="480" t="s">
        <v>32</v>
      </c>
      <c r="C19" s="481"/>
      <c r="D19" s="481"/>
      <c r="E19" s="482"/>
    </row>
    <row r="20" spans="2:5" ht="25.5">
      <c r="B20" s="155" t="s">
        <v>115</v>
      </c>
      <c r="C20" s="425" t="s">
        <v>116</v>
      </c>
      <c r="D20" s="155" t="s">
        <v>117</v>
      </c>
      <c r="E20" s="416" t="s">
        <v>158</v>
      </c>
    </row>
    <row r="21" spans="2:5" ht="15">
      <c r="B21" s="154">
        <v>1</v>
      </c>
      <c r="C21" s="224" t="s">
        <v>671</v>
      </c>
      <c r="D21" s="222" t="s">
        <v>311</v>
      </c>
      <c r="E21" s="223">
        <v>236</v>
      </c>
    </row>
    <row r="22" spans="2:5" ht="15">
      <c r="B22" s="154">
        <v>2</v>
      </c>
      <c r="C22" s="224" t="s">
        <v>896</v>
      </c>
      <c r="D22" s="222" t="s">
        <v>310</v>
      </c>
      <c r="E22" s="223">
        <v>136</v>
      </c>
    </row>
    <row r="23" spans="2:5" ht="15">
      <c r="B23" s="154">
        <v>3</v>
      </c>
      <c r="C23" s="224" t="s">
        <v>672</v>
      </c>
      <c r="D23" s="222" t="s">
        <v>312</v>
      </c>
      <c r="E23" s="223">
        <v>73</v>
      </c>
    </row>
    <row r="24" spans="2:5" ht="15">
      <c r="B24" s="154">
        <v>4</v>
      </c>
      <c r="C24" s="224" t="s">
        <v>897</v>
      </c>
      <c r="D24" s="222" t="s">
        <v>313</v>
      </c>
      <c r="E24" s="223">
        <v>65</v>
      </c>
    </row>
    <row r="25" spans="2:5" ht="15">
      <c r="B25" s="154">
        <v>5</v>
      </c>
      <c r="C25" s="224" t="s">
        <v>898</v>
      </c>
      <c r="D25" s="222" t="s">
        <v>314</v>
      </c>
      <c r="E25" s="223">
        <v>53</v>
      </c>
    </row>
    <row r="26" spans="2:5" ht="15">
      <c r="B26" s="480" t="s">
        <v>33</v>
      </c>
      <c r="C26" s="481"/>
      <c r="D26" s="481"/>
      <c r="E26" s="482"/>
    </row>
    <row r="27" spans="2:5" ht="25.5">
      <c r="B27" s="155" t="s">
        <v>115</v>
      </c>
      <c r="C27" s="425" t="s">
        <v>116</v>
      </c>
      <c r="D27" s="155" t="s">
        <v>117</v>
      </c>
      <c r="E27" s="416" t="s">
        <v>158</v>
      </c>
    </row>
    <row r="28" spans="2:5" ht="15">
      <c r="B28" s="154">
        <v>1</v>
      </c>
      <c r="C28" s="224" t="s">
        <v>669</v>
      </c>
      <c r="D28" s="222" t="s">
        <v>308</v>
      </c>
      <c r="E28" s="223">
        <v>11</v>
      </c>
    </row>
    <row r="29" spans="2:5" ht="15">
      <c r="B29" s="154">
        <v>2</v>
      </c>
      <c r="C29" s="224" t="s">
        <v>674</v>
      </c>
      <c r="D29" s="222" t="s">
        <v>316</v>
      </c>
      <c r="E29" s="223">
        <v>10</v>
      </c>
    </row>
    <row r="30" spans="2:5" ht="15">
      <c r="B30" s="154">
        <v>3</v>
      </c>
      <c r="C30" s="224" t="s">
        <v>898</v>
      </c>
      <c r="D30" s="222" t="s">
        <v>314</v>
      </c>
      <c r="E30" s="223">
        <v>8</v>
      </c>
    </row>
    <row r="31" spans="2:5" ht="15">
      <c r="B31" s="154">
        <v>4</v>
      </c>
      <c r="C31" s="224" t="s">
        <v>896</v>
      </c>
      <c r="D31" s="222" t="s">
        <v>310</v>
      </c>
      <c r="E31" s="223">
        <v>4</v>
      </c>
    </row>
    <row r="32" spans="2:5" ht="15">
      <c r="B32" s="154">
        <v>5</v>
      </c>
      <c r="C32" s="226" t="s">
        <v>1025</v>
      </c>
      <c r="D32" s="222" t="s">
        <v>1016</v>
      </c>
      <c r="E32" s="223">
        <v>3</v>
      </c>
    </row>
    <row r="33" spans="2:5" ht="15">
      <c r="B33" s="480" t="s">
        <v>35</v>
      </c>
      <c r="C33" s="481"/>
      <c r="D33" s="481"/>
      <c r="E33" s="482"/>
    </row>
    <row r="34" spans="2:5" ht="25.5">
      <c r="B34" s="155" t="s">
        <v>115</v>
      </c>
      <c r="C34" s="425" t="s">
        <v>116</v>
      </c>
      <c r="D34" s="155" t="s">
        <v>117</v>
      </c>
      <c r="E34" s="416" t="s">
        <v>158</v>
      </c>
    </row>
    <row r="35" spans="2:5" ht="15">
      <c r="B35" s="154">
        <v>1</v>
      </c>
      <c r="C35" s="224" t="s">
        <v>671</v>
      </c>
      <c r="D35" s="222" t="s">
        <v>311</v>
      </c>
      <c r="E35" s="223">
        <v>19</v>
      </c>
    </row>
    <row r="36" spans="2:5" ht="15">
      <c r="B36" s="154">
        <v>2</v>
      </c>
      <c r="C36" s="224" t="s">
        <v>675</v>
      </c>
      <c r="D36" s="222" t="s">
        <v>317</v>
      </c>
      <c r="E36" s="223">
        <v>11</v>
      </c>
    </row>
    <row r="37" spans="2:5" ht="15">
      <c r="B37" s="154">
        <v>3</v>
      </c>
      <c r="C37" s="224" t="s">
        <v>896</v>
      </c>
      <c r="D37" s="222" t="s">
        <v>310</v>
      </c>
      <c r="E37" s="223">
        <v>10</v>
      </c>
    </row>
    <row r="38" spans="2:5" ht="15">
      <c r="B38" s="154">
        <v>4</v>
      </c>
      <c r="C38" s="224" t="s">
        <v>674</v>
      </c>
      <c r="D38" s="222" t="s">
        <v>316</v>
      </c>
      <c r="E38" s="223">
        <v>9</v>
      </c>
    </row>
    <row r="39" spans="2:5" ht="15">
      <c r="B39" s="154">
        <v>5</v>
      </c>
      <c r="C39" s="224" t="s">
        <v>1024</v>
      </c>
      <c r="D39" s="222" t="s">
        <v>1017</v>
      </c>
      <c r="E39" s="223">
        <v>8</v>
      </c>
    </row>
    <row r="40" spans="2:5" ht="15">
      <c r="B40" s="480" t="s">
        <v>37</v>
      </c>
      <c r="C40" s="481"/>
      <c r="D40" s="481"/>
      <c r="E40" s="482"/>
    </row>
    <row r="41" spans="2:5" ht="25.5">
      <c r="B41" s="155" t="s">
        <v>115</v>
      </c>
      <c r="C41" s="425" t="s">
        <v>116</v>
      </c>
      <c r="D41" s="155" t="s">
        <v>117</v>
      </c>
      <c r="E41" s="416" t="s">
        <v>158</v>
      </c>
    </row>
    <row r="42" spans="2:5" ht="15">
      <c r="B42" s="154">
        <v>1</v>
      </c>
      <c r="C42" s="224" t="s">
        <v>664</v>
      </c>
      <c r="D42" s="222" t="s">
        <v>303</v>
      </c>
      <c r="E42" s="223">
        <v>469</v>
      </c>
    </row>
    <row r="43" spans="2:5" ht="15">
      <c r="B43" s="154">
        <v>2</v>
      </c>
      <c r="C43" s="224" t="s">
        <v>677</v>
      </c>
      <c r="D43" s="222" t="s">
        <v>319</v>
      </c>
      <c r="E43" s="223">
        <v>282</v>
      </c>
    </row>
    <row r="44" spans="2:5" ht="15">
      <c r="B44" s="154">
        <v>3</v>
      </c>
      <c r="C44" s="224" t="s">
        <v>676</v>
      </c>
      <c r="D44" s="222" t="s">
        <v>318</v>
      </c>
      <c r="E44" s="223">
        <v>258</v>
      </c>
    </row>
    <row r="45" spans="2:5" ht="15">
      <c r="B45" s="154">
        <v>4</v>
      </c>
      <c r="C45" s="224" t="s">
        <v>678</v>
      </c>
      <c r="D45" s="222" t="s">
        <v>320</v>
      </c>
      <c r="E45" s="223">
        <v>205</v>
      </c>
    </row>
    <row r="46" spans="2:5" ht="15">
      <c r="B46" s="154">
        <v>5</v>
      </c>
      <c r="C46" s="224" t="s">
        <v>898</v>
      </c>
      <c r="D46" s="222" t="s">
        <v>314</v>
      </c>
      <c r="E46" s="223">
        <v>203</v>
      </c>
    </row>
    <row r="47" spans="2:5" ht="15">
      <c r="B47" s="480" t="s">
        <v>39</v>
      </c>
      <c r="C47" s="481"/>
      <c r="D47" s="481"/>
      <c r="E47" s="482"/>
    </row>
    <row r="48" spans="2:5" ht="25.5">
      <c r="B48" s="155" t="s">
        <v>115</v>
      </c>
      <c r="C48" s="425" t="s">
        <v>116</v>
      </c>
      <c r="D48" s="155" t="s">
        <v>117</v>
      </c>
      <c r="E48" s="416" t="s">
        <v>158</v>
      </c>
    </row>
    <row r="49" spans="2:5" ht="15">
      <c r="B49" s="154">
        <v>1</v>
      </c>
      <c r="C49" s="224" t="s">
        <v>896</v>
      </c>
      <c r="D49" s="222" t="s">
        <v>310</v>
      </c>
      <c r="E49" s="223">
        <v>135</v>
      </c>
    </row>
    <row r="50" spans="2:5" ht="15">
      <c r="B50" s="154">
        <v>2</v>
      </c>
      <c r="C50" s="224" t="s">
        <v>673</v>
      </c>
      <c r="D50" s="222" t="s">
        <v>315</v>
      </c>
      <c r="E50" s="223">
        <v>102</v>
      </c>
    </row>
    <row r="51" spans="2:5" ht="15">
      <c r="B51" s="154">
        <v>3</v>
      </c>
      <c r="C51" s="224" t="s">
        <v>680</v>
      </c>
      <c r="D51" s="222" t="s">
        <v>322</v>
      </c>
      <c r="E51" s="223">
        <v>97</v>
      </c>
    </row>
    <row r="52" spans="2:5" ht="15">
      <c r="B52" s="154">
        <v>4</v>
      </c>
      <c r="C52" s="224" t="s">
        <v>700</v>
      </c>
      <c r="D52" s="222" t="s">
        <v>342</v>
      </c>
      <c r="E52" s="223">
        <v>67</v>
      </c>
    </row>
    <row r="53" spans="2:5" ht="15">
      <c r="B53" s="154">
        <v>5</v>
      </c>
      <c r="C53" s="224" t="s">
        <v>679</v>
      </c>
      <c r="D53" s="222" t="s">
        <v>321</v>
      </c>
      <c r="E53" s="223">
        <v>53</v>
      </c>
    </row>
    <row r="54" spans="2:5" ht="15">
      <c r="B54" s="480" t="s">
        <v>41</v>
      </c>
      <c r="C54" s="481"/>
      <c r="D54" s="481"/>
      <c r="E54" s="482"/>
    </row>
    <row r="55" spans="2:5" ht="25.5">
      <c r="B55" s="155" t="s">
        <v>115</v>
      </c>
      <c r="C55" s="425" t="s">
        <v>116</v>
      </c>
      <c r="D55" s="155" t="s">
        <v>117</v>
      </c>
      <c r="E55" s="416" t="s">
        <v>158</v>
      </c>
    </row>
    <row r="56" spans="2:5" ht="15">
      <c r="B56" s="154">
        <v>1</v>
      </c>
      <c r="C56" s="224" t="s">
        <v>674</v>
      </c>
      <c r="D56" s="222" t="s">
        <v>316</v>
      </c>
      <c r="E56" s="223">
        <v>14</v>
      </c>
    </row>
    <row r="57" spans="2:5" ht="15">
      <c r="B57" s="154">
        <v>2</v>
      </c>
      <c r="C57" s="224" t="s">
        <v>682</v>
      </c>
      <c r="D57" s="222" t="s">
        <v>324</v>
      </c>
      <c r="E57" s="223">
        <v>11</v>
      </c>
    </row>
    <row r="58" spans="2:5" ht="15">
      <c r="B58" s="154">
        <v>3</v>
      </c>
      <c r="C58" s="224" t="s">
        <v>898</v>
      </c>
      <c r="D58" s="222" t="s">
        <v>314</v>
      </c>
      <c r="E58" s="223">
        <v>10</v>
      </c>
    </row>
    <row r="59" spans="2:5" ht="15">
      <c r="B59" s="154">
        <v>4</v>
      </c>
      <c r="C59" s="224" t="s">
        <v>673</v>
      </c>
      <c r="D59" s="222" t="s">
        <v>315</v>
      </c>
      <c r="E59" s="223">
        <v>8</v>
      </c>
    </row>
    <row r="60" spans="2:5" ht="15">
      <c r="B60" s="154">
        <v>5</v>
      </c>
      <c r="C60" s="224" t="s">
        <v>683</v>
      </c>
      <c r="D60" s="222" t="s">
        <v>325</v>
      </c>
      <c r="E60" s="223">
        <v>8</v>
      </c>
    </row>
    <row r="61" spans="2:5" ht="15">
      <c r="B61" s="476" t="s">
        <v>42</v>
      </c>
      <c r="C61" s="477"/>
      <c r="D61" s="477"/>
      <c r="E61" s="478"/>
    </row>
    <row r="62" spans="2:5" ht="25.5">
      <c r="B62" s="155" t="s">
        <v>115</v>
      </c>
      <c r="C62" s="425" t="s">
        <v>116</v>
      </c>
      <c r="D62" s="155" t="s">
        <v>117</v>
      </c>
      <c r="E62" s="416" t="s">
        <v>158</v>
      </c>
    </row>
    <row r="63" spans="2:5" ht="15">
      <c r="B63" s="154">
        <v>1</v>
      </c>
      <c r="C63" s="224" t="s">
        <v>666</v>
      </c>
      <c r="D63" s="222" t="s">
        <v>305</v>
      </c>
      <c r="E63" s="223">
        <v>141</v>
      </c>
    </row>
    <row r="64" spans="2:5" ht="15">
      <c r="B64" s="154">
        <v>2</v>
      </c>
      <c r="C64" s="224" t="s">
        <v>668</v>
      </c>
      <c r="D64" s="222" t="s">
        <v>307</v>
      </c>
      <c r="E64" s="223">
        <v>130</v>
      </c>
    </row>
    <row r="65" spans="2:5" ht="15">
      <c r="B65" s="154">
        <v>3</v>
      </c>
      <c r="C65" s="224" t="s">
        <v>665</v>
      </c>
      <c r="D65" s="222" t="s">
        <v>304</v>
      </c>
      <c r="E65" s="223">
        <v>54</v>
      </c>
    </row>
    <row r="66" spans="2:5" ht="15">
      <c r="B66" s="154">
        <v>4</v>
      </c>
      <c r="C66" s="226" t="s">
        <v>673</v>
      </c>
      <c r="D66" s="222" t="s">
        <v>315</v>
      </c>
      <c r="E66" s="223">
        <v>47</v>
      </c>
    </row>
    <row r="67" spans="2:5" ht="15">
      <c r="B67" s="154">
        <v>5</v>
      </c>
      <c r="C67" s="224" t="s">
        <v>679</v>
      </c>
      <c r="D67" s="222" t="s">
        <v>321</v>
      </c>
      <c r="E67" s="223">
        <v>36</v>
      </c>
    </row>
    <row r="68" spans="2:5" ht="15">
      <c r="B68" s="480" t="s">
        <v>43</v>
      </c>
      <c r="C68" s="481"/>
      <c r="D68" s="481"/>
      <c r="E68" s="482"/>
    </row>
    <row r="69" spans="2:5" ht="25.5">
      <c r="B69" s="155" t="s">
        <v>115</v>
      </c>
      <c r="C69" s="425" t="s">
        <v>116</v>
      </c>
      <c r="D69" s="155" t="s">
        <v>117</v>
      </c>
      <c r="E69" s="416" t="s">
        <v>158</v>
      </c>
    </row>
    <row r="70" spans="2:5" ht="15">
      <c r="B70" s="154">
        <v>1</v>
      </c>
      <c r="C70" s="224" t="s">
        <v>666</v>
      </c>
      <c r="D70" s="222" t="s">
        <v>305</v>
      </c>
      <c r="E70" s="223">
        <v>84</v>
      </c>
    </row>
    <row r="71" spans="2:5" ht="15">
      <c r="B71" s="154">
        <v>2</v>
      </c>
      <c r="C71" s="224" t="s">
        <v>896</v>
      </c>
      <c r="D71" s="222" t="s">
        <v>310</v>
      </c>
      <c r="E71" s="223">
        <v>52</v>
      </c>
    </row>
    <row r="72" spans="2:5" ht="15">
      <c r="B72" s="154">
        <v>3</v>
      </c>
      <c r="C72" s="224" t="s">
        <v>668</v>
      </c>
      <c r="D72" s="222" t="s">
        <v>307</v>
      </c>
      <c r="E72" s="223">
        <v>51</v>
      </c>
    </row>
    <row r="73" spans="2:5" ht="15">
      <c r="B73" s="154">
        <v>4</v>
      </c>
      <c r="C73" s="224" t="s">
        <v>672</v>
      </c>
      <c r="D73" s="222" t="s">
        <v>312</v>
      </c>
      <c r="E73" s="223">
        <v>49</v>
      </c>
    </row>
    <row r="74" spans="2:5" ht="15">
      <c r="B74" s="154">
        <v>5</v>
      </c>
      <c r="C74" s="224" t="s">
        <v>898</v>
      </c>
      <c r="D74" s="222" t="s">
        <v>314</v>
      </c>
      <c r="E74" s="223">
        <v>46</v>
      </c>
    </row>
    <row r="75" spans="2:5" ht="15">
      <c r="B75" s="480" t="s">
        <v>44</v>
      </c>
      <c r="C75" s="481"/>
      <c r="D75" s="481"/>
      <c r="E75" s="482"/>
    </row>
    <row r="76" spans="2:5" ht="25.5">
      <c r="B76" s="155" t="s">
        <v>115</v>
      </c>
      <c r="C76" s="425" t="s">
        <v>116</v>
      </c>
      <c r="D76" s="155" t="s">
        <v>117</v>
      </c>
      <c r="E76" s="416" t="s">
        <v>158</v>
      </c>
    </row>
    <row r="77" spans="2:5" ht="15">
      <c r="B77" s="154">
        <v>1</v>
      </c>
      <c r="C77" s="224" t="s">
        <v>896</v>
      </c>
      <c r="D77" s="222" t="s">
        <v>310</v>
      </c>
      <c r="E77" s="223">
        <v>55</v>
      </c>
    </row>
    <row r="78" spans="2:5" ht="15">
      <c r="B78" s="154">
        <v>2</v>
      </c>
      <c r="C78" s="224" t="s">
        <v>671</v>
      </c>
      <c r="D78" s="222" t="s">
        <v>311</v>
      </c>
      <c r="E78" s="223">
        <v>51</v>
      </c>
    </row>
    <row r="79" spans="2:5" ht="15">
      <c r="B79" s="154">
        <v>3</v>
      </c>
      <c r="C79" s="224" t="s">
        <v>898</v>
      </c>
      <c r="D79" s="222" t="s">
        <v>314</v>
      </c>
      <c r="E79" s="223">
        <v>20</v>
      </c>
    </row>
    <row r="80" spans="2:5" ht="15">
      <c r="B80" s="154">
        <v>4</v>
      </c>
      <c r="C80" s="224" t="s">
        <v>685</v>
      </c>
      <c r="D80" s="222" t="s">
        <v>327</v>
      </c>
      <c r="E80" s="223">
        <v>15</v>
      </c>
    </row>
    <row r="81" spans="2:5" ht="15">
      <c r="B81" s="154">
        <v>5</v>
      </c>
      <c r="C81" s="224" t="s">
        <v>718</v>
      </c>
      <c r="D81" s="222" t="s">
        <v>361</v>
      </c>
      <c r="E81" s="223">
        <v>12</v>
      </c>
    </row>
    <row r="82" spans="2:5" ht="15">
      <c r="B82" s="480" t="s">
        <v>45</v>
      </c>
      <c r="C82" s="481"/>
      <c r="D82" s="481"/>
      <c r="E82" s="482"/>
    </row>
    <row r="83" spans="2:5" ht="25.5">
      <c r="B83" s="155" t="s">
        <v>115</v>
      </c>
      <c r="C83" s="425" t="s">
        <v>116</v>
      </c>
      <c r="D83" s="155" t="s">
        <v>117</v>
      </c>
      <c r="E83" s="416" t="s">
        <v>158</v>
      </c>
    </row>
    <row r="84" spans="2:5" ht="15">
      <c r="B84" s="154">
        <v>1</v>
      </c>
      <c r="C84" s="224" t="s">
        <v>898</v>
      </c>
      <c r="D84" s="222" t="s">
        <v>314</v>
      </c>
      <c r="E84" s="223">
        <v>16</v>
      </c>
    </row>
    <row r="85" spans="2:5" ht="15">
      <c r="B85" s="154">
        <v>2</v>
      </c>
      <c r="C85" s="224" t="s">
        <v>674</v>
      </c>
      <c r="D85" s="222" t="s">
        <v>316</v>
      </c>
      <c r="E85" s="223">
        <v>14</v>
      </c>
    </row>
    <row r="86" spans="2:5" ht="15">
      <c r="B86" s="154">
        <v>3</v>
      </c>
      <c r="C86" s="224" t="s">
        <v>676</v>
      </c>
      <c r="D86" s="222" t="s">
        <v>318</v>
      </c>
      <c r="E86" s="223">
        <v>7</v>
      </c>
    </row>
    <row r="87" spans="2:5" ht="15">
      <c r="B87" s="154">
        <v>4</v>
      </c>
      <c r="C87" s="224" t="s">
        <v>684</v>
      </c>
      <c r="D87" s="222" t="s">
        <v>326</v>
      </c>
      <c r="E87" s="223">
        <v>6</v>
      </c>
    </row>
    <row r="88" spans="2:5" ht="15">
      <c r="B88" s="154">
        <v>5</v>
      </c>
      <c r="C88" s="224" t="s">
        <v>679</v>
      </c>
      <c r="D88" s="222" t="s">
        <v>321</v>
      </c>
      <c r="E88" s="223">
        <v>6</v>
      </c>
    </row>
    <row r="89" spans="2:5" ht="15">
      <c r="B89" s="480" t="s">
        <v>46</v>
      </c>
      <c r="C89" s="481"/>
      <c r="D89" s="481"/>
      <c r="E89" s="482"/>
    </row>
    <row r="90" spans="2:5" ht="25.5">
      <c r="B90" s="155" t="s">
        <v>115</v>
      </c>
      <c r="C90" s="425" t="s">
        <v>116</v>
      </c>
      <c r="D90" s="155" t="s">
        <v>117</v>
      </c>
      <c r="E90" s="416" t="s">
        <v>158</v>
      </c>
    </row>
    <row r="91" spans="2:5" ht="15">
      <c r="B91" s="154">
        <v>1</v>
      </c>
      <c r="C91" s="224" t="s">
        <v>699</v>
      </c>
      <c r="D91" s="222" t="s">
        <v>341</v>
      </c>
      <c r="E91" s="223">
        <v>10</v>
      </c>
    </row>
    <row r="92" spans="2:5" ht="15">
      <c r="B92" s="154">
        <v>2</v>
      </c>
      <c r="C92" s="224" t="s">
        <v>674</v>
      </c>
      <c r="D92" s="222" t="s">
        <v>316</v>
      </c>
      <c r="E92" s="223">
        <v>6</v>
      </c>
    </row>
    <row r="93" spans="2:5" ht="15">
      <c r="B93" s="154">
        <v>3</v>
      </c>
      <c r="C93" s="224" t="s">
        <v>898</v>
      </c>
      <c r="D93" s="222" t="s">
        <v>314</v>
      </c>
      <c r="E93" s="223">
        <v>6</v>
      </c>
    </row>
    <row r="94" spans="2:5" ht="15">
      <c r="B94" s="154">
        <v>4</v>
      </c>
      <c r="C94" s="224" t="s">
        <v>708</v>
      </c>
      <c r="D94" s="222" t="s">
        <v>351</v>
      </c>
      <c r="E94" s="223">
        <v>5</v>
      </c>
    </row>
    <row r="95" spans="2:5" ht="15">
      <c r="B95" s="154">
        <v>5</v>
      </c>
      <c r="C95" s="224" t="s">
        <v>684</v>
      </c>
      <c r="D95" s="222" t="s">
        <v>326</v>
      </c>
      <c r="E95" s="223">
        <v>5</v>
      </c>
    </row>
    <row r="96" spans="2:5" ht="15">
      <c r="B96" s="480" t="s">
        <v>47</v>
      </c>
      <c r="C96" s="481"/>
      <c r="D96" s="481"/>
      <c r="E96" s="482"/>
    </row>
    <row r="97" spans="2:5" ht="25.5">
      <c r="B97" s="155" t="s">
        <v>115</v>
      </c>
      <c r="C97" s="425" t="s">
        <v>116</v>
      </c>
      <c r="D97" s="155" t="s">
        <v>117</v>
      </c>
      <c r="E97" s="416" t="s">
        <v>158</v>
      </c>
    </row>
    <row r="98" spans="2:5" ht="15">
      <c r="B98" s="154">
        <v>1</v>
      </c>
      <c r="C98" s="224" t="s">
        <v>689</v>
      </c>
      <c r="D98" s="222" t="s">
        <v>330</v>
      </c>
      <c r="E98" s="223">
        <v>46</v>
      </c>
    </row>
    <row r="99" spans="2:5" ht="15">
      <c r="B99" s="154">
        <v>2</v>
      </c>
      <c r="C99" s="224" t="s">
        <v>897</v>
      </c>
      <c r="D99" s="222" t="s">
        <v>313</v>
      </c>
      <c r="E99" s="223">
        <v>22</v>
      </c>
    </row>
    <row r="100" spans="2:5" ht="15">
      <c r="B100" s="154">
        <v>3</v>
      </c>
      <c r="C100" s="224" t="s">
        <v>690</v>
      </c>
      <c r="D100" s="222" t="s">
        <v>331</v>
      </c>
      <c r="E100" s="223">
        <v>14</v>
      </c>
    </row>
    <row r="101" spans="2:5" ht="15">
      <c r="B101" s="154">
        <v>4</v>
      </c>
      <c r="C101" s="224" t="s">
        <v>687</v>
      </c>
      <c r="D101" s="222" t="s">
        <v>332</v>
      </c>
      <c r="E101" s="223">
        <v>14</v>
      </c>
    </row>
    <row r="102" spans="2:5" ht="15">
      <c r="B102" s="154">
        <v>5</v>
      </c>
      <c r="C102" s="224" t="s">
        <v>898</v>
      </c>
      <c r="D102" s="222" t="s">
        <v>314</v>
      </c>
      <c r="E102" s="223">
        <v>13</v>
      </c>
    </row>
    <row r="103" spans="2:5" ht="15">
      <c r="B103" s="480" t="s">
        <v>48</v>
      </c>
      <c r="C103" s="481"/>
      <c r="D103" s="481"/>
      <c r="E103" s="482"/>
    </row>
    <row r="104" spans="2:5" ht="25.5">
      <c r="B104" s="155" t="s">
        <v>115</v>
      </c>
      <c r="C104" s="425" t="s">
        <v>116</v>
      </c>
      <c r="D104" s="155" t="s">
        <v>117</v>
      </c>
      <c r="E104" s="416" t="s">
        <v>158</v>
      </c>
    </row>
    <row r="105" spans="2:5" ht="15">
      <c r="B105" s="154">
        <v>1</v>
      </c>
      <c r="C105" s="224" t="s">
        <v>896</v>
      </c>
      <c r="D105" s="222" t="s">
        <v>310</v>
      </c>
      <c r="E105" s="223">
        <v>143</v>
      </c>
    </row>
    <row r="106" spans="2:5" ht="15">
      <c r="B106" s="154">
        <v>2</v>
      </c>
      <c r="C106" s="224" t="s">
        <v>671</v>
      </c>
      <c r="D106" s="222" t="s">
        <v>311</v>
      </c>
      <c r="E106" s="223">
        <v>74</v>
      </c>
    </row>
    <row r="107" spans="2:5" ht="15">
      <c r="B107" s="154">
        <v>3</v>
      </c>
      <c r="C107" s="224" t="s">
        <v>684</v>
      </c>
      <c r="D107" s="222" t="s">
        <v>326</v>
      </c>
      <c r="E107" s="223">
        <v>19</v>
      </c>
    </row>
    <row r="108" spans="2:5" ht="15">
      <c r="B108" s="154">
        <v>4</v>
      </c>
      <c r="C108" s="224" t="s">
        <v>690</v>
      </c>
      <c r="D108" s="222" t="s">
        <v>331</v>
      </c>
      <c r="E108" s="223">
        <v>16</v>
      </c>
    </row>
    <row r="109" spans="2:5" ht="15">
      <c r="B109" s="154">
        <v>5</v>
      </c>
      <c r="C109" s="224" t="s">
        <v>673</v>
      </c>
      <c r="D109" s="222" t="s">
        <v>315</v>
      </c>
      <c r="E109" s="223">
        <v>12</v>
      </c>
    </row>
    <row r="110" spans="2:5" ht="15">
      <c r="B110" s="480" t="s">
        <v>49</v>
      </c>
      <c r="C110" s="481"/>
      <c r="D110" s="481"/>
      <c r="E110" s="482"/>
    </row>
    <row r="111" spans="2:5" ht="25.5">
      <c r="B111" s="155" t="s">
        <v>115</v>
      </c>
      <c r="C111" s="425" t="s">
        <v>116</v>
      </c>
      <c r="D111" s="155" t="s">
        <v>117</v>
      </c>
      <c r="E111" s="416" t="s">
        <v>158</v>
      </c>
    </row>
    <row r="112" spans="2:5" ht="15">
      <c r="B112" s="154">
        <v>1</v>
      </c>
      <c r="C112" s="224" t="s">
        <v>691</v>
      </c>
      <c r="D112" s="222" t="s">
        <v>333</v>
      </c>
      <c r="E112" s="223">
        <v>665</v>
      </c>
    </row>
    <row r="113" spans="2:5" ht="15">
      <c r="B113" s="154">
        <v>2</v>
      </c>
      <c r="C113" s="224" t="s">
        <v>676</v>
      </c>
      <c r="D113" s="222" t="s">
        <v>318</v>
      </c>
      <c r="E113" s="223">
        <v>424</v>
      </c>
    </row>
    <row r="114" spans="2:5" ht="25.5">
      <c r="B114" s="154">
        <v>3</v>
      </c>
      <c r="C114" s="224" t="s">
        <v>693</v>
      </c>
      <c r="D114" s="222" t="s">
        <v>334</v>
      </c>
      <c r="E114" s="223">
        <v>380</v>
      </c>
    </row>
    <row r="115" spans="2:5" ht="15">
      <c r="B115" s="154">
        <v>4</v>
      </c>
      <c r="C115" s="224" t="s">
        <v>692</v>
      </c>
      <c r="D115" s="222" t="s">
        <v>335</v>
      </c>
      <c r="E115" s="223">
        <v>294</v>
      </c>
    </row>
    <row r="116" spans="2:5" ht="15">
      <c r="B116" s="154">
        <v>5</v>
      </c>
      <c r="C116" s="224" t="s">
        <v>694</v>
      </c>
      <c r="D116" s="222" t="s">
        <v>336</v>
      </c>
      <c r="E116" s="223">
        <v>282</v>
      </c>
    </row>
    <row r="117" spans="2:5" ht="15">
      <c r="B117" s="480" t="s">
        <v>50</v>
      </c>
      <c r="C117" s="481"/>
      <c r="D117" s="481"/>
      <c r="E117" s="482"/>
    </row>
    <row r="118" spans="2:5" ht="25.5">
      <c r="B118" s="155" t="s">
        <v>115</v>
      </c>
      <c r="C118" s="425" t="s">
        <v>116</v>
      </c>
      <c r="D118" s="155" t="s">
        <v>117</v>
      </c>
      <c r="E118" s="416" t="s">
        <v>158</v>
      </c>
    </row>
    <row r="119" spans="2:5" ht="15">
      <c r="B119" s="154">
        <v>1</v>
      </c>
      <c r="C119" s="224" t="s">
        <v>684</v>
      </c>
      <c r="D119" s="222" t="s">
        <v>326</v>
      </c>
      <c r="E119" s="223">
        <v>40</v>
      </c>
    </row>
    <row r="120" spans="2:5" ht="15">
      <c r="B120" s="154">
        <v>2</v>
      </c>
      <c r="C120" s="224" t="s">
        <v>898</v>
      </c>
      <c r="D120" s="222" t="s">
        <v>314</v>
      </c>
      <c r="E120" s="223">
        <v>36</v>
      </c>
    </row>
    <row r="121" spans="2:5" ht="15">
      <c r="B121" s="154">
        <v>3</v>
      </c>
      <c r="C121" s="224" t="s">
        <v>668</v>
      </c>
      <c r="D121" s="222" t="s">
        <v>307</v>
      </c>
      <c r="E121" s="223">
        <v>26</v>
      </c>
    </row>
    <row r="122" spans="2:5" ht="15">
      <c r="B122" s="154">
        <v>4</v>
      </c>
      <c r="C122" s="224" t="s">
        <v>674</v>
      </c>
      <c r="D122" s="222" t="s">
        <v>316</v>
      </c>
      <c r="E122" s="223">
        <v>25</v>
      </c>
    </row>
    <row r="123" spans="2:5" ht="15">
      <c r="B123" s="154">
        <v>5</v>
      </c>
      <c r="C123" s="224" t="s">
        <v>666</v>
      </c>
      <c r="D123" s="222" t="s">
        <v>305</v>
      </c>
      <c r="E123" s="223">
        <v>21</v>
      </c>
    </row>
    <row r="124" spans="2:5" ht="15">
      <c r="B124" s="480" t="s">
        <v>51</v>
      </c>
      <c r="C124" s="481"/>
      <c r="D124" s="481"/>
      <c r="E124" s="482"/>
    </row>
    <row r="125" spans="2:5" ht="25.5">
      <c r="B125" s="155" t="s">
        <v>115</v>
      </c>
      <c r="C125" s="425" t="s">
        <v>116</v>
      </c>
      <c r="D125" s="155" t="s">
        <v>117</v>
      </c>
      <c r="E125" s="416" t="s">
        <v>158</v>
      </c>
    </row>
    <row r="126" spans="2:5" ht="15">
      <c r="B126" s="154">
        <v>1</v>
      </c>
      <c r="C126" s="224" t="s">
        <v>675</v>
      </c>
      <c r="D126" s="222" t="s">
        <v>317</v>
      </c>
      <c r="E126" s="223">
        <v>10</v>
      </c>
    </row>
    <row r="127" spans="2:5" ht="15">
      <c r="B127" s="154">
        <v>2</v>
      </c>
      <c r="C127" s="224" t="s">
        <v>898</v>
      </c>
      <c r="D127" s="222" t="s">
        <v>314</v>
      </c>
      <c r="E127" s="223">
        <v>10</v>
      </c>
    </row>
    <row r="128" spans="2:5" ht="15">
      <c r="B128" s="154">
        <v>3</v>
      </c>
      <c r="C128" s="224" t="s">
        <v>674</v>
      </c>
      <c r="D128" s="222" t="s">
        <v>316</v>
      </c>
      <c r="E128" s="223">
        <v>8</v>
      </c>
    </row>
    <row r="129" spans="2:5" ht="15">
      <c r="B129" s="154">
        <v>4</v>
      </c>
      <c r="C129" s="224" t="s">
        <v>672</v>
      </c>
      <c r="D129" s="222" t="s">
        <v>312</v>
      </c>
      <c r="E129" s="223">
        <v>6</v>
      </c>
    </row>
    <row r="130" spans="2:5" ht="15">
      <c r="B130" s="154">
        <v>5</v>
      </c>
      <c r="C130" s="224" t="s">
        <v>940</v>
      </c>
      <c r="D130" s="222" t="s">
        <v>939</v>
      </c>
      <c r="E130" s="223">
        <v>5</v>
      </c>
    </row>
    <row r="131" spans="2:5" ht="15">
      <c r="B131" s="480" t="s">
        <v>52</v>
      </c>
      <c r="C131" s="481"/>
      <c r="D131" s="481"/>
      <c r="E131" s="482"/>
    </row>
    <row r="132" spans="2:5" ht="25.5">
      <c r="B132" s="155" t="s">
        <v>115</v>
      </c>
      <c r="C132" s="425" t="s">
        <v>116</v>
      </c>
      <c r="D132" s="155" t="s">
        <v>117</v>
      </c>
      <c r="E132" s="416" t="s">
        <v>158</v>
      </c>
    </row>
    <row r="133" spans="2:5" ht="15">
      <c r="B133" s="154">
        <v>1</v>
      </c>
      <c r="C133" s="224" t="s">
        <v>695</v>
      </c>
      <c r="D133" s="222" t="s">
        <v>337</v>
      </c>
      <c r="E133" s="223">
        <v>47</v>
      </c>
    </row>
    <row r="134" spans="2:5" ht="15">
      <c r="B134" s="154">
        <v>2</v>
      </c>
      <c r="C134" s="224" t="s">
        <v>675</v>
      </c>
      <c r="D134" s="222" t="s">
        <v>317</v>
      </c>
      <c r="E134" s="223">
        <v>33</v>
      </c>
    </row>
    <row r="135" spans="2:5" ht="15">
      <c r="B135" s="154">
        <v>3</v>
      </c>
      <c r="C135" s="224" t="s">
        <v>696</v>
      </c>
      <c r="D135" s="222" t="s">
        <v>338</v>
      </c>
      <c r="E135" s="223">
        <v>30</v>
      </c>
    </row>
    <row r="136" spans="2:5" ht="15">
      <c r="B136" s="154">
        <v>4</v>
      </c>
      <c r="C136" s="224" t="s">
        <v>672</v>
      </c>
      <c r="D136" s="222" t="s">
        <v>312</v>
      </c>
      <c r="E136" s="223">
        <v>27</v>
      </c>
    </row>
    <row r="137" spans="2:5" ht="15">
      <c r="B137" s="154">
        <v>5</v>
      </c>
      <c r="C137" s="224" t="s">
        <v>898</v>
      </c>
      <c r="D137" s="222" t="s">
        <v>314</v>
      </c>
      <c r="E137" s="223">
        <v>24</v>
      </c>
    </row>
    <row r="138" spans="2:5" ht="15">
      <c r="B138" s="480" t="s">
        <v>53</v>
      </c>
      <c r="C138" s="481"/>
      <c r="D138" s="481"/>
      <c r="E138" s="482"/>
    </row>
    <row r="139" spans="2:5" ht="25.5">
      <c r="B139" s="155" t="s">
        <v>115</v>
      </c>
      <c r="C139" s="425" t="s">
        <v>116</v>
      </c>
      <c r="D139" s="155" t="s">
        <v>117</v>
      </c>
      <c r="E139" s="416" t="s">
        <v>158</v>
      </c>
    </row>
    <row r="140" spans="2:5" ht="15">
      <c r="B140" s="154">
        <v>1</v>
      </c>
      <c r="C140" s="224" t="s">
        <v>691</v>
      </c>
      <c r="D140" s="222" t="s">
        <v>333</v>
      </c>
      <c r="E140" s="223">
        <v>308</v>
      </c>
    </row>
    <row r="141" spans="2:5" ht="15">
      <c r="B141" s="154">
        <v>2</v>
      </c>
      <c r="C141" s="224" t="s">
        <v>697</v>
      </c>
      <c r="D141" s="222" t="s">
        <v>339</v>
      </c>
      <c r="E141" s="223">
        <v>276</v>
      </c>
    </row>
    <row r="142" spans="2:5" ht="15">
      <c r="B142" s="154">
        <v>3</v>
      </c>
      <c r="C142" s="224" t="s">
        <v>670</v>
      </c>
      <c r="D142" s="222" t="s">
        <v>309</v>
      </c>
      <c r="E142" s="223">
        <v>242</v>
      </c>
    </row>
    <row r="143" spans="2:5" ht="15">
      <c r="B143" s="154">
        <v>4</v>
      </c>
      <c r="C143" s="224" t="s">
        <v>671</v>
      </c>
      <c r="D143" s="222" t="s">
        <v>311</v>
      </c>
      <c r="E143" s="223">
        <v>160</v>
      </c>
    </row>
    <row r="144" spans="2:5" ht="15">
      <c r="B144" s="154">
        <v>5</v>
      </c>
      <c r="C144" s="224" t="s">
        <v>688</v>
      </c>
      <c r="D144" s="222" t="s">
        <v>329</v>
      </c>
      <c r="E144" s="223">
        <v>137</v>
      </c>
    </row>
    <row r="145" spans="2:5" ht="15">
      <c r="B145" s="476" t="s">
        <v>54</v>
      </c>
      <c r="C145" s="477"/>
      <c r="D145" s="477"/>
      <c r="E145" s="478"/>
    </row>
    <row r="146" spans="2:5" ht="25.5">
      <c r="B146" s="155" t="s">
        <v>115</v>
      </c>
      <c r="C146" s="425" t="s">
        <v>116</v>
      </c>
      <c r="D146" s="155" t="s">
        <v>117</v>
      </c>
      <c r="E146" s="416" t="s">
        <v>158</v>
      </c>
    </row>
    <row r="147" spans="2:5" ht="15">
      <c r="B147" s="154">
        <v>1</v>
      </c>
      <c r="C147" s="224" t="s">
        <v>666</v>
      </c>
      <c r="D147" s="222" t="s">
        <v>305</v>
      </c>
      <c r="E147" s="223">
        <v>37</v>
      </c>
    </row>
    <row r="148" spans="2:5" ht="15">
      <c r="B148" s="154">
        <v>2</v>
      </c>
      <c r="C148" s="224" t="s">
        <v>896</v>
      </c>
      <c r="D148" s="222" t="s">
        <v>310</v>
      </c>
      <c r="E148" s="223">
        <v>33</v>
      </c>
    </row>
    <row r="149" spans="2:5" ht="15">
      <c r="B149" s="154">
        <v>3</v>
      </c>
      <c r="C149" s="224" t="s">
        <v>898</v>
      </c>
      <c r="D149" s="222" t="s">
        <v>314</v>
      </c>
      <c r="E149" s="223">
        <v>32</v>
      </c>
    </row>
    <row r="150" spans="2:5" ht="15">
      <c r="B150" s="154">
        <v>4</v>
      </c>
      <c r="C150" s="224" t="s">
        <v>669</v>
      </c>
      <c r="D150" s="222" t="s">
        <v>308</v>
      </c>
      <c r="E150" s="223">
        <v>31</v>
      </c>
    </row>
    <row r="151" spans="2:5" ht="15">
      <c r="B151" s="154">
        <v>5</v>
      </c>
      <c r="C151" s="224" t="s">
        <v>665</v>
      </c>
      <c r="D151" s="222" t="s">
        <v>304</v>
      </c>
      <c r="E151" s="223">
        <v>31</v>
      </c>
    </row>
    <row r="152" spans="2:5" ht="15">
      <c r="B152" s="480" t="s">
        <v>55</v>
      </c>
      <c r="C152" s="481"/>
      <c r="D152" s="481"/>
      <c r="E152" s="482"/>
    </row>
    <row r="153" spans="2:5" ht="25.5">
      <c r="B153" s="155" t="s">
        <v>115</v>
      </c>
      <c r="C153" s="425" t="s">
        <v>116</v>
      </c>
      <c r="D153" s="155" t="s">
        <v>117</v>
      </c>
      <c r="E153" s="416" t="s">
        <v>158</v>
      </c>
    </row>
    <row r="154" spans="2:5" ht="15">
      <c r="B154" s="154">
        <v>1</v>
      </c>
      <c r="C154" s="224" t="s">
        <v>675</v>
      </c>
      <c r="D154" s="222" t="s">
        <v>317</v>
      </c>
      <c r="E154" s="223">
        <v>50</v>
      </c>
    </row>
    <row r="155" spans="2:5" ht="15">
      <c r="B155" s="154">
        <v>2</v>
      </c>
      <c r="C155" s="224" t="s">
        <v>898</v>
      </c>
      <c r="D155" s="222" t="s">
        <v>314</v>
      </c>
      <c r="E155" s="223">
        <v>22</v>
      </c>
    </row>
    <row r="156" spans="2:5" ht="15">
      <c r="B156" s="154">
        <v>3</v>
      </c>
      <c r="C156" s="224" t="s">
        <v>698</v>
      </c>
      <c r="D156" s="222" t="s">
        <v>349</v>
      </c>
      <c r="E156" s="223">
        <v>21</v>
      </c>
    </row>
    <row r="157" spans="2:5" ht="15">
      <c r="B157" s="154">
        <v>4</v>
      </c>
      <c r="C157" s="224" t="s">
        <v>666</v>
      </c>
      <c r="D157" s="222" t="s">
        <v>305</v>
      </c>
      <c r="E157" s="223">
        <v>21</v>
      </c>
    </row>
    <row r="158" spans="2:5" ht="15">
      <c r="B158" s="154">
        <v>5</v>
      </c>
      <c r="C158" s="224" t="s">
        <v>684</v>
      </c>
      <c r="D158" s="222" t="s">
        <v>326</v>
      </c>
      <c r="E158" s="223">
        <v>17</v>
      </c>
    </row>
    <row r="159" spans="2:5" ht="15">
      <c r="B159" s="480" t="s">
        <v>56</v>
      </c>
      <c r="C159" s="481"/>
      <c r="D159" s="481"/>
      <c r="E159" s="482"/>
    </row>
    <row r="160" spans="2:5" ht="25.5">
      <c r="B160" s="155" t="s">
        <v>115</v>
      </c>
      <c r="C160" s="425" t="s">
        <v>116</v>
      </c>
      <c r="D160" s="155" t="s">
        <v>117</v>
      </c>
      <c r="E160" s="416" t="s">
        <v>158</v>
      </c>
    </row>
    <row r="161" spans="2:5" ht="15">
      <c r="B161" s="154">
        <v>1</v>
      </c>
      <c r="C161" s="224" t="s">
        <v>896</v>
      </c>
      <c r="D161" s="222" t="s">
        <v>310</v>
      </c>
      <c r="E161" s="223">
        <v>41</v>
      </c>
    </row>
    <row r="162" spans="2:5" ht="15">
      <c r="B162" s="154">
        <v>2</v>
      </c>
      <c r="C162" s="224" t="s">
        <v>898</v>
      </c>
      <c r="D162" s="222" t="s">
        <v>314</v>
      </c>
      <c r="E162" s="223">
        <v>32</v>
      </c>
    </row>
    <row r="163" spans="2:5" ht="15">
      <c r="B163" s="154">
        <v>3</v>
      </c>
      <c r="C163" s="224" t="s">
        <v>674</v>
      </c>
      <c r="D163" s="222" t="s">
        <v>316</v>
      </c>
      <c r="E163" s="223">
        <v>20</v>
      </c>
    </row>
    <row r="164" spans="2:5" ht="15">
      <c r="B164" s="154">
        <v>4</v>
      </c>
      <c r="C164" s="224" t="s">
        <v>676</v>
      </c>
      <c r="D164" s="222" t="s">
        <v>318</v>
      </c>
      <c r="E164" s="223">
        <v>16</v>
      </c>
    </row>
    <row r="165" spans="2:5" ht="15">
      <c r="B165" s="154">
        <v>5</v>
      </c>
      <c r="C165" s="224" t="s">
        <v>671</v>
      </c>
      <c r="D165" s="222" t="s">
        <v>311</v>
      </c>
      <c r="E165" s="223">
        <v>16</v>
      </c>
    </row>
    <row r="166" spans="2:5" ht="15">
      <c r="B166" s="480" t="s">
        <v>57</v>
      </c>
      <c r="C166" s="481"/>
      <c r="D166" s="481"/>
      <c r="E166" s="482"/>
    </row>
    <row r="167" spans="2:5" ht="25.5">
      <c r="B167" s="155" t="s">
        <v>115</v>
      </c>
      <c r="C167" s="425" t="s">
        <v>116</v>
      </c>
      <c r="D167" s="155" t="s">
        <v>117</v>
      </c>
      <c r="E167" s="416" t="s">
        <v>158</v>
      </c>
    </row>
    <row r="168" spans="2:5" ht="15">
      <c r="B168" s="154">
        <v>1</v>
      </c>
      <c r="C168" s="224" t="s">
        <v>898</v>
      </c>
      <c r="D168" s="222" t="s">
        <v>314</v>
      </c>
      <c r="E168" s="223">
        <v>16</v>
      </c>
    </row>
    <row r="169" spans="2:5" ht="15">
      <c r="B169" s="154">
        <v>2</v>
      </c>
      <c r="C169" s="224" t="s">
        <v>674</v>
      </c>
      <c r="D169" s="222" t="s">
        <v>316</v>
      </c>
      <c r="E169" s="223">
        <v>13</v>
      </c>
    </row>
    <row r="170" spans="2:5" ht="15">
      <c r="B170" s="154">
        <v>3</v>
      </c>
      <c r="C170" s="224" t="s">
        <v>683</v>
      </c>
      <c r="D170" s="222" t="s">
        <v>325</v>
      </c>
      <c r="E170" s="223">
        <v>11</v>
      </c>
    </row>
    <row r="171" spans="2:5" ht="15">
      <c r="B171" s="154">
        <v>4</v>
      </c>
      <c r="C171" s="224" t="s">
        <v>896</v>
      </c>
      <c r="D171" s="222" t="s">
        <v>310</v>
      </c>
      <c r="E171" s="223">
        <v>9</v>
      </c>
    </row>
    <row r="172" spans="2:5" ht="15">
      <c r="B172" s="154">
        <v>5</v>
      </c>
      <c r="C172" s="224" t="s">
        <v>899</v>
      </c>
      <c r="D172" s="222" t="s">
        <v>340</v>
      </c>
      <c r="E172" s="223">
        <v>7</v>
      </c>
    </row>
    <row r="173" spans="2:5" ht="15">
      <c r="B173" s="480" t="s">
        <v>58</v>
      </c>
      <c r="C173" s="481"/>
      <c r="D173" s="481"/>
      <c r="E173" s="482"/>
    </row>
    <row r="174" spans="2:5" ht="25.5">
      <c r="B174" s="155" t="s">
        <v>115</v>
      </c>
      <c r="C174" s="425" t="s">
        <v>116</v>
      </c>
      <c r="D174" s="155" t="s">
        <v>117</v>
      </c>
      <c r="E174" s="416" t="s">
        <v>158</v>
      </c>
    </row>
    <row r="175" spans="2:5" ht="15">
      <c r="B175" s="154">
        <v>1</v>
      </c>
      <c r="C175" s="224" t="s">
        <v>674</v>
      </c>
      <c r="D175" s="222" t="s">
        <v>316</v>
      </c>
      <c r="E175" s="223">
        <v>20</v>
      </c>
    </row>
    <row r="176" spans="2:5" ht="15">
      <c r="B176" s="154">
        <v>2</v>
      </c>
      <c r="C176" s="224" t="s">
        <v>898</v>
      </c>
      <c r="D176" s="222" t="s">
        <v>314</v>
      </c>
      <c r="E176" s="223">
        <v>18</v>
      </c>
    </row>
    <row r="177" spans="2:5" ht="15">
      <c r="B177" s="154">
        <v>3</v>
      </c>
      <c r="C177" s="224" t="s">
        <v>1018</v>
      </c>
      <c r="D177" s="222" t="s">
        <v>1019</v>
      </c>
      <c r="E177" s="223">
        <v>11</v>
      </c>
    </row>
    <row r="178" spans="2:5" ht="15">
      <c r="B178" s="154">
        <v>4</v>
      </c>
      <c r="C178" s="224" t="s">
        <v>679</v>
      </c>
      <c r="D178" s="222" t="s">
        <v>321</v>
      </c>
      <c r="E178" s="223">
        <v>11</v>
      </c>
    </row>
    <row r="179" spans="2:5" ht="15">
      <c r="B179" s="154">
        <v>5</v>
      </c>
      <c r="C179" s="224" t="s">
        <v>684</v>
      </c>
      <c r="D179" s="222" t="s">
        <v>326</v>
      </c>
      <c r="E179" s="223">
        <v>10</v>
      </c>
    </row>
    <row r="180" spans="2:5" ht="15">
      <c r="B180" s="480" t="s">
        <v>59</v>
      </c>
      <c r="C180" s="481"/>
      <c r="D180" s="481"/>
      <c r="E180" s="482"/>
    </row>
    <row r="181" spans="2:5" ht="25.5">
      <c r="B181" s="155" t="s">
        <v>115</v>
      </c>
      <c r="C181" s="425" t="s">
        <v>116</v>
      </c>
      <c r="D181" s="155" t="s">
        <v>117</v>
      </c>
      <c r="E181" s="416" t="s">
        <v>158</v>
      </c>
    </row>
    <row r="182" spans="2:5" ht="15">
      <c r="B182" s="154">
        <v>1</v>
      </c>
      <c r="C182" s="224" t="s">
        <v>896</v>
      </c>
      <c r="D182" s="222" t="s">
        <v>310</v>
      </c>
      <c r="E182" s="223">
        <v>41</v>
      </c>
    </row>
    <row r="183" spans="2:5" ht="15">
      <c r="B183" s="154">
        <v>2</v>
      </c>
      <c r="C183" s="224" t="s">
        <v>700</v>
      </c>
      <c r="D183" s="222" t="s">
        <v>342</v>
      </c>
      <c r="E183" s="223">
        <v>32</v>
      </c>
    </row>
    <row r="184" spans="2:5" ht="15">
      <c r="B184" s="154">
        <v>3</v>
      </c>
      <c r="C184" s="224" t="s">
        <v>898</v>
      </c>
      <c r="D184" s="222" t="s">
        <v>314</v>
      </c>
      <c r="E184" s="223">
        <v>29</v>
      </c>
    </row>
    <row r="185" spans="2:5" ht="15">
      <c r="B185" s="154">
        <v>4</v>
      </c>
      <c r="C185" s="224" t="s">
        <v>678</v>
      </c>
      <c r="D185" s="222" t="s">
        <v>320</v>
      </c>
      <c r="E185" s="223">
        <v>25</v>
      </c>
    </row>
    <row r="186" spans="2:5" ht="15">
      <c r="B186" s="154">
        <v>5</v>
      </c>
      <c r="C186" s="224" t="s">
        <v>941</v>
      </c>
      <c r="D186" s="222" t="s">
        <v>942</v>
      </c>
      <c r="E186" s="223">
        <v>25</v>
      </c>
    </row>
    <row r="187" spans="2:5" ht="15">
      <c r="B187" s="480" t="s">
        <v>60</v>
      </c>
      <c r="C187" s="481"/>
      <c r="D187" s="481"/>
      <c r="E187" s="482"/>
    </row>
    <row r="188" spans="2:5" ht="25.5">
      <c r="B188" s="155" t="s">
        <v>115</v>
      </c>
      <c r="C188" s="425" t="s">
        <v>116</v>
      </c>
      <c r="D188" s="155" t="s">
        <v>117</v>
      </c>
      <c r="E188" s="416" t="s">
        <v>158</v>
      </c>
    </row>
    <row r="189" spans="2:5" ht="15">
      <c r="B189" s="154">
        <v>1</v>
      </c>
      <c r="C189" s="224" t="s">
        <v>665</v>
      </c>
      <c r="D189" s="222" t="s">
        <v>304</v>
      </c>
      <c r="E189" s="223">
        <v>214</v>
      </c>
    </row>
    <row r="190" spans="2:5" ht="15">
      <c r="B190" s="154">
        <v>2</v>
      </c>
      <c r="C190" s="224" t="s">
        <v>702</v>
      </c>
      <c r="D190" s="222" t="s">
        <v>344</v>
      </c>
      <c r="E190" s="223">
        <v>207</v>
      </c>
    </row>
    <row r="191" spans="2:5" ht="15">
      <c r="B191" s="154">
        <v>3</v>
      </c>
      <c r="C191" s="224" t="s">
        <v>703</v>
      </c>
      <c r="D191" s="222" t="s">
        <v>345</v>
      </c>
      <c r="E191" s="223">
        <v>178</v>
      </c>
    </row>
    <row r="192" spans="2:5" ht="15">
      <c r="B192" s="154">
        <v>4</v>
      </c>
      <c r="C192" s="224" t="s">
        <v>668</v>
      </c>
      <c r="D192" s="222" t="s">
        <v>307</v>
      </c>
      <c r="E192" s="223">
        <v>155</v>
      </c>
    </row>
    <row r="193" spans="2:5" ht="15">
      <c r="B193" s="154">
        <v>5</v>
      </c>
      <c r="C193" s="224" t="s">
        <v>700</v>
      </c>
      <c r="D193" s="222" t="s">
        <v>342</v>
      </c>
      <c r="E193" s="223">
        <v>128</v>
      </c>
    </row>
    <row r="194" spans="2:5" ht="15">
      <c r="B194" s="480" t="s">
        <v>61</v>
      </c>
      <c r="C194" s="481"/>
      <c r="D194" s="481"/>
      <c r="E194" s="482"/>
    </row>
    <row r="195" spans="2:5" ht="25.5">
      <c r="B195" s="155" t="s">
        <v>115</v>
      </c>
      <c r="C195" s="425" t="s">
        <v>116</v>
      </c>
      <c r="D195" s="155" t="s">
        <v>117</v>
      </c>
      <c r="E195" s="416" t="s">
        <v>158</v>
      </c>
    </row>
    <row r="196" spans="2:5" ht="15">
      <c r="B196" s="154">
        <v>1</v>
      </c>
      <c r="C196" s="224" t="s">
        <v>668</v>
      </c>
      <c r="D196" s="222" t="s">
        <v>307</v>
      </c>
      <c r="E196" s="223">
        <v>36</v>
      </c>
    </row>
    <row r="197" spans="2:5" ht="15">
      <c r="B197" s="154">
        <v>2</v>
      </c>
      <c r="C197" s="224" t="s">
        <v>675</v>
      </c>
      <c r="D197" s="222" t="s">
        <v>317</v>
      </c>
      <c r="E197" s="223">
        <v>18</v>
      </c>
    </row>
    <row r="198" spans="2:5" ht="15">
      <c r="B198" s="154">
        <v>3</v>
      </c>
      <c r="C198" s="224" t="s">
        <v>683</v>
      </c>
      <c r="D198" s="222" t="s">
        <v>325</v>
      </c>
      <c r="E198" s="223">
        <v>14</v>
      </c>
    </row>
    <row r="199" spans="2:5" ht="15">
      <c r="B199" s="154">
        <v>4</v>
      </c>
      <c r="C199" s="224" t="s">
        <v>698</v>
      </c>
      <c r="D199" s="222" t="s">
        <v>349</v>
      </c>
      <c r="E199" s="223">
        <v>13</v>
      </c>
    </row>
    <row r="200" spans="2:5" ht="15">
      <c r="B200" s="154">
        <v>5</v>
      </c>
      <c r="C200" s="224" t="s">
        <v>898</v>
      </c>
      <c r="D200" s="222" t="s">
        <v>314</v>
      </c>
      <c r="E200" s="223">
        <v>12</v>
      </c>
    </row>
    <row r="201" spans="2:5" ht="15">
      <c r="B201" s="480" t="s">
        <v>62</v>
      </c>
      <c r="C201" s="481"/>
      <c r="D201" s="481"/>
      <c r="E201" s="482"/>
    </row>
    <row r="202" spans="2:5" ht="25.5">
      <c r="B202" s="155" t="s">
        <v>115</v>
      </c>
      <c r="C202" s="425" t="s">
        <v>116</v>
      </c>
      <c r="D202" s="155" t="s">
        <v>117</v>
      </c>
      <c r="E202" s="416" t="s">
        <v>158</v>
      </c>
    </row>
    <row r="203" spans="2:5" ht="15">
      <c r="B203" s="154">
        <v>1</v>
      </c>
      <c r="C203" s="224" t="s">
        <v>674</v>
      </c>
      <c r="D203" s="222" t="s">
        <v>316</v>
      </c>
      <c r="E203" s="223">
        <v>12</v>
      </c>
    </row>
    <row r="204" spans="2:5" ht="15">
      <c r="B204" s="154">
        <v>2</v>
      </c>
      <c r="C204" s="224" t="s">
        <v>668</v>
      </c>
      <c r="D204" s="222" t="s">
        <v>307</v>
      </c>
      <c r="E204" s="223">
        <v>9</v>
      </c>
    </row>
    <row r="205" spans="2:5" ht="15">
      <c r="B205" s="154">
        <v>3</v>
      </c>
      <c r="C205" s="224" t="s">
        <v>704</v>
      </c>
      <c r="D205" s="222" t="s">
        <v>346</v>
      </c>
      <c r="E205" s="223">
        <v>9</v>
      </c>
    </row>
    <row r="206" spans="2:5" ht="15">
      <c r="B206" s="154">
        <v>4</v>
      </c>
      <c r="C206" s="224" t="s">
        <v>896</v>
      </c>
      <c r="D206" s="222" t="s">
        <v>310</v>
      </c>
      <c r="E206" s="223">
        <v>8</v>
      </c>
    </row>
    <row r="207" spans="2:5" ht="15">
      <c r="B207" s="154">
        <v>5</v>
      </c>
      <c r="C207" s="224" t="s">
        <v>683</v>
      </c>
      <c r="D207" s="222" t="s">
        <v>325</v>
      </c>
      <c r="E207" s="223">
        <v>7</v>
      </c>
    </row>
    <row r="208" spans="2:5" ht="15">
      <c r="B208" s="480" t="s">
        <v>63</v>
      </c>
      <c r="C208" s="481"/>
      <c r="D208" s="481"/>
      <c r="E208" s="482"/>
    </row>
    <row r="209" spans="2:5" ht="25.5">
      <c r="B209" s="155" t="s">
        <v>115</v>
      </c>
      <c r="C209" s="425" t="s">
        <v>116</v>
      </c>
      <c r="D209" s="155" t="s">
        <v>117</v>
      </c>
      <c r="E209" s="416" t="s">
        <v>158</v>
      </c>
    </row>
    <row r="210" spans="2:5" ht="15">
      <c r="B210" s="154">
        <v>1</v>
      </c>
      <c r="C210" s="224" t="s">
        <v>669</v>
      </c>
      <c r="D210" s="222" t="s">
        <v>308</v>
      </c>
      <c r="E210" s="223">
        <v>16</v>
      </c>
    </row>
    <row r="211" spans="2:5" ht="15">
      <c r="B211" s="154">
        <v>2</v>
      </c>
      <c r="C211" s="224" t="s">
        <v>898</v>
      </c>
      <c r="D211" s="222" t="s">
        <v>314</v>
      </c>
      <c r="E211" s="223">
        <v>9</v>
      </c>
    </row>
    <row r="212" spans="2:5" ht="15">
      <c r="B212" s="154">
        <v>3</v>
      </c>
      <c r="C212" s="224" t="s">
        <v>899</v>
      </c>
      <c r="D212" s="222" t="s">
        <v>340</v>
      </c>
      <c r="E212" s="223">
        <v>7</v>
      </c>
    </row>
    <row r="213" spans="2:5" ht="15">
      <c r="B213" s="154">
        <v>4</v>
      </c>
      <c r="C213" s="224" t="s">
        <v>679</v>
      </c>
      <c r="D213" s="222" t="s">
        <v>321</v>
      </c>
      <c r="E213" s="223">
        <v>4</v>
      </c>
    </row>
    <row r="214" spans="2:5" ht="15">
      <c r="B214" s="154">
        <v>5</v>
      </c>
      <c r="C214" s="224" t="s">
        <v>684</v>
      </c>
      <c r="D214" s="222" t="s">
        <v>326</v>
      </c>
      <c r="E214" s="223">
        <v>4</v>
      </c>
    </row>
    <row r="215" spans="2:5" ht="15">
      <c r="B215" s="480" t="s">
        <v>64</v>
      </c>
      <c r="C215" s="481"/>
      <c r="D215" s="481"/>
      <c r="E215" s="482"/>
    </row>
    <row r="216" spans="2:5" ht="25.5">
      <c r="B216" s="155" t="s">
        <v>115</v>
      </c>
      <c r="C216" s="425" t="s">
        <v>116</v>
      </c>
      <c r="D216" s="155" t="s">
        <v>117</v>
      </c>
      <c r="E216" s="416" t="s">
        <v>158</v>
      </c>
    </row>
    <row r="217" spans="2:5" ht="15">
      <c r="B217" s="154">
        <v>1</v>
      </c>
      <c r="C217" s="224" t="s">
        <v>666</v>
      </c>
      <c r="D217" s="222" t="s">
        <v>305</v>
      </c>
      <c r="E217" s="223">
        <v>76</v>
      </c>
    </row>
    <row r="218" spans="2:5" ht="15">
      <c r="B218" s="154">
        <v>2</v>
      </c>
      <c r="C218" s="224" t="s">
        <v>668</v>
      </c>
      <c r="D218" s="222" t="s">
        <v>307</v>
      </c>
      <c r="E218" s="223">
        <v>48</v>
      </c>
    </row>
    <row r="219" spans="2:5" ht="15">
      <c r="B219" s="154">
        <v>3</v>
      </c>
      <c r="C219" s="224" t="s">
        <v>665</v>
      </c>
      <c r="D219" s="222" t="s">
        <v>304</v>
      </c>
      <c r="E219" s="223">
        <v>37</v>
      </c>
    </row>
    <row r="220" spans="2:5" ht="15">
      <c r="B220" s="154">
        <v>4</v>
      </c>
      <c r="C220" s="224" t="s">
        <v>705</v>
      </c>
      <c r="D220" s="222" t="s">
        <v>347</v>
      </c>
      <c r="E220" s="223">
        <v>32</v>
      </c>
    </row>
    <row r="221" spans="2:5" ht="15">
      <c r="B221" s="154">
        <v>5</v>
      </c>
      <c r="C221" s="224" t="s">
        <v>664</v>
      </c>
      <c r="D221" s="222" t="s">
        <v>303</v>
      </c>
      <c r="E221" s="223">
        <v>27</v>
      </c>
    </row>
    <row r="222" spans="2:5" ht="15">
      <c r="B222" s="480" t="s">
        <v>65</v>
      </c>
      <c r="C222" s="481"/>
      <c r="D222" s="481"/>
      <c r="E222" s="482"/>
    </row>
    <row r="223" spans="2:5" ht="25.5">
      <c r="B223" s="155" t="s">
        <v>115</v>
      </c>
      <c r="C223" s="425" t="s">
        <v>116</v>
      </c>
      <c r="D223" s="155" t="s">
        <v>117</v>
      </c>
      <c r="E223" s="416" t="s">
        <v>158</v>
      </c>
    </row>
    <row r="224" spans="2:5" ht="15">
      <c r="B224" s="154">
        <v>1</v>
      </c>
      <c r="C224" s="224" t="s">
        <v>896</v>
      </c>
      <c r="D224" s="222" t="s">
        <v>310</v>
      </c>
      <c r="E224" s="223">
        <v>78</v>
      </c>
    </row>
    <row r="225" spans="2:5" ht="15">
      <c r="B225" s="154">
        <v>2</v>
      </c>
      <c r="C225" s="224" t="s">
        <v>690</v>
      </c>
      <c r="D225" s="222" t="s">
        <v>331</v>
      </c>
      <c r="E225" s="223">
        <v>27</v>
      </c>
    </row>
    <row r="226" spans="2:5" ht="15">
      <c r="B226" s="154">
        <v>3</v>
      </c>
      <c r="C226" s="224" t="s">
        <v>898</v>
      </c>
      <c r="D226" s="222" t="s">
        <v>314</v>
      </c>
      <c r="E226" s="223">
        <v>22</v>
      </c>
    </row>
    <row r="227" spans="2:5" ht="15">
      <c r="B227" s="154">
        <v>4</v>
      </c>
      <c r="C227" s="224" t="s">
        <v>706</v>
      </c>
      <c r="D227" s="222" t="s">
        <v>348</v>
      </c>
      <c r="E227" s="223">
        <v>22</v>
      </c>
    </row>
    <row r="228" spans="2:5" ht="15">
      <c r="B228" s="154">
        <v>5</v>
      </c>
      <c r="C228" s="224" t="s">
        <v>668</v>
      </c>
      <c r="D228" s="222" t="s">
        <v>307</v>
      </c>
      <c r="E228" s="223">
        <v>16</v>
      </c>
    </row>
    <row r="229" spans="2:5" ht="15">
      <c r="B229" s="476" t="s">
        <v>66</v>
      </c>
      <c r="C229" s="477"/>
      <c r="D229" s="477"/>
      <c r="E229" s="478"/>
    </row>
    <row r="230" spans="2:5" ht="25.5">
      <c r="B230" s="155" t="s">
        <v>115</v>
      </c>
      <c r="C230" s="425" t="s">
        <v>116</v>
      </c>
      <c r="D230" s="155" t="s">
        <v>117</v>
      </c>
      <c r="E230" s="416" t="s">
        <v>158</v>
      </c>
    </row>
    <row r="231" spans="2:5" ht="15">
      <c r="B231" s="154">
        <v>1</v>
      </c>
      <c r="C231" s="224" t="s">
        <v>679</v>
      </c>
      <c r="D231" s="222" t="s">
        <v>321</v>
      </c>
      <c r="E231" s="223">
        <v>169</v>
      </c>
    </row>
    <row r="232" spans="2:5" ht="15">
      <c r="B232" s="154">
        <v>2</v>
      </c>
      <c r="C232" s="224" t="s">
        <v>668</v>
      </c>
      <c r="D232" s="222" t="s">
        <v>307</v>
      </c>
      <c r="E232" s="223">
        <v>162</v>
      </c>
    </row>
    <row r="233" spans="2:5" ht="15">
      <c r="B233" s="154">
        <v>3</v>
      </c>
      <c r="C233" s="224" t="s">
        <v>675</v>
      </c>
      <c r="D233" s="222" t="s">
        <v>317</v>
      </c>
      <c r="E233" s="223">
        <v>85</v>
      </c>
    </row>
    <row r="234" spans="2:5" ht="25.5">
      <c r="B234" s="154">
        <v>4</v>
      </c>
      <c r="C234" s="224" t="s">
        <v>667</v>
      </c>
      <c r="D234" s="222" t="s">
        <v>306</v>
      </c>
      <c r="E234" s="223">
        <v>63</v>
      </c>
    </row>
    <row r="235" spans="2:5" ht="15">
      <c r="B235" s="154">
        <v>5</v>
      </c>
      <c r="C235" s="224" t="s">
        <v>664</v>
      </c>
      <c r="D235" s="222" t="s">
        <v>303</v>
      </c>
      <c r="E235" s="223">
        <v>60</v>
      </c>
    </row>
    <row r="236" spans="2:5" ht="15">
      <c r="B236" s="480" t="s">
        <v>67</v>
      </c>
      <c r="C236" s="481"/>
      <c r="D236" s="481"/>
      <c r="E236" s="482"/>
    </row>
    <row r="237" spans="2:5" ht="25.5">
      <c r="B237" s="155" t="s">
        <v>115</v>
      </c>
      <c r="C237" s="425" t="s">
        <v>116</v>
      </c>
      <c r="D237" s="155" t="s">
        <v>117</v>
      </c>
      <c r="E237" s="416" t="s">
        <v>158</v>
      </c>
    </row>
    <row r="238" spans="2:5" ht="15">
      <c r="B238" s="154">
        <v>1</v>
      </c>
      <c r="C238" s="224" t="s">
        <v>670</v>
      </c>
      <c r="D238" s="222" t="s">
        <v>309</v>
      </c>
      <c r="E238" s="223">
        <v>2023</v>
      </c>
    </row>
    <row r="239" spans="2:5" ht="15">
      <c r="B239" s="154">
        <v>2</v>
      </c>
      <c r="C239" s="224" t="s">
        <v>698</v>
      </c>
      <c r="D239" s="222" t="s">
        <v>349</v>
      </c>
      <c r="E239" s="223">
        <v>1851</v>
      </c>
    </row>
    <row r="240" spans="2:5" ht="15">
      <c r="B240" s="154">
        <v>3</v>
      </c>
      <c r="C240" s="224" t="s">
        <v>688</v>
      </c>
      <c r="D240" s="222" t="s">
        <v>329</v>
      </c>
      <c r="E240" s="223">
        <v>1280</v>
      </c>
    </row>
    <row r="241" spans="2:5" ht="15">
      <c r="B241" s="154">
        <v>4</v>
      </c>
      <c r="C241" s="224" t="s">
        <v>701</v>
      </c>
      <c r="D241" s="222" t="s">
        <v>343</v>
      </c>
      <c r="E241" s="223">
        <v>1179</v>
      </c>
    </row>
    <row r="242" spans="2:5" ht="15">
      <c r="B242" s="154">
        <v>5</v>
      </c>
      <c r="C242" s="224" t="s">
        <v>707</v>
      </c>
      <c r="D242" s="222" t="s">
        <v>350</v>
      </c>
      <c r="E242" s="223">
        <v>814</v>
      </c>
    </row>
    <row r="243" spans="2:5" ht="15">
      <c r="B243" s="480" t="s">
        <v>68</v>
      </c>
      <c r="C243" s="481"/>
      <c r="D243" s="481"/>
      <c r="E243" s="482"/>
    </row>
    <row r="244" spans="2:5" ht="25.5">
      <c r="B244" s="155" t="s">
        <v>115</v>
      </c>
      <c r="C244" s="425" t="s">
        <v>116</v>
      </c>
      <c r="D244" s="155" t="s">
        <v>117</v>
      </c>
      <c r="E244" s="416" t="s">
        <v>158</v>
      </c>
    </row>
    <row r="245" spans="2:5" ht="15">
      <c r="B245" s="154">
        <v>1</v>
      </c>
      <c r="C245" s="224" t="s">
        <v>668</v>
      </c>
      <c r="D245" s="222" t="s">
        <v>307</v>
      </c>
      <c r="E245" s="223">
        <v>242</v>
      </c>
    </row>
    <row r="246" spans="2:5" ht="15">
      <c r="B246" s="154">
        <v>2</v>
      </c>
      <c r="C246" s="224" t="s">
        <v>666</v>
      </c>
      <c r="D246" s="222" t="s">
        <v>305</v>
      </c>
      <c r="E246" s="223">
        <v>200</v>
      </c>
    </row>
    <row r="247" spans="2:5" ht="15">
      <c r="B247" s="154">
        <v>3</v>
      </c>
      <c r="C247" s="224" t="s">
        <v>700</v>
      </c>
      <c r="D247" s="222" t="s">
        <v>342</v>
      </c>
      <c r="E247" s="223">
        <v>198</v>
      </c>
    </row>
    <row r="248" spans="2:5" ht="15">
      <c r="B248" s="154">
        <v>4</v>
      </c>
      <c r="C248" s="224" t="s">
        <v>679</v>
      </c>
      <c r="D248" s="222" t="s">
        <v>321</v>
      </c>
      <c r="E248" s="223">
        <v>168</v>
      </c>
    </row>
    <row r="249" spans="2:5" ht="15">
      <c r="B249" s="154">
        <v>5</v>
      </c>
      <c r="C249" s="224" t="s">
        <v>670</v>
      </c>
      <c r="D249" s="222" t="s">
        <v>309</v>
      </c>
      <c r="E249" s="223">
        <v>168</v>
      </c>
    </row>
    <row r="250" spans="2:5" ht="15">
      <c r="B250" s="480" t="s">
        <v>69</v>
      </c>
      <c r="C250" s="481"/>
      <c r="D250" s="481"/>
      <c r="E250" s="482"/>
    </row>
    <row r="251" spans="2:5" ht="25.5">
      <c r="B251" s="155" t="s">
        <v>115</v>
      </c>
      <c r="C251" s="425" t="s">
        <v>116</v>
      </c>
      <c r="D251" s="155" t="s">
        <v>117</v>
      </c>
      <c r="E251" s="416" t="s">
        <v>158</v>
      </c>
    </row>
    <row r="252" spans="2:5" ht="15">
      <c r="B252" s="154">
        <v>1</v>
      </c>
      <c r="C252" s="224" t="s">
        <v>684</v>
      </c>
      <c r="D252" s="222" t="s">
        <v>326</v>
      </c>
      <c r="E252" s="223">
        <v>16</v>
      </c>
    </row>
    <row r="253" spans="2:5" ht="15">
      <c r="B253" s="154">
        <v>2</v>
      </c>
      <c r="C253" s="224" t="s">
        <v>898</v>
      </c>
      <c r="D253" s="222" t="s">
        <v>314</v>
      </c>
      <c r="E253" s="223">
        <v>15</v>
      </c>
    </row>
    <row r="254" spans="2:5" ht="15">
      <c r="B254" s="154">
        <v>3</v>
      </c>
      <c r="C254" s="224" t="s">
        <v>674</v>
      </c>
      <c r="D254" s="222" t="s">
        <v>316</v>
      </c>
      <c r="E254" s="223">
        <v>10</v>
      </c>
    </row>
    <row r="255" spans="2:5" ht="15">
      <c r="B255" s="154">
        <v>4</v>
      </c>
      <c r="C255" s="224" t="s">
        <v>673</v>
      </c>
      <c r="D255" s="222" t="s">
        <v>315</v>
      </c>
      <c r="E255" s="223">
        <v>8</v>
      </c>
    </row>
    <row r="256" spans="2:5" ht="15">
      <c r="B256" s="154">
        <v>5</v>
      </c>
      <c r="C256" s="224" t="s">
        <v>699</v>
      </c>
      <c r="D256" s="222" t="s">
        <v>341</v>
      </c>
      <c r="E256" s="223">
        <v>6</v>
      </c>
    </row>
    <row r="257" spans="2:5" ht="15">
      <c r="B257" s="480" t="s">
        <v>70</v>
      </c>
      <c r="C257" s="481"/>
      <c r="D257" s="481"/>
      <c r="E257" s="482"/>
    </row>
    <row r="258" spans="2:5" ht="25.5">
      <c r="B258" s="155" t="s">
        <v>115</v>
      </c>
      <c r="C258" s="425" t="s">
        <v>116</v>
      </c>
      <c r="D258" s="155" t="s">
        <v>117</v>
      </c>
      <c r="E258" s="416" t="s">
        <v>158</v>
      </c>
    </row>
    <row r="259" spans="2:5" ht="15">
      <c r="B259" s="154">
        <v>1</v>
      </c>
      <c r="C259" s="224" t="s">
        <v>709</v>
      </c>
      <c r="D259" s="222" t="s">
        <v>352</v>
      </c>
      <c r="E259" s="223">
        <v>43</v>
      </c>
    </row>
    <row r="260" spans="2:5" ht="15">
      <c r="B260" s="154">
        <v>2</v>
      </c>
      <c r="C260" s="224" t="s">
        <v>898</v>
      </c>
      <c r="D260" s="222" t="s">
        <v>314</v>
      </c>
      <c r="E260" s="223">
        <v>25</v>
      </c>
    </row>
    <row r="261" spans="2:5" ht="15">
      <c r="B261" s="154">
        <v>3</v>
      </c>
      <c r="C261" s="224" t="s">
        <v>674</v>
      </c>
      <c r="D261" s="222" t="s">
        <v>316</v>
      </c>
      <c r="E261" s="223">
        <v>19</v>
      </c>
    </row>
    <row r="262" spans="2:5" ht="15">
      <c r="B262" s="154">
        <v>4</v>
      </c>
      <c r="C262" s="224" t="s">
        <v>690</v>
      </c>
      <c r="D262" s="222" t="s">
        <v>331</v>
      </c>
      <c r="E262" s="223">
        <v>19</v>
      </c>
    </row>
    <row r="263" spans="2:5" ht="15">
      <c r="B263" s="154">
        <v>5</v>
      </c>
      <c r="C263" s="224" t="s">
        <v>896</v>
      </c>
      <c r="D263" s="222" t="s">
        <v>310</v>
      </c>
      <c r="E263" s="223">
        <v>18</v>
      </c>
    </row>
    <row r="264" spans="2:5" ht="15">
      <c r="B264" s="480" t="s">
        <v>71</v>
      </c>
      <c r="C264" s="481"/>
      <c r="D264" s="481"/>
      <c r="E264" s="482"/>
    </row>
    <row r="265" spans="2:5" ht="25.5">
      <c r="B265" s="155" t="s">
        <v>115</v>
      </c>
      <c r="C265" s="425" t="s">
        <v>116</v>
      </c>
      <c r="D265" s="155" t="s">
        <v>117</v>
      </c>
      <c r="E265" s="416" t="s">
        <v>158</v>
      </c>
    </row>
    <row r="266" spans="2:5" ht="15">
      <c r="B266" s="154">
        <v>1</v>
      </c>
      <c r="C266" s="224" t="s">
        <v>676</v>
      </c>
      <c r="D266" s="222" t="s">
        <v>318</v>
      </c>
      <c r="E266" s="223">
        <v>185</v>
      </c>
    </row>
    <row r="267" spans="2:5" ht="25.5">
      <c r="B267" s="154">
        <v>2</v>
      </c>
      <c r="C267" s="224" t="s">
        <v>693</v>
      </c>
      <c r="D267" s="222" t="s">
        <v>334</v>
      </c>
      <c r="E267" s="223">
        <v>176</v>
      </c>
    </row>
    <row r="268" spans="2:5" ht="15">
      <c r="B268" s="154">
        <v>3</v>
      </c>
      <c r="C268" s="224" t="s">
        <v>710</v>
      </c>
      <c r="D268" s="222" t="s">
        <v>353</v>
      </c>
      <c r="E268" s="223">
        <v>165</v>
      </c>
    </row>
    <row r="269" spans="2:5" ht="15">
      <c r="B269" s="154">
        <v>4</v>
      </c>
      <c r="C269" s="224" t="s">
        <v>711</v>
      </c>
      <c r="D269" s="222" t="s">
        <v>354</v>
      </c>
      <c r="E269" s="223">
        <v>115</v>
      </c>
    </row>
    <row r="270" spans="2:5" ht="15">
      <c r="B270" s="154">
        <v>5</v>
      </c>
      <c r="C270" s="224" t="s">
        <v>1026</v>
      </c>
      <c r="D270" s="222" t="s">
        <v>1020</v>
      </c>
      <c r="E270" s="223">
        <v>67</v>
      </c>
    </row>
    <row r="271" spans="2:5" ht="15">
      <c r="B271" s="480" t="s">
        <v>72</v>
      </c>
      <c r="C271" s="481"/>
      <c r="D271" s="481"/>
      <c r="E271" s="482"/>
    </row>
    <row r="272" spans="2:5" ht="25.5">
      <c r="B272" s="155" t="s">
        <v>115</v>
      </c>
      <c r="C272" s="425" t="s">
        <v>116</v>
      </c>
      <c r="D272" s="155" t="s">
        <v>117</v>
      </c>
      <c r="E272" s="416" t="s">
        <v>158</v>
      </c>
    </row>
    <row r="273" spans="2:5" ht="15">
      <c r="B273" s="154">
        <v>1</v>
      </c>
      <c r="C273" s="224" t="s">
        <v>670</v>
      </c>
      <c r="D273" s="222" t="s">
        <v>309</v>
      </c>
      <c r="E273" s="223">
        <v>27</v>
      </c>
    </row>
    <row r="274" spans="2:5" ht="15">
      <c r="B274" s="154">
        <v>2</v>
      </c>
      <c r="C274" s="224" t="s">
        <v>684</v>
      </c>
      <c r="D274" s="222" t="s">
        <v>326</v>
      </c>
      <c r="E274" s="223">
        <v>26</v>
      </c>
    </row>
    <row r="275" spans="2:5" ht="15">
      <c r="B275" s="154">
        <v>3</v>
      </c>
      <c r="C275" s="224" t="s">
        <v>698</v>
      </c>
      <c r="D275" s="222" t="s">
        <v>349</v>
      </c>
      <c r="E275" s="223">
        <v>24</v>
      </c>
    </row>
    <row r="276" spans="2:5" ht="15">
      <c r="B276" s="154">
        <v>4</v>
      </c>
      <c r="C276" s="224" t="s">
        <v>898</v>
      </c>
      <c r="D276" s="222" t="s">
        <v>314</v>
      </c>
      <c r="E276" s="223">
        <v>20</v>
      </c>
    </row>
    <row r="277" spans="2:5" ht="15">
      <c r="B277" s="154">
        <v>5</v>
      </c>
      <c r="C277" s="224" t="s">
        <v>675</v>
      </c>
      <c r="D277" s="222" t="s">
        <v>317</v>
      </c>
      <c r="E277" s="223">
        <v>17</v>
      </c>
    </row>
    <row r="278" spans="2:5" ht="15">
      <c r="B278" s="480" t="s">
        <v>73</v>
      </c>
      <c r="C278" s="481"/>
      <c r="D278" s="481"/>
      <c r="E278" s="482"/>
    </row>
    <row r="279" spans="2:5" ht="25.5">
      <c r="B279" s="155" t="s">
        <v>115</v>
      </c>
      <c r="C279" s="425" t="s">
        <v>116</v>
      </c>
      <c r="D279" s="155" t="s">
        <v>117</v>
      </c>
      <c r="E279" s="416" t="s">
        <v>158</v>
      </c>
    </row>
    <row r="280" spans="2:5" ht="15">
      <c r="B280" s="154">
        <v>1</v>
      </c>
      <c r="C280" s="224" t="s">
        <v>675</v>
      </c>
      <c r="D280" s="222" t="s">
        <v>317</v>
      </c>
      <c r="E280" s="223">
        <v>12</v>
      </c>
    </row>
    <row r="281" spans="2:5" ht="15">
      <c r="B281" s="154">
        <v>2</v>
      </c>
      <c r="C281" s="224" t="s">
        <v>673</v>
      </c>
      <c r="D281" s="222" t="s">
        <v>315</v>
      </c>
      <c r="E281" s="223">
        <v>9</v>
      </c>
    </row>
    <row r="282" spans="2:5" ht="15">
      <c r="B282" s="154">
        <v>3</v>
      </c>
      <c r="C282" s="224" t="s">
        <v>672</v>
      </c>
      <c r="D282" s="222" t="s">
        <v>312</v>
      </c>
      <c r="E282" s="223">
        <v>8</v>
      </c>
    </row>
    <row r="283" spans="2:5" ht="15">
      <c r="B283" s="154">
        <v>4</v>
      </c>
      <c r="C283" s="224" t="s">
        <v>699</v>
      </c>
      <c r="D283" s="222" t="s">
        <v>341</v>
      </c>
      <c r="E283" s="223">
        <v>6</v>
      </c>
    </row>
    <row r="284" spans="2:5" ht="15">
      <c r="B284" s="154">
        <v>5</v>
      </c>
      <c r="C284" s="224" t="s">
        <v>676</v>
      </c>
      <c r="D284" s="222" t="s">
        <v>318</v>
      </c>
      <c r="E284" s="223">
        <v>5</v>
      </c>
    </row>
    <row r="285" spans="2:5" ht="15">
      <c r="B285" s="480" t="s">
        <v>74</v>
      </c>
      <c r="C285" s="481"/>
      <c r="D285" s="481"/>
      <c r="E285" s="482"/>
    </row>
    <row r="286" spans="2:5" ht="25.5">
      <c r="B286" s="155" t="s">
        <v>115</v>
      </c>
      <c r="C286" s="425" t="s">
        <v>116</v>
      </c>
      <c r="D286" s="155" t="s">
        <v>117</v>
      </c>
      <c r="E286" s="416" t="s">
        <v>158</v>
      </c>
    </row>
    <row r="287" spans="2:5" ht="15">
      <c r="B287" s="154">
        <v>1</v>
      </c>
      <c r="C287" s="224" t="s">
        <v>664</v>
      </c>
      <c r="D287" s="222" t="s">
        <v>303</v>
      </c>
      <c r="E287" s="223">
        <v>208</v>
      </c>
    </row>
    <row r="288" spans="2:5" ht="15">
      <c r="B288" s="154">
        <v>2</v>
      </c>
      <c r="C288" s="224" t="s">
        <v>700</v>
      </c>
      <c r="D288" s="222" t="s">
        <v>342</v>
      </c>
      <c r="E288" s="223">
        <v>127</v>
      </c>
    </row>
    <row r="289" spans="2:5" ht="15">
      <c r="B289" s="154">
        <v>3</v>
      </c>
      <c r="C289" s="224" t="s">
        <v>701</v>
      </c>
      <c r="D289" s="222" t="s">
        <v>343</v>
      </c>
      <c r="E289" s="223">
        <v>118</v>
      </c>
    </row>
    <row r="290" spans="2:5" ht="15">
      <c r="B290" s="154">
        <v>4</v>
      </c>
      <c r="C290" s="224" t="s">
        <v>712</v>
      </c>
      <c r="D290" s="222" t="s">
        <v>355</v>
      </c>
      <c r="E290" s="223">
        <v>91</v>
      </c>
    </row>
    <row r="291" spans="2:5" ht="15">
      <c r="B291" s="154">
        <v>5</v>
      </c>
      <c r="C291" s="224" t="s">
        <v>941</v>
      </c>
      <c r="D291" s="222" t="s">
        <v>942</v>
      </c>
      <c r="E291" s="223">
        <v>91</v>
      </c>
    </row>
    <row r="292" spans="2:5" ht="15">
      <c r="B292" s="480" t="s">
        <v>75</v>
      </c>
      <c r="C292" s="481"/>
      <c r="D292" s="481"/>
      <c r="E292" s="482"/>
    </row>
    <row r="293" spans="2:5" ht="25.5">
      <c r="B293" s="155" t="s">
        <v>115</v>
      </c>
      <c r="C293" s="425" t="s">
        <v>116</v>
      </c>
      <c r="D293" s="155" t="s">
        <v>117</v>
      </c>
      <c r="E293" s="416" t="s">
        <v>158</v>
      </c>
    </row>
    <row r="294" spans="2:5" ht="15">
      <c r="B294" s="154">
        <v>1</v>
      </c>
      <c r="C294" s="224" t="s">
        <v>692</v>
      </c>
      <c r="D294" s="222" t="s">
        <v>335</v>
      </c>
      <c r="E294" s="223">
        <v>216</v>
      </c>
    </row>
    <row r="295" spans="2:5" ht="15">
      <c r="B295" s="154">
        <v>2</v>
      </c>
      <c r="C295" s="224" t="s">
        <v>713</v>
      </c>
      <c r="D295" s="222" t="s">
        <v>356</v>
      </c>
      <c r="E295" s="223">
        <v>170</v>
      </c>
    </row>
    <row r="296" spans="2:5" ht="15">
      <c r="B296" s="154">
        <v>3</v>
      </c>
      <c r="C296" s="224" t="s">
        <v>678</v>
      </c>
      <c r="D296" s="222" t="s">
        <v>320</v>
      </c>
      <c r="E296" s="223">
        <v>143</v>
      </c>
    </row>
    <row r="297" spans="2:5" ht="15">
      <c r="B297" s="154">
        <v>4</v>
      </c>
      <c r="C297" s="224" t="s">
        <v>695</v>
      </c>
      <c r="D297" s="222" t="s">
        <v>337</v>
      </c>
      <c r="E297" s="223">
        <v>138</v>
      </c>
    </row>
    <row r="298" spans="2:5" ht="15">
      <c r="B298" s="154">
        <v>5</v>
      </c>
      <c r="C298" s="224" t="s">
        <v>714</v>
      </c>
      <c r="D298" s="222" t="s">
        <v>357</v>
      </c>
      <c r="E298" s="223">
        <v>121</v>
      </c>
    </row>
    <row r="299" spans="2:5" ht="15">
      <c r="B299" s="480" t="s">
        <v>76</v>
      </c>
      <c r="C299" s="481"/>
      <c r="D299" s="481"/>
      <c r="E299" s="482"/>
    </row>
    <row r="300" spans="2:5" ht="25.5">
      <c r="B300" s="155" t="s">
        <v>115</v>
      </c>
      <c r="C300" s="425" t="s">
        <v>116</v>
      </c>
      <c r="D300" s="155" t="s">
        <v>117</v>
      </c>
      <c r="E300" s="416" t="s">
        <v>158</v>
      </c>
    </row>
    <row r="301" spans="2:5" ht="15">
      <c r="B301" s="154">
        <v>1</v>
      </c>
      <c r="C301" s="224" t="s">
        <v>715</v>
      </c>
      <c r="D301" s="222" t="s">
        <v>358</v>
      </c>
      <c r="E301" s="223">
        <v>26</v>
      </c>
    </row>
    <row r="302" spans="2:5" ht="15">
      <c r="B302" s="154">
        <v>2</v>
      </c>
      <c r="C302" s="224" t="s">
        <v>898</v>
      </c>
      <c r="D302" s="222" t="s">
        <v>314</v>
      </c>
      <c r="E302" s="223">
        <v>20</v>
      </c>
    </row>
    <row r="303" spans="2:5" ht="15">
      <c r="B303" s="154">
        <v>3</v>
      </c>
      <c r="C303" s="224" t="s">
        <v>673</v>
      </c>
      <c r="D303" s="222" t="s">
        <v>315</v>
      </c>
      <c r="E303" s="223">
        <v>18</v>
      </c>
    </row>
    <row r="304" spans="2:5" ht="15">
      <c r="B304" s="154">
        <v>4</v>
      </c>
      <c r="C304" s="224" t="s">
        <v>668</v>
      </c>
      <c r="D304" s="222" t="s">
        <v>307</v>
      </c>
      <c r="E304" s="223">
        <v>18</v>
      </c>
    </row>
    <row r="305" spans="2:5" ht="15">
      <c r="B305" s="154">
        <v>5</v>
      </c>
      <c r="C305" s="224" t="s">
        <v>690</v>
      </c>
      <c r="D305" s="222" t="s">
        <v>331</v>
      </c>
      <c r="E305" s="223">
        <v>17</v>
      </c>
    </row>
    <row r="306" spans="2:5" ht="15">
      <c r="B306" s="480" t="s">
        <v>77</v>
      </c>
      <c r="C306" s="481"/>
      <c r="D306" s="481"/>
      <c r="E306" s="482"/>
    </row>
    <row r="307" spans="2:5" ht="25.5">
      <c r="B307" s="155" t="s">
        <v>115</v>
      </c>
      <c r="C307" s="425" t="s">
        <v>116</v>
      </c>
      <c r="D307" s="155" t="s">
        <v>117</v>
      </c>
      <c r="E307" s="416" t="s">
        <v>158</v>
      </c>
    </row>
    <row r="308" spans="2:5" ht="15">
      <c r="B308" s="154">
        <v>1</v>
      </c>
      <c r="C308" s="224" t="s">
        <v>668</v>
      </c>
      <c r="D308" s="222" t="s">
        <v>307</v>
      </c>
      <c r="E308" s="223">
        <v>89</v>
      </c>
    </row>
    <row r="309" spans="2:5" ht="15">
      <c r="B309" s="154">
        <v>2</v>
      </c>
      <c r="C309" s="224" t="s">
        <v>669</v>
      </c>
      <c r="D309" s="222" t="s">
        <v>308</v>
      </c>
      <c r="E309" s="223">
        <v>26</v>
      </c>
    </row>
    <row r="310" spans="2:5" ht="15">
      <c r="B310" s="154">
        <v>3</v>
      </c>
      <c r="C310" s="224" t="s">
        <v>679</v>
      </c>
      <c r="D310" s="222" t="s">
        <v>321</v>
      </c>
      <c r="E310" s="223">
        <v>26</v>
      </c>
    </row>
    <row r="311" spans="2:5" ht="15">
      <c r="B311" s="154">
        <v>4</v>
      </c>
      <c r="C311" s="224" t="s">
        <v>898</v>
      </c>
      <c r="D311" s="222" t="s">
        <v>314</v>
      </c>
      <c r="E311" s="223">
        <v>25</v>
      </c>
    </row>
    <row r="312" spans="2:5" ht="15">
      <c r="B312" s="154">
        <v>5</v>
      </c>
      <c r="C312" s="224" t="s">
        <v>670</v>
      </c>
      <c r="D312" s="222" t="s">
        <v>309</v>
      </c>
      <c r="E312" s="223">
        <v>25</v>
      </c>
    </row>
    <row r="313" spans="2:5" ht="15">
      <c r="B313" s="480" t="s">
        <v>78</v>
      </c>
      <c r="C313" s="481"/>
      <c r="D313" s="481"/>
      <c r="E313" s="482"/>
    </row>
    <row r="314" spans="2:5" ht="25.5">
      <c r="B314" s="155" t="s">
        <v>115</v>
      </c>
      <c r="C314" s="425" t="s">
        <v>116</v>
      </c>
      <c r="D314" s="155" t="s">
        <v>117</v>
      </c>
      <c r="E314" s="416" t="s">
        <v>158</v>
      </c>
    </row>
    <row r="315" spans="2:5" ht="15">
      <c r="B315" s="154">
        <v>1</v>
      </c>
      <c r="C315" s="224" t="s">
        <v>668</v>
      </c>
      <c r="D315" s="222" t="s">
        <v>307</v>
      </c>
      <c r="E315" s="223">
        <v>181</v>
      </c>
    </row>
    <row r="316" spans="2:5" ht="15">
      <c r="B316" s="154">
        <v>2</v>
      </c>
      <c r="C316" s="224" t="s">
        <v>666</v>
      </c>
      <c r="D316" s="222" t="s">
        <v>305</v>
      </c>
      <c r="E316" s="223">
        <v>111</v>
      </c>
    </row>
    <row r="317" spans="2:5" ht="15">
      <c r="B317" s="154">
        <v>3</v>
      </c>
      <c r="C317" s="224" t="s">
        <v>679</v>
      </c>
      <c r="D317" s="222" t="s">
        <v>321</v>
      </c>
      <c r="E317" s="223">
        <v>66</v>
      </c>
    </row>
    <row r="318" spans="2:5" ht="15">
      <c r="B318" s="154">
        <v>4</v>
      </c>
      <c r="C318" s="224" t="s">
        <v>900</v>
      </c>
      <c r="D318" s="222" t="s">
        <v>901</v>
      </c>
      <c r="E318" s="223">
        <v>56</v>
      </c>
    </row>
    <row r="319" spans="2:5" ht="15">
      <c r="B319" s="154">
        <v>5</v>
      </c>
      <c r="C319" s="224" t="s">
        <v>696</v>
      </c>
      <c r="D319" s="222" t="s">
        <v>338</v>
      </c>
      <c r="E319" s="223">
        <v>54</v>
      </c>
    </row>
    <row r="320" spans="2:5" ht="15">
      <c r="B320" s="480" t="s">
        <v>79</v>
      </c>
      <c r="C320" s="481"/>
      <c r="D320" s="481"/>
      <c r="E320" s="482"/>
    </row>
    <row r="321" spans="2:5" ht="25.5">
      <c r="B321" s="155" t="s">
        <v>115</v>
      </c>
      <c r="C321" s="425" t="s">
        <v>116</v>
      </c>
      <c r="D321" s="155" t="s">
        <v>117</v>
      </c>
      <c r="E321" s="416" t="s">
        <v>158</v>
      </c>
    </row>
    <row r="322" spans="2:5" ht="15">
      <c r="B322" s="154">
        <v>1</v>
      </c>
      <c r="C322" s="224" t="s">
        <v>665</v>
      </c>
      <c r="D322" s="222" t="s">
        <v>304</v>
      </c>
      <c r="E322" s="223">
        <v>116</v>
      </c>
    </row>
    <row r="323" spans="2:5" ht="15">
      <c r="B323" s="154">
        <v>2</v>
      </c>
      <c r="C323" s="224" t="s">
        <v>716</v>
      </c>
      <c r="D323" s="222" t="s">
        <v>359</v>
      </c>
      <c r="E323" s="223">
        <v>74</v>
      </c>
    </row>
    <row r="324" spans="2:5" ht="15">
      <c r="B324" s="154">
        <v>3</v>
      </c>
      <c r="C324" s="224" t="s">
        <v>707</v>
      </c>
      <c r="D324" s="222" t="s">
        <v>350</v>
      </c>
      <c r="E324" s="223">
        <v>66</v>
      </c>
    </row>
    <row r="325" spans="2:5" ht="15">
      <c r="B325" s="154">
        <v>4</v>
      </c>
      <c r="C325" s="224" t="s">
        <v>694</v>
      </c>
      <c r="D325" s="222" t="s">
        <v>336</v>
      </c>
      <c r="E325" s="223">
        <v>52</v>
      </c>
    </row>
    <row r="326" spans="2:5" ht="15">
      <c r="B326" s="154">
        <v>5</v>
      </c>
      <c r="C326" s="224" t="s">
        <v>700</v>
      </c>
      <c r="D326" s="222" t="s">
        <v>342</v>
      </c>
      <c r="E326" s="223">
        <v>44</v>
      </c>
    </row>
    <row r="327" spans="2:5" ht="15">
      <c r="B327" s="480" t="s">
        <v>80</v>
      </c>
      <c r="C327" s="481"/>
      <c r="D327" s="481"/>
      <c r="E327" s="482"/>
    </row>
    <row r="328" spans="2:5" ht="25.5">
      <c r="B328" s="155" t="s">
        <v>115</v>
      </c>
      <c r="C328" s="425" t="s">
        <v>116</v>
      </c>
      <c r="D328" s="155" t="s">
        <v>117</v>
      </c>
      <c r="E328" s="416" t="s">
        <v>158</v>
      </c>
    </row>
    <row r="329" spans="2:5" ht="15">
      <c r="B329" s="154">
        <v>1</v>
      </c>
      <c r="C329" s="224" t="s">
        <v>675</v>
      </c>
      <c r="D329" s="222" t="s">
        <v>317</v>
      </c>
      <c r="E329" s="223">
        <v>81</v>
      </c>
    </row>
    <row r="330" spans="2:5" ht="15">
      <c r="B330" s="154">
        <v>2</v>
      </c>
      <c r="C330" s="224" t="s">
        <v>902</v>
      </c>
      <c r="D330" s="222" t="s">
        <v>887</v>
      </c>
      <c r="E330" s="223">
        <v>37</v>
      </c>
    </row>
    <row r="331" spans="2:5" ht="15">
      <c r="B331" s="154">
        <v>3</v>
      </c>
      <c r="C331" s="224" t="s">
        <v>674</v>
      </c>
      <c r="D331" s="222" t="s">
        <v>316</v>
      </c>
      <c r="E331" s="223">
        <v>20</v>
      </c>
    </row>
    <row r="332" spans="2:5" ht="15">
      <c r="B332" s="154">
        <v>4</v>
      </c>
      <c r="C332" s="224" t="s">
        <v>898</v>
      </c>
      <c r="D332" s="222" t="s">
        <v>314</v>
      </c>
      <c r="E332" s="223">
        <v>20</v>
      </c>
    </row>
    <row r="333" spans="2:5" ht="15">
      <c r="B333" s="154">
        <v>5</v>
      </c>
      <c r="C333" s="224" t="s">
        <v>672</v>
      </c>
      <c r="D333" s="222" t="s">
        <v>312</v>
      </c>
      <c r="E333" s="223">
        <v>18</v>
      </c>
    </row>
    <row r="334" spans="2:5" ht="15">
      <c r="B334" s="480" t="s">
        <v>81</v>
      </c>
      <c r="C334" s="481"/>
      <c r="D334" s="481"/>
      <c r="E334" s="482"/>
    </row>
    <row r="335" spans="2:5" ht="25.5">
      <c r="B335" s="155" t="s">
        <v>115</v>
      </c>
      <c r="C335" s="425" t="s">
        <v>116</v>
      </c>
      <c r="D335" s="155" t="s">
        <v>117</v>
      </c>
      <c r="E335" s="416" t="s">
        <v>158</v>
      </c>
    </row>
    <row r="336" spans="2:5" ht="15">
      <c r="B336" s="154">
        <v>1</v>
      </c>
      <c r="C336" s="224" t="s">
        <v>671</v>
      </c>
      <c r="D336" s="222" t="s">
        <v>311</v>
      </c>
      <c r="E336" s="223">
        <v>97</v>
      </c>
    </row>
    <row r="337" spans="2:5" ht="15">
      <c r="B337" s="154">
        <v>2</v>
      </c>
      <c r="C337" s="224" t="s">
        <v>896</v>
      </c>
      <c r="D337" s="222" t="s">
        <v>310</v>
      </c>
      <c r="E337" s="223">
        <v>79</v>
      </c>
    </row>
    <row r="338" spans="2:5" ht="15">
      <c r="B338" s="154">
        <v>3</v>
      </c>
      <c r="C338" s="224" t="s">
        <v>666</v>
      </c>
      <c r="D338" s="222" t="s">
        <v>305</v>
      </c>
      <c r="E338" s="223">
        <v>73</v>
      </c>
    </row>
    <row r="339" spans="2:5" ht="15">
      <c r="B339" s="154">
        <v>4</v>
      </c>
      <c r="C339" s="224" t="s">
        <v>898</v>
      </c>
      <c r="D339" s="222" t="s">
        <v>314</v>
      </c>
      <c r="E339" s="223">
        <v>48</v>
      </c>
    </row>
    <row r="340" spans="2:5" ht="15">
      <c r="B340" s="154">
        <v>5</v>
      </c>
      <c r="C340" s="224" t="s">
        <v>674</v>
      </c>
      <c r="D340" s="222" t="s">
        <v>316</v>
      </c>
      <c r="E340" s="223">
        <v>38</v>
      </c>
    </row>
    <row r="341" spans="2:5" ht="15">
      <c r="B341" s="480" t="s">
        <v>82</v>
      </c>
      <c r="C341" s="481"/>
      <c r="D341" s="481"/>
      <c r="E341" s="482"/>
    </row>
    <row r="342" spans="2:5" ht="25.5">
      <c r="B342" s="155" t="s">
        <v>115</v>
      </c>
      <c r="C342" s="425" t="s">
        <v>116</v>
      </c>
      <c r="D342" s="155" t="s">
        <v>117</v>
      </c>
      <c r="E342" s="416" t="s">
        <v>158</v>
      </c>
    </row>
    <row r="343" spans="2:5" ht="15">
      <c r="B343" s="154">
        <v>1</v>
      </c>
      <c r="C343" s="224" t="s">
        <v>898</v>
      </c>
      <c r="D343" s="222" t="s">
        <v>314</v>
      </c>
      <c r="E343" s="223">
        <v>14</v>
      </c>
    </row>
    <row r="344" spans="2:5" ht="15">
      <c r="B344" s="154">
        <v>2</v>
      </c>
      <c r="C344" s="224" t="s">
        <v>674</v>
      </c>
      <c r="D344" s="222" t="s">
        <v>316</v>
      </c>
      <c r="E344" s="223">
        <v>9</v>
      </c>
    </row>
    <row r="345" spans="2:5" ht="15">
      <c r="B345" s="154">
        <v>3</v>
      </c>
      <c r="C345" s="224" t="s">
        <v>684</v>
      </c>
      <c r="D345" s="222" t="s">
        <v>326</v>
      </c>
      <c r="E345" s="223">
        <v>7</v>
      </c>
    </row>
    <row r="346" spans="2:5" ht="15">
      <c r="B346" s="154">
        <v>4</v>
      </c>
      <c r="C346" s="224" t="s">
        <v>669</v>
      </c>
      <c r="D346" s="222" t="s">
        <v>308</v>
      </c>
      <c r="E346" s="223">
        <v>6</v>
      </c>
    </row>
    <row r="347" spans="2:5" ht="15">
      <c r="B347" s="154">
        <v>5</v>
      </c>
      <c r="C347" s="224" t="s">
        <v>698</v>
      </c>
      <c r="D347" s="222" t="s">
        <v>349</v>
      </c>
      <c r="E347" s="223">
        <v>5</v>
      </c>
    </row>
    <row r="348" spans="2:5" ht="15">
      <c r="B348" s="480" t="s">
        <v>83</v>
      </c>
      <c r="C348" s="481"/>
      <c r="D348" s="481"/>
      <c r="E348" s="482"/>
    </row>
    <row r="349" spans="2:5" ht="25.5">
      <c r="B349" s="155" t="s">
        <v>115</v>
      </c>
      <c r="C349" s="425" t="s">
        <v>116</v>
      </c>
      <c r="D349" s="155" t="s">
        <v>117</v>
      </c>
      <c r="E349" s="416" t="s">
        <v>158</v>
      </c>
    </row>
    <row r="350" spans="2:5" ht="15">
      <c r="B350" s="154">
        <v>1</v>
      </c>
      <c r="C350" s="224" t="s">
        <v>699</v>
      </c>
      <c r="D350" s="222" t="s">
        <v>341</v>
      </c>
      <c r="E350" s="223">
        <v>38</v>
      </c>
    </row>
    <row r="351" spans="2:5" ht="15">
      <c r="B351" s="154">
        <v>2</v>
      </c>
      <c r="C351" s="224" t="s">
        <v>675</v>
      </c>
      <c r="D351" s="222" t="s">
        <v>317</v>
      </c>
      <c r="E351" s="223">
        <v>33</v>
      </c>
    </row>
    <row r="352" spans="2:5" ht="15">
      <c r="B352" s="154">
        <v>3</v>
      </c>
      <c r="C352" s="224" t="s">
        <v>898</v>
      </c>
      <c r="D352" s="222" t="s">
        <v>314</v>
      </c>
      <c r="E352" s="223">
        <v>13</v>
      </c>
    </row>
    <row r="353" spans="2:5" ht="15">
      <c r="B353" s="154">
        <v>4</v>
      </c>
      <c r="C353" s="224" t="s">
        <v>671</v>
      </c>
      <c r="D353" s="222" t="s">
        <v>311</v>
      </c>
      <c r="E353" s="223">
        <v>12</v>
      </c>
    </row>
    <row r="354" spans="2:5" ht="15">
      <c r="B354" s="154">
        <v>5</v>
      </c>
      <c r="C354" s="224" t="s">
        <v>679</v>
      </c>
      <c r="D354" s="222" t="s">
        <v>321</v>
      </c>
      <c r="E354" s="223">
        <v>11</v>
      </c>
    </row>
    <row r="355" spans="2:5" ht="15">
      <c r="B355" s="480" t="s">
        <v>84</v>
      </c>
      <c r="C355" s="481"/>
      <c r="D355" s="481"/>
      <c r="E355" s="482"/>
    </row>
    <row r="356" spans="2:5" ht="25.5">
      <c r="B356" s="155" t="s">
        <v>115</v>
      </c>
      <c r="C356" s="425" t="s">
        <v>116</v>
      </c>
      <c r="D356" s="155" t="s">
        <v>117</v>
      </c>
      <c r="E356" s="416" t="s">
        <v>158</v>
      </c>
    </row>
    <row r="357" spans="2:5" ht="15">
      <c r="B357" s="154">
        <v>1</v>
      </c>
      <c r="C357" s="224" t="s">
        <v>898</v>
      </c>
      <c r="D357" s="222" t="s">
        <v>314</v>
      </c>
      <c r="E357" s="223">
        <v>26</v>
      </c>
    </row>
    <row r="358" spans="2:5" ht="15">
      <c r="B358" s="154">
        <v>2</v>
      </c>
      <c r="C358" s="224" t="s">
        <v>665</v>
      </c>
      <c r="D358" s="222" t="s">
        <v>304</v>
      </c>
      <c r="E358" s="223">
        <v>13</v>
      </c>
    </row>
    <row r="359" spans="2:5" ht="15">
      <c r="B359" s="154">
        <v>3</v>
      </c>
      <c r="C359" s="224" t="s">
        <v>700</v>
      </c>
      <c r="D359" s="222" t="s">
        <v>342</v>
      </c>
      <c r="E359" s="223">
        <v>12</v>
      </c>
    </row>
    <row r="360" spans="2:5" ht="15">
      <c r="B360" s="154">
        <v>4</v>
      </c>
      <c r="C360" s="224" t="s">
        <v>668</v>
      </c>
      <c r="D360" s="222" t="s">
        <v>307</v>
      </c>
      <c r="E360" s="223">
        <v>10</v>
      </c>
    </row>
    <row r="361" spans="2:5" ht="15">
      <c r="B361" s="154">
        <v>5</v>
      </c>
      <c r="C361" s="224" t="s">
        <v>699</v>
      </c>
      <c r="D361" s="222" t="s">
        <v>341</v>
      </c>
      <c r="E361" s="223">
        <v>9</v>
      </c>
    </row>
    <row r="362" spans="2:5" ht="15">
      <c r="B362" s="480" t="s">
        <v>85</v>
      </c>
      <c r="C362" s="481"/>
      <c r="D362" s="481"/>
      <c r="E362" s="482"/>
    </row>
    <row r="363" spans="2:5" ht="25.5">
      <c r="B363" s="155" t="s">
        <v>115</v>
      </c>
      <c r="C363" s="425" t="s">
        <v>116</v>
      </c>
      <c r="D363" s="155" t="s">
        <v>117</v>
      </c>
      <c r="E363" s="416" t="s">
        <v>158</v>
      </c>
    </row>
    <row r="364" spans="2:5" ht="15">
      <c r="B364" s="154">
        <v>1</v>
      </c>
      <c r="C364" s="224" t="s">
        <v>668</v>
      </c>
      <c r="D364" s="222" t="s">
        <v>307</v>
      </c>
      <c r="E364" s="223">
        <v>45</v>
      </c>
    </row>
    <row r="365" spans="2:5" ht="15">
      <c r="B365" s="154">
        <v>2</v>
      </c>
      <c r="C365" s="224" t="s">
        <v>898</v>
      </c>
      <c r="D365" s="222" t="s">
        <v>314</v>
      </c>
      <c r="E365" s="223">
        <v>25</v>
      </c>
    </row>
    <row r="366" spans="2:5" ht="15">
      <c r="B366" s="154">
        <v>3</v>
      </c>
      <c r="C366" s="224" t="s">
        <v>674</v>
      </c>
      <c r="D366" s="222" t="s">
        <v>316</v>
      </c>
      <c r="E366" s="223">
        <v>23</v>
      </c>
    </row>
    <row r="367" spans="2:5" ht="15">
      <c r="B367" s="154">
        <v>4</v>
      </c>
      <c r="C367" s="224" t="s">
        <v>698</v>
      </c>
      <c r="D367" s="222" t="s">
        <v>349</v>
      </c>
      <c r="E367" s="223">
        <v>20</v>
      </c>
    </row>
    <row r="368" spans="2:5" ht="15">
      <c r="B368" s="154">
        <v>5</v>
      </c>
      <c r="C368" s="224" t="s">
        <v>669</v>
      </c>
      <c r="D368" s="222" t="s">
        <v>308</v>
      </c>
      <c r="E368" s="223">
        <v>18</v>
      </c>
    </row>
    <row r="369" spans="2:5" ht="25.5">
      <c r="B369" s="413" t="s">
        <v>86</v>
      </c>
      <c r="C369" s="426"/>
      <c r="D369" s="414"/>
      <c r="E369" s="415"/>
    </row>
    <row r="370" spans="2:5" ht="25.5">
      <c r="B370" s="155" t="s">
        <v>115</v>
      </c>
      <c r="C370" s="425" t="s">
        <v>116</v>
      </c>
      <c r="D370" s="155" t="s">
        <v>117</v>
      </c>
      <c r="E370" s="416" t="s">
        <v>158</v>
      </c>
    </row>
    <row r="371" spans="2:5" ht="15">
      <c r="B371" s="154">
        <v>1</v>
      </c>
      <c r="C371" s="224" t="s">
        <v>682</v>
      </c>
      <c r="D371" s="222" t="s">
        <v>324</v>
      </c>
      <c r="E371" s="223">
        <v>124</v>
      </c>
    </row>
    <row r="372" spans="2:5" ht="15">
      <c r="B372" s="154">
        <v>2</v>
      </c>
      <c r="C372" s="224" t="s">
        <v>898</v>
      </c>
      <c r="D372" s="222" t="s">
        <v>314</v>
      </c>
      <c r="E372" s="223">
        <v>16</v>
      </c>
    </row>
    <row r="373" spans="2:5" ht="15">
      <c r="B373" s="154">
        <v>3</v>
      </c>
      <c r="C373" s="224" t="s">
        <v>674</v>
      </c>
      <c r="D373" s="222" t="s">
        <v>316</v>
      </c>
      <c r="E373" s="223">
        <v>14</v>
      </c>
    </row>
    <row r="374" spans="2:5" ht="15">
      <c r="B374" s="154">
        <v>4</v>
      </c>
      <c r="C374" s="224" t="s">
        <v>669</v>
      </c>
      <c r="D374" s="222" t="s">
        <v>308</v>
      </c>
      <c r="E374" s="223">
        <v>11</v>
      </c>
    </row>
    <row r="375" spans="2:5" ht="15">
      <c r="B375" s="154">
        <v>5</v>
      </c>
      <c r="C375" s="224" t="s">
        <v>679</v>
      </c>
      <c r="D375" s="222" t="s">
        <v>321</v>
      </c>
      <c r="E375" s="223">
        <v>10</v>
      </c>
    </row>
    <row r="376" spans="2:5" ht="15">
      <c r="B376" s="480" t="s">
        <v>87</v>
      </c>
      <c r="C376" s="481"/>
      <c r="D376" s="481"/>
      <c r="E376" s="482"/>
    </row>
    <row r="377" spans="2:5" ht="25.5">
      <c r="B377" s="155" t="s">
        <v>115</v>
      </c>
      <c r="C377" s="425" t="s">
        <v>116</v>
      </c>
      <c r="D377" s="155" t="s">
        <v>117</v>
      </c>
      <c r="E377" s="416" t="s">
        <v>158</v>
      </c>
    </row>
    <row r="378" spans="2:5" ht="15">
      <c r="B378" s="154">
        <v>1</v>
      </c>
      <c r="C378" s="224" t="s">
        <v>664</v>
      </c>
      <c r="D378" s="222" t="s">
        <v>303</v>
      </c>
      <c r="E378" s="223">
        <v>54</v>
      </c>
    </row>
    <row r="379" spans="2:5" ht="15">
      <c r="B379" s="154">
        <v>2</v>
      </c>
      <c r="C379" s="224" t="s">
        <v>690</v>
      </c>
      <c r="D379" s="222" t="s">
        <v>331</v>
      </c>
      <c r="E379" s="223">
        <v>40</v>
      </c>
    </row>
    <row r="380" spans="2:5" ht="15">
      <c r="B380" s="154">
        <v>3</v>
      </c>
      <c r="C380" s="224" t="s">
        <v>717</v>
      </c>
      <c r="D380" s="222" t="s">
        <v>360</v>
      </c>
      <c r="E380" s="223">
        <v>39</v>
      </c>
    </row>
    <row r="381" spans="2:5" ht="15">
      <c r="B381" s="154">
        <v>4</v>
      </c>
      <c r="C381" s="224" t="s">
        <v>718</v>
      </c>
      <c r="D381" s="222" t="s">
        <v>361</v>
      </c>
      <c r="E381" s="223">
        <v>36</v>
      </c>
    </row>
    <row r="382" spans="2:5" ht="15">
      <c r="B382" s="154">
        <v>5</v>
      </c>
      <c r="C382" s="224" t="s">
        <v>700</v>
      </c>
      <c r="D382" s="222" t="s">
        <v>342</v>
      </c>
      <c r="E382" s="223">
        <v>34</v>
      </c>
    </row>
    <row r="383" spans="2:5" ht="15">
      <c r="B383" s="480" t="s">
        <v>88</v>
      </c>
      <c r="C383" s="481"/>
      <c r="D383" s="481"/>
      <c r="E383" s="482"/>
    </row>
    <row r="384" spans="2:5" ht="25.5">
      <c r="B384" s="155" t="s">
        <v>115</v>
      </c>
      <c r="C384" s="425" t="s">
        <v>116</v>
      </c>
      <c r="D384" s="155" t="s">
        <v>117</v>
      </c>
      <c r="E384" s="416" t="s">
        <v>158</v>
      </c>
    </row>
    <row r="385" spans="2:5" ht="15">
      <c r="B385" s="154">
        <v>1</v>
      </c>
      <c r="C385" s="224" t="s">
        <v>675</v>
      </c>
      <c r="D385" s="222" t="s">
        <v>317</v>
      </c>
      <c r="E385" s="223">
        <v>50</v>
      </c>
    </row>
    <row r="386" spans="2:5" ht="15">
      <c r="B386" s="154">
        <v>2</v>
      </c>
      <c r="C386" s="224" t="s">
        <v>668</v>
      </c>
      <c r="D386" s="222" t="s">
        <v>307</v>
      </c>
      <c r="E386" s="223">
        <v>36</v>
      </c>
    </row>
    <row r="387" spans="2:5" ht="15">
      <c r="B387" s="154">
        <v>3</v>
      </c>
      <c r="C387" s="224" t="s">
        <v>679</v>
      </c>
      <c r="D387" s="222" t="s">
        <v>321</v>
      </c>
      <c r="E387" s="223">
        <v>32</v>
      </c>
    </row>
    <row r="388" spans="2:5" ht="15">
      <c r="B388" s="154">
        <v>4</v>
      </c>
      <c r="C388" s="224" t="s">
        <v>898</v>
      </c>
      <c r="D388" s="222" t="s">
        <v>314</v>
      </c>
      <c r="E388" s="223">
        <v>27</v>
      </c>
    </row>
    <row r="389" spans="2:5" ht="15">
      <c r="B389" s="154">
        <v>5</v>
      </c>
      <c r="C389" s="224" t="s">
        <v>674</v>
      </c>
      <c r="D389" s="222" t="s">
        <v>316</v>
      </c>
      <c r="E389" s="223">
        <v>25</v>
      </c>
    </row>
    <row r="390" spans="2:5" ht="15">
      <c r="B390" s="480" t="s">
        <v>89</v>
      </c>
      <c r="C390" s="481"/>
      <c r="D390" s="481"/>
      <c r="E390" s="482"/>
    </row>
    <row r="391" spans="2:5" ht="25.5">
      <c r="B391" s="155" t="s">
        <v>115</v>
      </c>
      <c r="C391" s="425" t="s">
        <v>116</v>
      </c>
      <c r="D391" s="155" t="s">
        <v>117</v>
      </c>
      <c r="E391" s="416" t="s">
        <v>158</v>
      </c>
    </row>
    <row r="392" spans="2:5" ht="15">
      <c r="B392" s="154">
        <v>1</v>
      </c>
      <c r="C392" s="224" t="s">
        <v>674</v>
      </c>
      <c r="D392" s="222" t="s">
        <v>316</v>
      </c>
      <c r="E392" s="223">
        <v>9</v>
      </c>
    </row>
    <row r="393" spans="2:5" ht="15">
      <c r="B393" s="154">
        <v>2</v>
      </c>
      <c r="C393" s="224" t="s">
        <v>898</v>
      </c>
      <c r="D393" s="222" t="s">
        <v>314</v>
      </c>
      <c r="E393" s="223">
        <v>8</v>
      </c>
    </row>
    <row r="394" spans="2:5" ht="15">
      <c r="B394" s="154">
        <v>3</v>
      </c>
      <c r="C394" s="224" t="s">
        <v>896</v>
      </c>
      <c r="D394" s="222" t="s">
        <v>310</v>
      </c>
      <c r="E394" s="223">
        <v>7</v>
      </c>
    </row>
    <row r="395" spans="2:5" ht="15">
      <c r="B395" s="154">
        <v>4</v>
      </c>
      <c r="C395" s="224" t="s">
        <v>684</v>
      </c>
      <c r="D395" s="222" t="s">
        <v>326</v>
      </c>
      <c r="E395" s="223">
        <v>5</v>
      </c>
    </row>
    <row r="396" spans="2:5" ht="15">
      <c r="B396" s="154">
        <v>5</v>
      </c>
      <c r="C396" s="224" t="s">
        <v>683</v>
      </c>
      <c r="D396" s="222" t="s">
        <v>325</v>
      </c>
      <c r="E396" s="223">
        <v>4</v>
      </c>
    </row>
    <row r="397" spans="2:5" ht="15">
      <c r="B397" s="480" t="s">
        <v>90</v>
      </c>
      <c r="C397" s="481"/>
      <c r="D397" s="481"/>
      <c r="E397" s="482"/>
    </row>
    <row r="398" spans="2:5" ht="25.5">
      <c r="B398" s="155" t="s">
        <v>115</v>
      </c>
      <c r="C398" s="425" t="s">
        <v>116</v>
      </c>
      <c r="D398" s="155" t="s">
        <v>117</v>
      </c>
      <c r="E398" s="416" t="s">
        <v>158</v>
      </c>
    </row>
    <row r="399" spans="2:5" ht="15">
      <c r="B399" s="154">
        <v>1</v>
      </c>
      <c r="C399" s="224" t="s">
        <v>696</v>
      </c>
      <c r="D399" s="222" t="s">
        <v>338</v>
      </c>
      <c r="E399" s="223">
        <v>25</v>
      </c>
    </row>
    <row r="400" spans="2:5" ht="15">
      <c r="B400" s="154">
        <v>2</v>
      </c>
      <c r="C400" s="224" t="s">
        <v>670</v>
      </c>
      <c r="D400" s="222" t="s">
        <v>309</v>
      </c>
      <c r="E400" s="223">
        <v>11</v>
      </c>
    </row>
    <row r="401" spans="2:5" ht="15">
      <c r="B401" s="154">
        <v>3</v>
      </c>
      <c r="C401" s="224" t="s">
        <v>944</v>
      </c>
      <c r="D401" s="222" t="s">
        <v>943</v>
      </c>
      <c r="E401" s="223">
        <v>9</v>
      </c>
    </row>
    <row r="402" spans="2:5" ht="15">
      <c r="B402" s="154">
        <v>4</v>
      </c>
      <c r="C402" s="224" t="s">
        <v>674</v>
      </c>
      <c r="D402" s="222" t="s">
        <v>316</v>
      </c>
      <c r="E402" s="223">
        <v>8</v>
      </c>
    </row>
    <row r="403" spans="2:5" ht="15">
      <c r="B403" s="154">
        <v>5</v>
      </c>
      <c r="C403" s="224" t="s">
        <v>698</v>
      </c>
      <c r="D403" s="222" t="s">
        <v>349</v>
      </c>
      <c r="E403" s="223">
        <v>8</v>
      </c>
    </row>
    <row r="404" spans="2:5" ht="15">
      <c r="B404" s="480" t="s">
        <v>91</v>
      </c>
      <c r="C404" s="481"/>
      <c r="D404" s="481"/>
      <c r="E404" s="482"/>
    </row>
    <row r="405" spans="2:5" ht="25.5">
      <c r="B405" s="155" t="s">
        <v>115</v>
      </c>
      <c r="C405" s="425" t="s">
        <v>116</v>
      </c>
      <c r="D405" s="155" t="s">
        <v>117</v>
      </c>
      <c r="E405" s="416" t="s">
        <v>158</v>
      </c>
    </row>
    <row r="406" spans="2:5" ht="15">
      <c r="B406" s="154">
        <v>1</v>
      </c>
      <c r="C406" s="224" t="s">
        <v>896</v>
      </c>
      <c r="D406" s="222" t="s">
        <v>310</v>
      </c>
      <c r="E406" s="223">
        <v>44</v>
      </c>
    </row>
    <row r="407" spans="2:5" ht="15">
      <c r="B407" s="154">
        <v>2</v>
      </c>
      <c r="C407" s="224" t="s">
        <v>898</v>
      </c>
      <c r="D407" s="222" t="s">
        <v>314</v>
      </c>
      <c r="E407" s="223">
        <v>42</v>
      </c>
    </row>
    <row r="408" spans="2:5" ht="15">
      <c r="B408" s="154">
        <v>3</v>
      </c>
      <c r="C408" s="224" t="s">
        <v>674</v>
      </c>
      <c r="D408" s="222" t="s">
        <v>316</v>
      </c>
      <c r="E408" s="223">
        <v>27</v>
      </c>
    </row>
    <row r="409" spans="2:5" ht="15">
      <c r="B409" s="154">
        <v>4</v>
      </c>
      <c r="C409" s="224" t="s">
        <v>673</v>
      </c>
      <c r="D409" s="222" t="s">
        <v>315</v>
      </c>
      <c r="E409" s="223">
        <v>22</v>
      </c>
    </row>
    <row r="410" spans="2:5" ht="15">
      <c r="B410" s="154">
        <v>5</v>
      </c>
      <c r="C410" s="224" t="s">
        <v>671</v>
      </c>
      <c r="D410" s="222" t="s">
        <v>311</v>
      </c>
      <c r="E410" s="223">
        <v>22</v>
      </c>
    </row>
    <row r="411" spans="2:5" ht="15">
      <c r="B411" s="480" t="s">
        <v>92</v>
      </c>
      <c r="C411" s="481"/>
      <c r="D411" s="481"/>
      <c r="E411" s="482"/>
    </row>
    <row r="412" spans="2:5" ht="25.5">
      <c r="B412" s="155" t="s">
        <v>115</v>
      </c>
      <c r="C412" s="425" t="s">
        <v>116</v>
      </c>
      <c r="D412" s="155" t="s">
        <v>117</v>
      </c>
      <c r="E412" s="416" t="s">
        <v>158</v>
      </c>
    </row>
    <row r="413" spans="2:5" ht="15">
      <c r="B413" s="154">
        <v>1</v>
      </c>
      <c r="C413" s="224" t="s">
        <v>694</v>
      </c>
      <c r="D413" s="222" t="s">
        <v>336</v>
      </c>
      <c r="E413" s="223">
        <v>169</v>
      </c>
    </row>
    <row r="414" spans="2:5" ht="15">
      <c r="B414" s="154">
        <v>2</v>
      </c>
      <c r="C414" s="224" t="s">
        <v>700</v>
      </c>
      <c r="D414" s="222" t="s">
        <v>342</v>
      </c>
      <c r="E414" s="223">
        <v>100</v>
      </c>
    </row>
    <row r="415" spans="2:5" ht="15">
      <c r="B415" s="154">
        <v>3</v>
      </c>
      <c r="C415" s="224" t="s">
        <v>689</v>
      </c>
      <c r="D415" s="222" t="s">
        <v>330</v>
      </c>
      <c r="E415" s="223">
        <v>63</v>
      </c>
    </row>
    <row r="416" spans="2:5" ht="15">
      <c r="B416" s="154">
        <v>4</v>
      </c>
      <c r="C416" s="224" t="s">
        <v>707</v>
      </c>
      <c r="D416" s="222" t="s">
        <v>350</v>
      </c>
      <c r="E416" s="223">
        <v>62</v>
      </c>
    </row>
    <row r="417" spans="2:5" ht="15">
      <c r="B417" s="154">
        <v>5</v>
      </c>
      <c r="C417" s="224" t="s">
        <v>665</v>
      </c>
      <c r="D417" s="222" t="s">
        <v>304</v>
      </c>
      <c r="E417" s="223">
        <v>56</v>
      </c>
    </row>
    <row r="418" spans="2:5" ht="15">
      <c r="B418" s="480" t="s">
        <v>93</v>
      </c>
      <c r="C418" s="481"/>
      <c r="D418" s="481"/>
      <c r="E418" s="482"/>
    </row>
    <row r="419" spans="2:5" ht="25.5">
      <c r="B419" s="155" t="s">
        <v>115</v>
      </c>
      <c r="C419" s="425" t="s">
        <v>116</v>
      </c>
      <c r="D419" s="155" t="s">
        <v>117</v>
      </c>
      <c r="E419" s="416" t="s">
        <v>158</v>
      </c>
    </row>
    <row r="420" spans="2:5" ht="15">
      <c r="B420" s="154">
        <v>1</v>
      </c>
      <c r="C420" s="224" t="s">
        <v>674</v>
      </c>
      <c r="D420" s="222" t="s">
        <v>316</v>
      </c>
      <c r="E420" s="223">
        <v>25</v>
      </c>
    </row>
    <row r="421" spans="2:5" ht="15">
      <c r="B421" s="154">
        <v>2</v>
      </c>
      <c r="C421" s="224" t="s">
        <v>670</v>
      </c>
      <c r="D421" s="222" t="s">
        <v>309</v>
      </c>
      <c r="E421" s="223">
        <v>22</v>
      </c>
    </row>
    <row r="422" spans="2:5" ht="15">
      <c r="B422" s="154">
        <v>3</v>
      </c>
      <c r="C422" s="224" t="s">
        <v>898</v>
      </c>
      <c r="D422" s="222" t="s">
        <v>314</v>
      </c>
      <c r="E422" s="223">
        <v>21</v>
      </c>
    </row>
    <row r="423" spans="2:5" ht="15">
      <c r="B423" s="154">
        <v>4</v>
      </c>
      <c r="C423" s="224" t="s">
        <v>896</v>
      </c>
      <c r="D423" s="222" t="s">
        <v>310</v>
      </c>
      <c r="E423" s="223">
        <v>17</v>
      </c>
    </row>
    <row r="424" spans="2:5" ht="15">
      <c r="B424" s="154">
        <v>5</v>
      </c>
      <c r="C424" s="224" t="s">
        <v>698</v>
      </c>
      <c r="D424" s="222" t="s">
        <v>349</v>
      </c>
      <c r="E424" s="223">
        <v>15</v>
      </c>
    </row>
    <row r="425" spans="2:5" ht="15">
      <c r="B425" s="480" t="s">
        <v>94</v>
      </c>
      <c r="C425" s="481"/>
      <c r="D425" s="481"/>
      <c r="E425" s="482"/>
    </row>
    <row r="426" spans="2:5" ht="25.5">
      <c r="B426" s="155" t="s">
        <v>115</v>
      </c>
      <c r="C426" s="425" t="s">
        <v>116</v>
      </c>
      <c r="D426" s="155" t="s">
        <v>117</v>
      </c>
      <c r="E426" s="416" t="s">
        <v>158</v>
      </c>
    </row>
    <row r="427" spans="2:5" ht="15">
      <c r="B427" s="154">
        <v>1</v>
      </c>
      <c r="C427" s="224" t="s">
        <v>679</v>
      </c>
      <c r="D427" s="222" t="s">
        <v>321</v>
      </c>
      <c r="E427" s="223">
        <v>43</v>
      </c>
    </row>
    <row r="428" spans="2:5" ht="15">
      <c r="B428" s="154">
        <v>2</v>
      </c>
      <c r="C428" s="224" t="s">
        <v>674</v>
      </c>
      <c r="D428" s="222" t="s">
        <v>316</v>
      </c>
      <c r="E428" s="223">
        <v>34</v>
      </c>
    </row>
    <row r="429" spans="2:5" ht="15">
      <c r="B429" s="154">
        <v>3</v>
      </c>
      <c r="C429" s="224" t="s">
        <v>668</v>
      </c>
      <c r="D429" s="222" t="s">
        <v>307</v>
      </c>
      <c r="E429" s="223">
        <v>32</v>
      </c>
    </row>
    <row r="430" spans="2:5" ht="15">
      <c r="B430" s="154">
        <v>4</v>
      </c>
      <c r="C430" s="224" t="s">
        <v>682</v>
      </c>
      <c r="D430" s="222" t="s">
        <v>324</v>
      </c>
      <c r="E430" s="223">
        <v>30</v>
      </c>
    </row>
    <row r="431" spans="2:5" ht="15">
      <c r="B431" s="154">
        <v>5</v>
      </c>
      <c r="C431" s="224" t="s">
        <v>669</v>
      </c>
      <c r="D431" s="222" t="s">
        <v>308</v>
      </c>
      <c r="E431" s="223">
        <v>30</v>
      </c>
    </row>
    <row r="432" spans="2:5" ht="15">
      <c r="B432" s="480" t="s">
        <v>95</v>
      </c>
      <c r="C432" s="481"/>
      <c r="D432" s="481"/>
      <c r="E432" s="482"/>
    </row>
    <row r="433" spans="2:5" ht="25.5">
      <c r="B433" s="155" t="s">
        <v>115</v>
      </c>
      <c r="C433" s="425" t="s">
        <v>116</v>
      </c>
      <c r="D433" s="155" t="s">
        <v>117</v>
      </c>
      <c r="E433" s="416" t="s">
        <v>158</v>
      </c>
    </row>
    <row r="434" spans="2:5" ht="15">
      <c r="B434" s="154">
        <v>1</v>
      </c>
      <c r="C434" s="224" t="s">
        <v>898</v>
      </c>
      <c r="D434" s="222" t="s">
        <v>314</v>
      </c>
      <c r="E434" s="223">
        <v>8</v>
      </c>
    </row>
    <row r="435" spans="2:5" ht="15">
      <c r="B435" s="154">
        <v>2</v>
      </c>
      <c r="C435" s="224" t="s">
        <v>711</v>
      </c>
      <c r="D435" s="222" t="s">
        <v>354</v>
      </c>
      <c r="E435" s="223">
        <v>5</v>
      </c>
    </row>
    <row r="436" spans="2:5" ht="15">
      <c r="B436" s="154">
        <v>3</v>
      </c>
      <c r="C436" s="224" t="s">
        <v>673</v>
      </c>
      <c r="D436" s="222" t="s">
        <v>315</v>
      </c>
      <c r="E436" s="223">
        <v>5</v>
      </c>
    </row>
    <row r="437" spans="2:5" ht="15">
      <c r="B437" s="154">
        <v>4</v>
      </c>
      <c r="C437" s="224" t="s">
        <v>674</v>
      </c>
      <c r="D437" s="222" t="s">
        <v>316</v>
      </c>
      <c r="E437" s="223">
        <v>5</v>
      </c>
    </row>
    <row r="438" spans="2:5" ht="15">
      <c r="B438" s="154">
        <v>5</v>
      </c>
      <c r="C438" s="224" t="s">
        <v>718</v>
      </c>
      <c r="D438" s="222" t="s">
        <v>361</v>
      </c>
      <c r="E438" s="223">
        <v>4</v>
      </c>
    </row>
    <row r="439" spans="2:5" ht="15">
      <c r="B439" s="480" t="s">
        <v>96</v>
      </c>
      <c r="C439" s="481"/>
      <c r="D439" s="481"/>
      <c r="E439" s="482"/>
    </row>
    <row r="440" spans="2:5" ht="25.5">
      <c r="B440" s="155" t="s">
        <v>115</v>
      </c>
      <c r="C440" s="425" t="s">
        <v>116</v>
      </c>
      <c r="D440" s="155" t="s">
        <v>117</v>
      </c>
      <c r="E440" s="416" t="s">
        <v>158</v>
      </c>
    </row>
    <row r="441" spans="2:5" ht="15">
      <c r="B441" s="154">
        <v>1</v>
      </c>
      <c r="C441" s="224" t="s">
        <v>666</v>
      </c>
      <c r="D441" s="222" t="s">
        <v>305</v>
      </c>
      <c r="E441" s="223">
        <v>215</v>
      </c>
    </row>
    <row r="442" spans="2:5" ht="15">
      <c r="B442" s="154">
        <v>2</v>
      </c>
      <c r="C442" s="224" t="s">
        <v>665</v>
      </c>
      <c r="D442" s="222" t="s">
        <v>304</v>
      </c>
      <c r="E442" s="223">
        <v>206</v>
      </c>
    </row>
    <row r="443" spans="2:5" ht="15">
      <c r="B443" s="154">
        <v>3</v>
      </c>
      <c r="C443" s="224" t="s">
        <v>668</v>
      </c>
      <c r="D443" s="222" t="s">
        <v>307</v>
      </c>
      <c r="E443" s="223">
        <v>43</v>
      </c>
    </row>
    <row r="444" spans="2:5" ht="15">
      <c r="B444" s="154">
        <v>4</v>
      </c>
      <c r="C444" s="224" t="s">
        <v>669</v>
      </c>
      <c r="D444" s="222" t="s">
        <v>308</v>
      </c>
      <c r="E444" s="223">
        <v>38</v>
      </c>
    </row>
    <row r="445" spans="2:5" ht="15">
      <c r="B445" s="154">
        <v>5</v>
      </c>
      <c r="C445" s="224" t="s">
        <v>898</v>
      </c>
      <c r="D445" s="222" t="s">
        <v>314</v>
      </c>
      <c r="E445" s="223">
        <v>29</v>
      </c>
    </row>
    <row r="446" spans="2:5" ht="15">
      <c r="B446" s="480" t="s">
        <v>97</v>
      </c>
      <c r="C446" s="481"/>
      <c r="D446" s="481"/>
      <c r="E446" s="482"/>
    </row>
    <row r="447" spans="2:5" ht="25.5">
      <c r="B447" s="155" t="s">
        <v>115</v>
      </c>
      <c r="C447" s="425" t="s">
        <v>116</v>
      </c>
      <c r="D447" s="155" t="s">
        <v>117</v>
      </c>
      <c r="E447" s="416" t="s">
        <v>158</v>
      </c>
    </row>
    <row r="448" spans="2:5" ht="15">
      <c r="B448" s="154">
        <v>1</v>
      </c>
      <c r="C448" s="224" t="s">
        <v>665</v>
      </c>
      <c r="D448" s="222" t="s">
        <v>304</v>
      </c>
      <c r="E448" s="223">
        <v>110</v>
      </c>
    </row>
    <row r="449" spans="2:5" ht="15">
      <c r="B449" s="154">
        <v>2</v>
      </c>
      <c r="C449" s="224" t="s">
        <v>694</v>
      </c>
      <c r="D449" s="222" t="s">
        <v>336</v>
      </c>
      <c r="E449" s="223">
        <v>71</v>
      </c>
    </row>
    <row r="450" spans="2:5" ht="15">
      <c r="B450" s="154">
        <v>3</v>
      </c>
      <c r="C450" s="224" t="s">
        <v>700</v>
      </c>
      <c r="D450" s="222" t="s">
        <v>342</v>
      </c>
      <c r="E450" s="223">
        <v>70</v>
      </c>
    </row>
    <row r="451" spans="2:5" ht="15">
      <c r="B451" s="154">
        <v>4</v>
      </c>
      <c r="C451" s="224" t="s">
        <v>691</v>
      </c>
      <c r="D451" s="222" t="s">
        <v>333</v>
      </c>
      <c r="E451" s="223">
        <v>65</v>
      </c>
    </row>
    <row r="452" spans="2:5" ht="15">
      <c r="B452" s="154">
        <v>5</v>
      </c>
      <c r="C452" s="224" t="s">
        <v>689</v>
      </c>
      <c r="D452" s="222" t="s">
        <v>330</v>
      </c>
      <c r="E452" s="223">
        <v>45</v>
      </c>
    </row>
    <row r="453" spans="2:5" ht="25.5">
      <c r="B453" s="413" t="s">
        <v>98</v>
      </c>
      <c r="C453" s="426"/>
      <c r="D453" s="414"/>
      <c r="E453" s="415"/>
    </row>
    <row r="454" spans="2:5" ht="25.5">
      <c r="B454" s="155" t="s">
        <v>115</v>
      </c>
      <c r="C454" s="425" t="s">
        <v>116</v>
      </c>
      <c r="D454" s="155" t="s">
        <v>117</v>
      </c>
      <c r="E454" s="416" t="s">
        <v>158</v>
      </c>
    </row>
    <row r="455" spans="2:5" ht="15">
      <c r="B455" s="154">
        <v>1</v>
      </c>
      <c r="C455" s="224" t="s">
        <v>669</v>
      </c>
      <c r="D455" s="222" t="s">
        <v>308</v>
      </c>
      <c r="E455" s="223">
        <v>36</v>
      </c>
    </row>
    <row r="456" spans="2:5" ht="15">
      <c r="B456" s="154">
        <v>2</v>
      </c>
      <c r="C456" s="224" t="s">
        <v>898</v>
      </c>
      <c r="D456" s="222" t="s">
        <v>314</v>
      </c>
      <c r="E456" s="223">
        <v>33</v>
      </c>
    </row>
    <row r="457" spans="2:5" ht="15">
      <c r="B457" s="154">
        <v>3</v>
      </c>
      <c r="C457" s="224" t="s">
        <v>674</v>
      </c>
      <c r="D457" s="222" t="s">
        <v>316</v>
      </c>
      <c r="E457" s="223">
        <v>25</v>
      </c>
    </row>
    <row r="458" spans="2:5" ht="15">
      <c r="B458" s="154">
        <v>4</v>
      </c>
      <c r="C458" s="224" t="s">
        <v>686</v>
      </c>
      <c r="D458" s="222" t="s">
        <v>328</v>
      </c>
      <c r="E458" s="223">
        <v>13</v>
      </c>
    </row>
    <row r="459" spans="2:5" ht="15">
      <c r="B459" s="154">
        <v>5</v>
      </c>
      <c r="C459" s="224" t="s">
        <v>699</v>
      </c>
      <c r="D459" s="222" t="s">
        <v>341</v>
      </c>
      <c r="E459" s="223">
        <v>13</v>
      </c>
    </row>
    <row r="460" spans="2:5" ht="15">
      <c r="B460" s="480" t="s">
        <v>99</v>
      </c>
      <c r="C460" s="481"/>
      <c r="D460" s="481"/>
      <c r="E460" s="482"/>
    </row>
    <row r="461" spans="2:5" ht="25.5">
      <c r="B461" s="155" t="s">
        <v>115</v>
      </c>
      <c r="C461" s="425" t="s">
        <v>116</v>
      </c>
      <c r="D461" s="155" t="s">
        <v>117</v>
      </c>
      <c r="E461" s="416" t="s">
        <v>158</v>
      </c>
    </row>
    <row r="462" spans="2:5" ht="15">
      <c r="B462" s="154">
        <v>1</v>
      </c>
      <c r="C462" s="224" t="s">
        <v>898</v>
      </c>
      <c r="D462" s="222" t="s">
        <v>314</v>
      </c>
      <c r="E462" s="223">
        <v>20</v>
      </c>
    </row>
    <row r="463" spans="2:5" ht="15">
      <c r="B463" s="154">
        <v>2</v>
      </c>
      <c r="C463" s="224" t="s">
        <v>674</v>
      </c>
      <c r="D463" s="222" t="s">
        <v>316</v>
      </c>
      <c r="E463" s="223">
        <v>15</v>
      </c>
    </row>
    <row r="464" spans="2:5" ht="15">
      <c r="B464" s="154">
        <v>3</v>
      </c>
      <c r="C464" s="224" t="s">
        <v>902</v>
      </c>
      <c r="D464" s="222" t="s">
        <v>887</v>
      </c>
      <c r="E464" s="223">
        <v>12</v>
      </c>
    </row>
    <row r="465" spans="2:5" ht="15">
      <c r="B465" s="154">
        <v>4</v>
      </c>
      <c r="C465" s="224" t="s">
        <v>669</v>
      </c>
      <c r="D465" s="222" t="s">
        <v>308</v>
      </c>
      <c r="E465" s="223">
        <v>11</v>
      </c>
    </row>
    <row r="466" spans="2:5" ht="15">
      <c r="B466" s="154">
        <v>5</v>
      </c>
      <c r="C466" s="224" t="s">
        <v>696</v>
      </c>
      <c r="D466" s="222" t="s">
        <v>338</v>
      </c>
      <c r="E466" s="223">
        <v>8</v>
      </c>
    </row>
    <row r="467" spans="2:5" ht="15">
      <c r="B467" s="480" t="s">
        <v>100</v>
      </c>
      <c r="C467" s="481"/>
      <c r="D467" s="481"/>
      <c r="E467" s="482"/>
    </row>
    <row r="468" spans="2:5" ht="25.5">
      <c r="B468" s="155" t="s">
        <v>115</v>
      </c>
      <c r="C468" s="425" t="s">
        <v>116</v>
      </c>
      <c r="D468" s="155" t="s">
        <v>117</v>
      </c>
      <c r="E468" s="416" t="s">
        <v>158</v>
      </c>
    </row>
    <row r="469" spans="2:5" ht="15">
      <c r="B469" s="154">
        <v>1</v>
      </c>
      <c r="C469" s="224" t="s">
        <v>903</v>
      </c>
      <c r="D469" s="222" t="s">
        <v>362</v>
      </c>
      <c r="E469" s="223">
        <v>30</v>
      </c>
    </row>
    <row r="470" spans="2:5" ht="15">
      <c r="B470" s="154">
        <v>2</v>
      </c>
      <c r="C470" s="224" t="s">
        <v>898</v>
      </c>
      <c r="D470" s="222" t="s">
        <v>314</v>
      </c>
      <c r="E470" s="223">
        <v>29</v>
      </c>
    </row>
    <row r="471" spans="2:5" ht="15">
      <c r="B471" s="154">
        <v>3</v>
      </c>
      <c r="C471" s="224" t="s">
        <v>719</v>
      </c>
      <c r="D471" s="222" t="s">
        <v>363</v>
      </c>
      <c r="E471" s="223">
        <v>22</v>
      </c>
    </row>
    <row r="472" spans="2:5" ht="15">
      <c r="B472" s="154">
        <v>4</v>
      </c>
      <c r="C472" s="224" t="s">
        <v>674</v>
      </c>
      <c r="D472" s="222" t="s">
        <v>316</v>
      </c>
      <c r="E472" s="223">
        <v>14</v>
      </c>
    </row>
    <row r="473" spans="2:5" ht="15">
      <c r="B473" s="154">
        <v>5</v>
      </c>
      <c r="C473" s="224" t="s">
        <v>896</v>
      </c>
      <c r="D473" s="222" t="s">
        <v>310</v>
      </c>
      <c r="E473" s="223">
        <v>14</v>
      </c>
    </row>
    <row r="474" spans="2:5" ht="15">
      <c r="B474" s="480" t="s">
        <v>101</v>
      </c>
      <c r="C474" s="481"/>
      <c r="D474" s="481"/>
      <c r="E474" s="482"/>
    </row>
    <row r="475" spans="2:5" ht="25.5">
      <c r="B475" s="155" t="s">
        <v>115</v>
      </c>
      <c r="C475" s="425" t="s">
        <v>116</v>
      </c>
      <c r="D475" s="155" t="s">
        <v>117</v>
      </c>
      <c r="E475" s="416" t="s">
        <v>158</v>
      </c>
    </row>
    <row r="476" spans="2:5" ht="15">
      <c r="B476" s="154">
        <v>1</v>
      </c>
      <c r="C476" s="224" t="s">
        <v>700</v>
      </c>
      <c r="D476" s="222" t="s">
        <v>342</v>
      </c>
      <c r="E476" s="223">
        <v>20</v>
      </c>
    </row>
    <row r="477" spans="2:5" ht="15">
      <c r="B477" s="154">
        <v>2</v>
      </c>
      <c r="C477" s="224" t="s">
        <v>684</v>
      </c>
      <c r="D477" s="222" t="s">
        <v>326</v>
      </c>
      <c r="E477" s="223">
        <v>17</v>
      </c>
    </row>
    <row r="478" spans="2:5" ht="15">
      <c r="B478" s="154">
        <v>3</v>
      </c>
      <c r="C478" s="224" t="s">
        <v>699</v>
      </c>
      <c r="D478" s="222" t="s">
        <v>341</v>
      </c>
      <c r="E478" s="223">
        <v>17</v>
      </c>
    </row>
    <row r="479" spans="2:5" ht="15">
      <c r="B479" s="154">
        <v>4</v>
      </c>
      <c r="C479" s="224" t="s">
        <v>898</v>
      </c>
      <c r="D479" s="222" t="s">
        <v>314</v>
      </c>
      <c r="E479" s="223">
        <v>16</v>
      </c>
    </row>
    <row r="480" spans="2:5" ht="15">
      <c r="B480" s="154">
        <v>5</v>
      </c>
      <c r="C480" s="224" t="s">
        <v>664</v>
      </c>
      <c r="D480" s="222" t="s">
        <v>303</v>
      </c>
      <c r="E480" s="223">
        <v>15</v>
      </c>
    </row>
    <row r="481" spans="2:5" ht="15">
      <c r="B481" s="480" t="s">
        <v>102</v>
      </c>
      <c r="C481" s="481"/>
      <c r="D481" s="481"/>
      <c r="E481" s="482"/>
    </row>
    <row r="482" spans="2:5" ht="25.5">
      <c r="B482" s="155" t="s">
        <v>115</v>
      </c>
      <c r="C482" s="425" t="s">
        <v>116</v>
      </c>
      <c r="D482" s="155" t="s">
        <v>117</v>
      </c>
      <c r="E482" s="416" t="s">
        <v>158</v>
      </c>
    </row>
    <row r="483" spans="2:5" ht="15">
      <c r="B483" s="154">
        <v>1</v>
      </c>
      <c r="C483" s="224" t="s">
        <v>898</v>
      </c>
      <c r="D483" s="222" t="s">
        <v>314</v>
      </c>
      <c r="E483" s="223">
        <v>5</v>
      </c>
    </row>
    <row r="484" spans="2:5" ht="15">
      <c r="B484" s="154">
        <v>2</v>
      </c>
      <c r="C484" s="224" t="s">
        <v>671</v>
      </c>
      <c r="D484" s="222" t="s">
        <v>311</v>
      </c>
      <c r="E484" s="223">
        <v>4</v>
      </c>
    </row>
    <row r="485" spans="2:5" ht="15">
      <c r="B485" s="154">
        <v>3</v>
      </c>
      <c r="C485" s="224" t="s">
        <v>669</v>
      </c>
      <c r="D485" s="222" t="s">
        <v>308</v>
      </c>
      <c r="E485" s="223">
        <v>4</v>
      </c>
    </row>
    <row r="486" spans="2:5" ht="15">
      <c r="B486" s="154">
        <v>4</v>
      </c>
      <c r="C486" s="224" t="s">
        <v>674</v>
      </c>
      <c r="D486" s="222" t="s">
        <v>316</v>
      </c>
      <c r="E486" s="223">
        <v>3</v>
      </c>
    </row>
    <row r="487" spans="2:5" ht="15">
      <c r="B487" s="154">
        <v>5</v>
      </c>
      <c r="C487" s="224" t="s">
        <v>684</v>
      </c>
      <c r="D487" s="222" t="s">
        <v>326</v>
      </c>
      <c r="E487" s="223">
        <v>3</v>
      </c>
    </row>
    <row r="488" spans="2:5" ht="15">
      <c r="B488" s="480" t="s">
        <v>103</v>
      </c>
      <c r="C488" s="481"/>
      <c r="D488" s="481"/>
      <c r="E488" s="482"/>
    </row>
    <row r="489" spans="2:5" ht="25.5">
      <c r="B489" s="155" t="s">
        <v>115</v>
      </c>
      <c r="C489" s="425" t="s">
        <v>116</v>
      </c>
      <c r="D489" s="155" t="s">
        <v>117</v>
      </c>
      <c r="E489" s="416" t="s">
        <v>158</v>
      </c>
    </row>
    <row r="490" spans="2:5" ht="15">
      <c r="B490" s="154">
        <v>1</v>
      </c>
      <c r="C490" s="224" t="s">
        <v>681</v>
      </c>
      <c r="D490" s="222" t="s">
        <v>323</v>
      </c>
      <c r="E490" s="223">
        <v>19</v>
      </c>
    </row>
    <row r="491" spans="2:5" ht="15">
      <c r="B491" s="154">
        <v>2</v>
      </c>
      <c r="C491" s="224" t="s">
        <v>675</v>
      </c>
      <c r="D491" s="222" t="s">
        <v>317</v>
      </c>
      <c r="E491" s="223">
        <v>18</v>
      </c>
    </row>
    <row r="492" spans="2:5" ht="15">
      <c r="B492" s="154">
        <v>3</v>
      </c>
      <c r="C492" s="224" t="s">
        <v>896</v>
      </c>
      <c r="D492" s="222" t="s">
        <v>310</v>
      </c>
      <c r="E492" s="223">
        <v>17</v>
      </c>
    </row>
    <row r="493" spans="2:5" ht="15">
      <c r="B493" s="154">
        <v>4</v>
      </c>
      <c r="C493" s="224" t="s">
        <v>673</v>
      </c>
      <c r="D493" s="222" t="s">
        <v>315</v>
      </c>
      <c r="E493" s="223">
        <v>16</v>
      </c>
    </row>
    <row r="494" spans="2:5" ht="15">
      <c r="B494" s="154">
        <v>5</v>
      </c>
      <c r="C494" s="224" t="s">
        <v>695</v>
      </c>
      <c r="D494" s="222" t="s">
        <v>337</v>
      </c>
      <c r="E494" s="223">
        <v>16</v>
      </c>
    </row>
    <row r="495" spans="2:5" ht="15">
      <c r="B495" s="480" t="s">
        <v>104</v>
      </c>
      <c r="C495" s="481"/>
      <c r="D495" s="481"/>
      <c r="E495" s="482"/>
    </row>
    <row r="496" spans="2:5" ht="25.5">
      <c r="B496" s="155" t="s">
        <v>115</v>
      </c>
      <c r="C496" s="425" t="s">
        <v>116</v>
      </c>
      <c r="D496" s="155" t="s">
        <v>117</v>
      </c>
      <c r="E496" s="416" t="s">
        <v>158</v>
      </c>
    </row>
    <row r="497" spans="2:5" ht="15">
      <c r="B497" s="154">
        <v>1</v>
      </c>
      <c r="C497" s="224" t="s">
        <v>721</v>
      </c>
      <c r="D497" s="222" t="s">
        <v>365</v>
      </c>
      <c r="E497" s="223">
        <v>24</v>
      </c>
    </row>
    <row r="498" spans="2:5" ht="15">
      <c r="B498" s="154">
        <v>2</v>
      </c>
      <c r="C498" s="224" t="s">
        <v>720</v>
      </c>
      <c r="D498" s="222" t="s">
        <v>364</v>
      </c>
      <c r="E498" s="223">
        <v>14</v>
      </c>
    </row>
    <row r="499" spans="2:5" ht="15">
      <c r="B499" s="154">
        <v>3</v>
      </c>
      <c r="C499" s="224" t="s">
        <v>700</v>
      </c>
      <c r="D499" s="222" t="s">
        <v>342</v>
      </c>
      <c r="E499" s="223">
        <v>9</v>
      </c>
    </row>
    <row r="500" spans="2:5" ht="15">
      <c r="B500" s="154">
        <v>4</v>
      </c>
      <c r="C500" s="224" t="s">
        <v>675</v>
      </c>
      <c r="D500" s="222" t="s">
        <v>317</v>
      </c>
      <c r="E500" s="223">
        <v>7</v>
      </c>
    </row>
    <row r="501" spans="2:5" ht="15">
      <c r="B501" s="154">
        <v>5</v>
      </c>
      <c r="C501" s="224" t="s">
        <v>674</v>
      </c>
      <c r="D501" s="222" t="s">
        <v>316</v>
      </c>
      <c r="E501" s="223">
        <v>7</v>
      </c>
    </row>
    <row r="502" spans="2:5" ht="15">
      <c r="B502" s="480" t="s">
        <v>105</v>
      </c>
      <c r="C502" s="481"/>
      <c r="D502" s="481"/>
      <c r="E502" s="482"/>
    </row>
    <row r="503" spans="2:5" ht="25.5">
      <c r="B503" s="155" t="s">
        <v>115</v>
      </c>
      <c r="C503" s="425" t="s">
        <v>116</v>
      </c>
      <c r="D503" s="155" t="s">
        <v>117</v>
      </c>
      <c r="E503" s="416" t="s">
        <v>158</v>
      </c>
    </row>
    <row r="504" spans="2:5" ht="15">
      <c r="B504" s="154">
        <v>1</v>
      </c>
      <c r="C504" s="224" t="s">
        <v>670</v>
      </c>
      <c r="D504" s="222" t="s">
        <v>309</v>
      </c>
      <c r="E504" s="223">
        <v>29</v>
      </c>
    </row>
    <row r="505" spans="2:5" ht="15">
      <c r="B505" s="154">
        <v>2</v>
      </c>
      <c r="C505" s="224" t="s">
        <v>698</v>
      </c>
      <c r="D505" s="222" t="s">
        <v>349</v>
      </c>
      <c r="E505" s="223">
        <v>28</v>
      </c>
    </row>
    <row r="506" spans="2:5" ht="15">
      <c r="B506" s="154">
        <v>3</v>
      </c>
      <c r="C506" s="224" t="s">
        <v>669</v>
      </c>
      <c r="D506" s="222" t="s">
        <v>308</v>
      </c>
      <c r="E506" s="223">
        <v>28</v>
      </c>
    </row>
    <row r="507" spans="2:5" ht="15">
      <c r="B507" s="154">
        <v>4</v>
      </c>
      <c r="C507" s="224" t="s">
        <v>674</v>
      </c>
      <c r="D507" s="222" t="s">
        <v>316</v>
      </c>
      <c r="E507" s="223">
        <v>15</v>
      </c>
    </row>
    <row r="508" spans="2:5" ht="15">
      <c r="B508" s="154">
        <v>5</v>
      </c>
      <c r="C508" s="224" t="s">
        <v>675</v>
      </c>
      <c r="D508" s="222" t="s">
        <v>317</v>
      </c>
      <c r="E508" s="223">
        <v>12</v>
      </c>
    </row>
    <row r="509" spans="2:5" ht="15">
      <c r="B509" s="480" t="s">
        <v>106</v>
      </c>
      <c r="C509" s="481"/>
      <c r="D509" s="481"/>
      <c r="E509" s="482"/>
    </row>
    <row r="510" spans="2:5" ht="25.5">
      <c r="B510" s="155" t="s">
        <v>115</v>
      </c>
      <c r="C510" s="425" t="s">
        <v>116</v>
      </c>
      <c r="D510" s="155" t="s">
        <v>117</v>
      </c>
      <c r="E510" s="416" t="s">
        <v>158</v>
      </c>
    </row>
    <row r="511" spans="2:5" ht="15">
      <c r="B511" s="154">
        <v>1</v>
      </c>
      <c r="C511" s="224" t="s">
        <v>898</v>
      </c>
      <c r="D511" s="227" t="s">
        <v>314</v>
      </c>
      <c r="E511" s="228" t="s">
        <v>1027</v>
      </c>
    </row>
    <row r="512" spans="2:5" ht="15">
      <c r="B512" s="154">
        <v>2</v>
      </c>
      <c r="C512" s="224" t="s">
        <v>669</v>
      </c>
      <c r="D512" s="227" t="s">
        <v>308</v>
      </c>
      <c r="E512" s="228" t="s">
        <v>953</v>
      </c>
    </row>
    <row r="513" spans="2:5" ht="15">
      <c r="B513" s="154">
        <v>3</v>
      </c>
      <c r="C513" s="224" t="s">
        <v>1028</v>
      </c>
      <c r="D513" s="227" t="s">
        <v>1021</v>
      </c>
      <c r="E513" s="228" t="s">
        <v>950</v>
      </c>
    </row>
    <row r="514" spans="2:5" ht="15">
      <c r="B514" s="154">
        <v>4</v>
      </c>
      <c r="C514" s="224" t="s">
        <v>674</v>
      </c>
      <c r="D514" s="227" t="s">
        <v>316</v>
      </c>
      <c r="E514" s="228" t="s">
        <v>950</v>
      </c>
    </row>
    <row r="515" spans="2:5" ht="15">
      <c r="B515" s="154">
        <v>5</v>
      </c>
      <c r="C515" s="224" t="s">
        <v>675</v>
      </c>
      <c r="D515" s="227" t="s">
        <v>317</v>
      </c>
      <c r="E515" s="228" t="s">
        <v>1029</v>
      </c>
    </row>
    <row r="516" spans="2:5" ht="15">
      <c r="B516" s="480" t="s">
        <v>107</v>
      </c>
      <c r="C516" s="481"/>
      <c r="D516" s="481"/>
      <c r="E516" s="482"/>
    </row>
    <row r="517" spans="2:5" ht="25.5">
      <c r="B517" s="155" t="s">
        <v>115</v>
      </c>
      <c r="C517" s="425" t="s">
        <v>116</v>
      </c>
      <c r="D517" s="155" t="s">
        <v>117</v>
      </c>
      <c r="E517" s="416" t="s">
        <v>158</v>
      </c>
    </row>
    <row r="518" spans="2:5" ht="15">
      <c r="B518" s="156">
        <v>1</v>
      </c>
      <c r="C518" s="224" t="s">
        <v>898</v>
      </c>
      <c r="D518" s="222" t="s">
        <v>314</v>
      </c>
      <c r="E518" s="223">
        <v>16</v>
      </c>
    </row>
    <row r="519" spans="2:5" ht="15">
      <c r="B519" s="156">
        <v>2</v>
      </c>
      <c r="C519" s="224" t="s">
        <v>670</v>
      </c>
      <c r="D519" s="222" t="s">
        <v>309</v>
      </c>
      <c r="E519" s="223">
        <v>12</v>
      </c>
    </row>
    <row r="520" spans="2:5" ht="15">
      <c r="B520" s="156">
        <v>3</v>
      </c>
      <c r="C520" s="224" t="s">
        <v>896</v>
      </c>
      <c r="D520" s="222" t="s">
        <v>310</v>
      </c>
      <c r="E520" s="223">
        <v>12</v>
      </c>
    </row>
    <row r="521" spans="2:5" ht="15">
      <c r="B521" s="156">
        <v>4</v>
      </c>
      <c r="C521" s="224" t="s">
        <v>674</v>
      </c>
      <c r="D521" s="222" t="s">
        <v>316</v>
      </c>
      <c r="E521" s="223">
        <v>11</v>
      </c>
    </row>
    <row r="522" spans="2:5" ht="15">
      <c r="B522" s="156">
        <v>5</v>
      </c>
      <c r="C522" s="224" t="s">
        <v>698</v>
      </c>
      <c r="D522" s="222" t="s">
        <v>349</v>
      </c>
      <c r="E522" s="223">
        <v>9</v>
      </c>
    </row>
    <row r="523" spans="2:5" ht="15">
      <c r="B523" s="480" t="s">
        <v>108</v>
      </c>
      <c r="C523" s="481"/>
      <c r="D523" s="481"/>
      <c r="E523" s="482"/>
    </row>
    <row r="524" spans="2:5" ht="25.5">
      <c r="B524" s="155" t="s">
        <v>115</v>
      </c>
      <c r="C524" s="425" t="s">
        <v>116</v>
      </c>
      <c r="D524" s="155" t="s">
        <v>117</v>
      </c>
      <c r="E524" s="416" t="s">
        <v>158</v>
      </c>
    </row>
    <row r="525" spans="2:5" ht="15">
      <c r="B525" s="154">
        <v>1</v>
      </c>
      <c r="C525" s="224" t="s">
        <v>684</v>
      </c>
      <c r="D525" s="222" t="s">
        <v>326</v>
      </c>
      <c r="E525" s="223">
        <v>13</v>
      </c>
    </row>
    <row r="526" spans="2:5" ht="15">
      <c r="B526" s="154">
        <v>2</v>
      </c>
      <c r="C526" s="224" t="s">
        <v>674</v>
      </c>
      <c r="D526" s="222" t="s">
        <v>316</v>
      </c>
      <c r="E526" s="223">
        <v>5</v>
      </c>
    </row>
    <row r="527" spans="2:5" ht="15">
      <c r="B527" s="154">
        <v>3</v>
      </c>
      <c r="C527" s="224" t="s">
        <v>669</v>
      </c>
      <c r="D527" s="222" t="s">
        <v>308</v>
      </c>
      <c r="E527" s="223">
        <v>2</v>
      </c>
    </row>
    <row r="528" spans="2:5" ht="15">
      <c r="B528" s="154">
        <v>4</v>
      </c>
      <c r="C528" s="224" t="s">
        <v>700</v>
      </c>
      <c r="D528" s="222" t="s">
        <v>342</v>
      </c>
      <c r="E528" s="223">
        <v>1</v>
      </c>
    </row>
    <row r="529" spans="2:5" ht="15">
      <c r="B529" s="154">
        <v>5</v>
      </c>
      <c r="C529" s="224" t="s">
        <v>673</v>
      </c>
      <c r="D529" s="222" t="s">
        <v>315</v>
      </c>
      <c r="E529" s="223">
        <v>1</v>
      </c>
    </row>
    <row r="530" spans="2:5" ht="15">
      <c r="B530" s="480" t="s">
        <v>109</v>
      </c>
      <c r="C530" s="481"/>
      <c r="D530" s="481"/>
      <c r="E530" s="482"/>
    </row>
    <row r="531" spans="2:5" ht="25.5">
      <c r="B531" s="155" t="s">
        <v>115</v>
      </c>
      <c r="C531" s="425" t="s">
        <v>116</v>
      </c>
      <c r="D531" s="155" t="s">
        <v>117</v>
      </c>
      <c r="E531" s="416" t="s">
        <v>158</v>
      </c>
    </row>
    <row r="532" spans="2:5" ht="15">
      <c r="B532" s="154">
        <v>1</v>
      </c>
      <c r="C532" s="224" t="s">
        <v>699</v>
      </c>
      <c r="D532" s="222" t="s">
        <v>341</v>
      </c>
      <c r="E532" s="223">
        <v>7</v>
      </c>
    </row>
    <row r="533" spans="2:5" ht="15">
      <c r="B533" s="154">
        <v>2</v>
      </c>
      <c r="C533" s="224" t="s">
        <v>669</v>
      </c>
      <c r="D533" s="222" t="s">
        <v>308</v>
      </c>
      <c r="E533" s="223">
        <v>6</v>
      </c>
    </row>
    <row r="534" spans="2:5" ht="15">
      <c r="B534" s="154">
        <v>3</v>
      </c>
      <c r="C534" s="224" t="s">
        <v>686</v>
      </c>
      <c r="D534" s="222" t="s">
        <v>328</v>
      </c>
      <c r="E534" s="223">
        <v>3</v>
      </c>
    </row>
    <row r="535" spans="2:5" ht="15">
      <c r="B535" s="154">
        <v>4</v>
      </c>
      <c r="C535" s="224" t="s">
        <v>696</v>
      </c>
      <c r="D535" s="222" t="s">
        <v>338</v>
      </c>
      <c r="E535" s="223">
        <v>3</v>
      </c>
    </row>
    <row r="536" spans="2:5" ht="15">
      <c r="B536" s="154">
        <v>5</v>
      </c>
      <c r="C536" s="224" t="s">
        <v>673</v>
      </c>
      <c r="D536" s="222" t="s">
        <v>315</v>
      </c>
      <c r="E536" s="223">
        <v>3</v>
      </c>
    </row>
    <row r="537" spans="2:5" ht="15">
      <c r="B537" s="480" t="s">
        <v>110</v>
      </c>
      <c r="C537" s="481"/>
      <c r="D537" s="481"/>
      <c r="E537" s="482"/>
    </row>
    <row r="538" spans="2:5" ht="25.5">
      <c r="B538" s="155" t="s">
        <v>115</v>
      </c>
      <c r="C538" s="425" t="s">
        <v>116</v>
      </c>
      <c r="D538" s="155" t="s">
        <v>117</v>
      </c>
      <c r="E538" s="416" t="s">
        <v>158</v>
      </c>
    </row>
    <row r="539" spans="2:5" ht="15">
      <c r="B539" s="154">
        <v>1</v>
      </c>
      <c r="C539" s="224" t="s">
        <v>1030</v>
      </c>
      <c r="D539" s="222" t="s">
        <v>366</v>
      </c>
      <c r="E539" s="223">
        <v>29</v>
      </c>
    </row>
    <row r="540" spans="2:5" ht="15">
      <c r="B540" s="154">
        <v>2</v>
      </c>
      <c r="C540" s="224" t="s">
        <v>664</v>
      </c>
      <c r="D540" s="222" t="s">
        <v>303</v>
      </c>
      <c r="E540" s="223">
        <v>16</v>
      </c>
    </row>
    <row r="541" spans="2:5" ht="15">
      <c r="B541" s="154">
        <v>3</v>
      </c>
      <c r="C541" s="224" t="s">
        <v>673</v>
      </c>
      <c r="D541" s="222" t="s">
        <v>315</v>
      </c>
      <c r="E541" s="223">
        <v>10</v>
      </c>
    </row>
    <row r="542" spans="2:5" ht="15">
      <c r="B542" s="154">
        <v>4</v>
      </c>
      <c r="C542" s="224" t="s">
        <v>668</v>
      </c>
      <c r="D542" s="222" t="s">
        <v>307</v>
      </c>
      <c r="E542" s="223">
        <v>10</v>
      </c>
    </row>
    <row r="543" spans="2:5" ht="15">
      <c r="B543" s="154">
        <v>5</v>
      </c>
      <c r="C543" s="224" t="s">
        <v>669</v>
      </c>
      <c r="D543" s="222" t="s">
        <v>308</v>
      </c>
      <c r="E543" s="223">
        <v>9</v>
      </c>
    </row>
    <row r="544" spans="2:5" ht="15">
      <c r="B544" s="480" t="s">
        <v>111</v>
      </c>
      <c r="C544" s="481"/>
      <c r="D544" s="481"/>
      <c r="E544" s="482"/>
    </row>
    <row r="545" spans="2:5" ht="25.5">
      <c r="B545" s="155" t="s">
        <v>115</v>
      </c>
      <c r="C545" s="425" t="s">
        <v>116</v>
      </c>
      <c r="D545" s="155" t="s">
        <v>117</v>
      </c>
      <c r="E545" s="416" t="s">
        <v>158</v>
      </c>
    </row>
    <row r="546" spans="2:5" ht="15">
      <c r="B546" s="154">
        <v>1</v>
      </c>
      <c r="C546" s="224" t="s">
        <v>705</v>
      </c>
      <c r="D546" s="222" t="s">
        <v>347</v>
      </c>
      <c r="E546" s="223">
        <v>27</v>
      </c>
    </row>
    <row r="547" spans="2:5" ht="15">
      <c r="B547" s="154">
        <v>2</v>
      </c>
      <c r="C547" s="224" t="s">
        <v>722</v>
      </c>
      <c r="D547" s="222" t="s">
        <v>367</v>
      </c>
      <c r="E547" s="223">
        <v>14</v>
      </c>
    </row>
    <row r="548" spans="2:5" ht="15">
      <c r="B548" s="154">
        <v>3</v>
      </c>
      <c r="C548" s="224" t="s">
        <v>898</v>
      </c>
      <c r="D548" s="222" t="s">
        <v>314</v>
      </c>
      <c r="E548" s="223">
        <v>9</v>
      </c>
    </row>
    <row r="549" spans="2:5" ht="15">
      <c r="B549" s="154">
        <v>4</v>
      </c>
      <c r="C549" s="224" t="s">
        <v>1022</v>
      </c>
      <c r="D549" s="222" t="s">
        <v>1023</v>
      </c>
      <c r="E549" s="223">
        <v>7</v>
      </c>
    </row>
    <row r="550" spans="2:5" ht="15">
      <c r="B550" s="154">
        <v>5</v>
      </c>
      <c r="C550" s="224" t="s">
        <v>698</v>
      </c>
      <c r="D550" s="222" t="s">
        <v>349</v>
      </c>
      <c r="E550" s="223">
        <v>7</v>
      </c>
    </row>
    <row r="551" spans="2:5" ht="15">
      <c r="B551" s="480" t="s">
        <v>112</v>
      </c>
      <c r="C551" s="481"/>
      <c r="D551" s="481"/>
      <c r="E551" s="482"/>
    </row>
    <row r="552" spans="2:5" ht="25.5">
      <c r="B552" s="155" t="s">
        <v>115</v>
      </c>
      <c r="C552" s="425" t="s">
        <v>116</v>
      </c>
      <c r="D552" s="155" t="s">
        <v>117</v>
      </c>
      <c r="E552" s="416" t="s">
        <v>158</v>
      </c>
    </row>
    <row r="553" spans="2:5" ht="15">
      <c r="B553" s="154">
        <v>1</v>
      </c>
      <c r="C553" s="224" t="s">
        <v>666</v>
      </c>
      <c r="D553" s="222" t="s">
        <v>305</v>
      </c>
      <c r="E553" s="223">
        <v>19</v>
      </c>
    </row>
    <row r="554" spans="2:5" ht="15">
      <c r="B554" s="154">
        <v>2</v>
      </c>
      <c r="C554" s="224" t="s">
        <v>673</v>
      </c>
      <c r="D554" s="222" t="s">
        <v>315</v>
      </c>
      <c r="E554" s="223">
        <v>11</v>
      </c>
    </row>
    <row r="555" spans="2:5" ht="15">
      <c r="B555" s="154">
        <v>3</v>
      </c>
      <c r="C555" s="224" t="s">
        <v>704</v>
      </c>
      <c r="D555" s="222" t="s">
        <v>346</v>
      </c>
      <c r="E555" s="223">
        <v>7</v>
      </c>
    </row>
    <row r="556" spans="2:5" ht="15">
      <c r="B556" s="154">
        <v>4</v>
      </c>
      <c r="C556" s="224" t="s">
        <v>668</v>
      </c>
      <c r="D556" s="222" t="s">
        <v>307</v>
      </c>
      <c r="E556" s="223">
        <v>6</v>
      </c>
    </row>
    <row r="557" spans="2:5" ht="15">
      <c r="B557" s="154">
        <v>5</v>
      </c>
      <c r="C557" s="224" t="s">
        <v>675</v>
      </c>
      <c r="D557" s="222" t="s">
        <v>317</v>
      </c>
      <c r="E557" s="223">
        <v>6</v>
      </c>
    </row>
    <row r="558" spans="2:5" ht="15">
      <c r="B558" s="480" t="s">
        <v>113</v>
      </c>
      <c r="C558" s="481"/>
      <c r="D558" s="481"/>
      <c r="E558" s="482"/>
    </row>
    <row r="559" spans="2:5" ht="25.5">
      <c r="B559" s="155" t="s">
        <v>115</v>
      </c>
      <c r="C559" s="425" t="s">
        <v>116</v>
      </c>
      <c r="D559" s="155" t="s">
        <v>117</v>
      </c>
      <c r="E559" s="416" t="s">
        <v>158</v>
      </c>
    </row>
    <row r="560" spans="2:5" ht="15">
      <c r="B560" s="154">
        <v>1</v>
      </c>
      <c r="C560" s="224" t="s">
        <v>668</v>
      </c>
      <c r="D560" s="222" t="s">
        <v>307</v>
      </c>
      <c r="E560" s="223">
        <v>39</v>
      </c>
    </row>
    <row r="561" spans="2:5" ht="15">
      <c r="B561" s="154">
        <v>2</v>
      </c>
      <c r="C561" s="224" t="s">
        <v>665</v>
      </c>
      <c r="D561" s="222" t="s">
        <v>304</v>
      </c>
      <c r="E561" s="223">
        <v>16</v>
      </c>
    </row>
    <row r="562" spans="2:5" ht="15">
      <c r="B562" s="154">
        <v>3</v>
      </c>
      <c r="C562" s="224" t="s">
        <v>666</v>
      </c>
      <c r="D562" s="222" t="s">
        <v>305</v>
      </c>
      <c r="E562" s="223">
        <v>16</v>
      </c>
    </row>
    <row r="563" spans="2:5" ht="15">
      <c r="B563" s="154">
        <v>4</v>
      </c>
      <c r="C563" s="224" t="s">
        <v>664</v>
      </c>
      <c r="D563" s="222" t="s">
        <v>303</v>
      </c>
      <c r="E563" s="223">
        <v>13</v>
      </c>
    </row>
    <row r="564" spans="2:5" ht="15">
      <c r="B564" s="154">
        <v>5</v>
      </c>
      <c r="C564" s="224" t="s">
        <v>700</v>
      </c>
      <c r="D564" s="222" t="s">
        <v>342</v>
      </c>
      <c r="E564" s="223">
        <v>12</v>
      </c>
    </row>
    <row r="565" spans="2:5" ht="15">
      <c r="B565" s="480" t="s">
        <v>114</v>
      </c>
      <c r="C565" s="481"/>
      <c r="D565" s="481"/>
      <c r="E565" s="482"/>
    </row>
    <row r="566" spans="2:5" ht="25.5">
      <c r="B566" s="155" t="s">
        <v>115</v>
      </c>
      <c r="C566" s="425" t="s">
        <v>116</v>
      </c>
      <c r="D566" s="155" t="s">
        <v>117</v>
      </c>
      <c r="E566" s="416" t="s">
        <v>158</v>
      </c>
    </row>
    <row r="567" spans="2:5" ht="15">
      <c r="B567" s="154">
        <v>1</v>
      </c>
      <c r="C567" s="224" t="s">
        <v>723</v>
      </c>
      <c r="D567" s="222" t="s">
        <v>368</v>
      </c>
      <c r="E567" s="223">
        <v>35</v>
      </c>
    </row>
    <row r="568" spans="2:5" ht="15">
      <c r="B568" s="154">
        <v>2</v>
      </c>
      <c r="C568" s="224" t="s">
        <v>670</v>
      </c>
      <c r="D568" s="222" t="s">
        <v>309</v>
      </c>
      <c r="E568" s="223">
        <v>33</v>
      </c>
    </row>
    <row r="569" spans="2:5" ht="15">
      <c r="B569" s="154">
        <v>3</v>
      </c>
      <c r="C569" s="224" t="s">
        <v>690</v>
      </c>
      <c r="D569" s="222" t="s">
        <v>331</v>
      </c>
      <c r="E569" s="223">
        <v>29</v>
      </c>
    </row>
    <row r="570" spans="2:5" ht="15">
      <c r="B570" s="154">
        <v>4</v>
      </c>
      <c r="C570" s="224" t="s">
        <v>698</v>
      </c>
      <c r="D570" s="222" t="s">
        <v>349</v>
      </c>
      <c r="E570" s="223">
        <v>19</v>
      </c>
    </row>
    <row r="571" spans="2:5" ht="15">
      <c r="B571" s="154">
        <v>5</v>
      </c>
      <c r="C571" s="224" t="s">
        <v>668</v>
      </c>
      <c r="D571" s="222" t="s">
        <v>307</v>
      </c>
      <c r="E571" s="223">
        <v>18</v>
      </c>
    </row>
  </sheetData>
  <sheetProtection/>
  <mergeCells count="81">
    <mergeCell ref="B544:E544"/>
    <mergeCell ref="B551:E551"/>
    <mergeCell ref="B558:E558"/>
    <mergeCell ref="B565:E565"/>
    <mergeCell ref="B502:E502"/>
    <mergeCell ref="B509:E509"/>
    <mergeCell ref="B516:E516"/>
    <mergeCell ref="B523:E523"/>
    <mergeCell ref="B530:E530"/>
    <mergeCell ref="B537:E537"/>
    <mergeCell ref="B460:E460"/>
    <mergeCell ref="B467:E467"/>
    <mergeCell ref="B474:E474"/>
    <mergeCell ref="B481:E481"/>
    <mergeCell ref="B488:E488"/>
    <mergeCell ref="B495:E495"/>
    <mergeCell ref="B411:E411"/>
    <mergeCell ref="B418:E418"/>
    <mergeCell ref="B425:E425"/>
    <mergeCell ref="B432:E432"/>
    <mergeCell ref="B439:E439"/>
    <mergeCell ref="B446:E446"/>
    <mergeCell ref="B362:E362"/>
    <mergeCell ref="B376:E376"/>
    <mergeCell ref="B383:E383"/>
    <mergeCell ref="B390:E390"/>
    <mergeCell ref="B397:E397"/>
    <mergeCell ref="B404:E404"/>
    <mergeCell ref="B327:E327"/>
    <mergeCell ref="B334:E334"/>
    <mergeCell ref="B341:E341"/>
    <mergeCell ref="B348:E348"/>
    <mergeCell ref="B355:E355"/>
    <mergeCell ref="B285:E285"/>
    <mergeCell ref="B292:E292"/>
    <mergeCell ref="B299:E299"/>
    <mergeCell ref="B306:E306"/>
    <mergeCell ref="B313:E313"/>
    <mergeCell ref="B320:E320"/>
    <mergeCell ref="B243:E243"/>
    <mergeCell ref="B250:E250"/>
    <mergeCell ref="B257:E257"/>
    <mergeCell ref="B264:E264"/>
    <mergeCell ref="B271:E271"/>
    <mergeCell ref="B278:E278"/>
    <mergeCell ref="B201:E201"/>
    <mergeCell ref="B208:E208"/>
    <mergeCell ref="B215:E215"/>
    <mergeCell ref="B222:E222"/>
    <mergeCell ref="B229:E229"/>
    <mergeCell ref="B236:E236"/>
    <mergeCell ref="B159:E159"/>
    <mergeCell ref="B166:E166"/>
    <mergeCell ref="B173:E173"/>
    <mergeCell ref="B180:E180"/>
    <mergeCell ref="B187:E187"/>
    <mergeCell ref="B194:E194"/>
    <mergeCell ref="B124:E124"/>
    <mergeCell ref="B117:E117"/>
    <mergeCell ref="B131:E131"/>
    <mergeCell ref="B138:E138"/>
    <mergeCell ref="B152:E152"/>
    <mergeCell ref="B145:E145"/>
    <mergeCell ref="B75:E75"/>
    <mergeCell ref="B82:E82"/>
    <mergeCell ref="B89:E89"/>
    <mergeCell ref="B96:E96"/>
    <mergeCell ref="B103:E103"/>
    <mergeCell ref="B110:E110"/>
    <mergeCell ref="B33:E33"/>
    <mergeCell ref="B40:E40"/>
    <mergeCell ref="B47:E47"/>
    <mergeCell ref="B54:E54"/>
    <mergeCell ref="B61:E61"/>
    <mergeCell ref="B68:E68"/>
    <mergeCell ref="B2:E2"/>
    <mergeCell ref="B3:E3"/>
    <mergeCell ref="B5:E5"/>
    <mergeCell ref="B12:E12"/>
    <mergeCell ref="B19:E19"/>
    <mergeCell ref="B26:E26"/>
  </mergeCells>
  <printOptions/>
  <pageMargins left="0.4330708661417323" right="0.6299212598425197" top="0.7480314960629921" bottom="0.7480314960629921" header="0.31496062992125984" footer="0.31496062992125984"/>
  <pageSetup fitToHeight="0" fitToWidth="1" horizontalDpi="600" verticalDpi="600" orientation="portrait" paperSize="9" scale="81" r:id="rId1"/>
  <headerFooter>
    <oddFooter>&amp;L29.01.2016&amp;CTÜRKİYE ODALAR ve BORSALAR BİRLİĞİ
Bilgi Hizmetleri Dairesi&amp;R&amp;P</oddFooter>
  </headerFooter>
  <ignoredErrors>
    <ignoredError sqref="B558:E559 B495:E496 B474:E475 B439:E440 B390:E391 B285:E286 B397:E398 B117:E118 B159:E160 B154:B158 B54:E55 B6:E6 B10 B9 B12:E13 B11 B19:E20 B17 B26:E27 B23:B25 B33:E34 B30 B7:B8 B14:B16 B18 B21:B22 B28:B29 B31:B32 B40:E41 B35:B39 B47:E48 B42:B46 B52:B53 B49 B61:E62 B56:B60 B68:E69 B63:B67 B75:E76 B70:B74 B82:E83 B77:B81 B89:E90 B84:B88 B96:E97 B91:B95 B103:E104 B98:B102 B105:B108 B114:B116 B124:E125 B119:B123 B131:E132 B126:B130 B138:E139 B133:B137 B145:E146 B140:B144 B152:E153 B147:B151 B166:E167 B161:B165 B173:E174 B168:B172 B180:E181 B175:B179 B187:E188 B182:B186 B194:E195 B189:B193 B201:E202 B196:B200 B208:E209 B203:B207 B215:E216 B210:B214 B222:E223 B217:B221 B229:E230 B224:B228 B236:E237 B231:B235 B243:E244 B238:B242 B250:E251 B245:B249 B257:E258 B252:B256 B264:E265 B259:B263 B271:E272 B266:B270 B278:E279 B273:B277 B281:B284 B280 B292:E293 B287:B291 B299:E300 B294:B298 B306:E307 B301:B305 B313:E314 B308:B312 B320:E321 B315:B319 B327:E328 B322:B326 B334:E335 B329:B333 B341:E342 B336:B340 B348:E349 B343:B347 B355:E356 B350:B354 B362:E363 B357:B361 B369:E370 B364:B368 B376:E377 B371:B375 B383:E384 B378:B382 B385:B389 B392:B396 B404:E405 B399:B403 B411:E412 B406:B410 B418:E419 B413:B417 B425:E426 B420:B424 B427:B430 B434:B438 B441:B444 B473 B476:B479 B490:B494 B497:B498 B553:B557 B560:B564" twoDigitTextYear="1"/>
  </ignoredErrors>
</worksheet>
</file>

<file path=xl/worksheets/sheet9.xml><?xml version="1.0" encoding="utf-8"?>
<worksheet xmlns="http://schemas.openxmlformats.org/spreadsheetml/2006/main" xmlns:r="http://schemas.openxmlformats.org/officeDocument/2006/relationships">
  <sheetPr codeName="Sayfa9">
    <pageSetUpPr fitToPage="1"/>
  </sheetPr>
  <dimension ref="A1:N103"/>
  <sheetViews>
    <sheetView zoomScalePageLayoutView="0" workbookViewId="0" topLeftCell="A1">
      <selection activeCell="N1" sqref="N1"/>
    </sheetView>
  </sheetViews>
  <sheetFormatPr defaultColWidth="9.140625" defaultRowHeight="15"/>
  <cols>
    <col min="1" max="1" width="15.00390625" style="0" customWidth="1"/>
    <col min="2" max="2" width="19.7109375" style="0" customWidth="1"/>
    <col min="3" max="3" width="16.57421875" style="0" customWidth="1"/>
    <col min="4" max="4" width="12.28125" style="0" customWidth="1"/>
    <col min="5" max="5" width="12.28125" style="218" customWidth="1"/>
    <col min="6" max="11" width="12.28125" style="0" customWidth="1"/>
    <col min="12" max="12" width="12.28125" style="217" customWidth="1"/>
    <col min="13" max="13" width="7.8515625" style="218" customWidth="1"/>
  </cols>
  <sheetData>
    <row r="1" spans="1:14" ht="15">
      <c r="A1" s="456" t="s">
        <v>970</v>
      </c>
      <c r="B1" s="456"/>
      <c r="C1" s="456"/>
      <c r="D1" s="456"/>
      <c r="E1" s="456"/>
      <c r="F1" s="456"/>
      <c r="G1" s="456"/>
      <c r="H1" s="12"/>
      <c r="I1" s="12"/>
      <c r="J1" s="12"/>
      <c r="K1" s="12"/>
      <c r="L1" s="232"/>
      <c r="M1" s="229"/>
      <c r="N1" s="431"/>
    </row>
    <row r="3" spans="1:14" ht="15">
      <c r="A3" s="459" t="s">
        <v>865</v>
      </c>
      <c r="B3" s="459"/>
      <c r="C3" s="459"/>
      <c r="D3" s="459"/>
      <c r="E3" s="459"/>
      <c r="F3" s="459"/>
      <c r="G3" s="459"/>
      <c r="H3" s="12"/>
      <c r="I3" s="12"/>
      <c r="J3" s="12"/>
      <c r="K3" s="12"/>
      <c r="L3" s="232"/>
      <c r="M3" s="229"/>
      <c r="N3" s="12"/>
    </row>
    <row r="4" ht="15.75" customHeight="1"/>
    <row r="5" spans="1:13" ht="39" thickBot="1">
      <c r="A5" s="91" t="s">
        <v>160</v>
      </c>
      <c r="B5" s="13" t="s">
        <v>161</v>
      </c>
      <c r="C5" s="13" t="s">
        <v>162</v>
      </c>
      <c r="D5" s="15" t="s">
        <v>14</v>
      </c>
      <c r="E5" s="230" t="s">
        <v>163</v>
      </c>
      <c r="F5" s="62" t="s">
        <v>18</v>
      </c>
      <c r="G5" s="62" t="s">
        <v>19</v>
      </c>
      <c r="H5" s="62" t="s">
        <v>20</v>
      </c>
      <c r="I5" s="62" t="s">
        <v>21</v>
      </c>
      <c r="J5" s="62" t="s">
        <v>22</v>
      </c>
      <c r="K5" s="62" t="s">
        <v>164</v>
      </c>
      <c r="L5" s="233" t="s">
        <v>165</v>
      </c>
      <c r="M5" s="230" t="s">
        <v>166</v>
      </c>
    </row>
    <row r="6" spans="1:13" ht="16.5" thickBot="1" thickTop="1">
      <c r="A6" s="97" t="s">
        <v>167</v>
      </c>
      <c r="B6" s="14" t="s">
        <v>168</v>
      </c>
      <c r="C6" s="17" t="s">
        <v>167</v>
      </c>
      <c r="D6" s="342">
        <v>20146</v>
      </c>
      <c r="E6" s="343">
        <f aca="true" t="shared" si="0" ref="E6:E12">D6/72369*100</f>
        <v>27.83788638781799</v>
      </c>
      <c r="F6" s="344">
        <v>21926</v>
      </c>
      <c r="G6" s="344">
        <v>24868</v>
      </c>
      <c r="H6" s="344">
        <v>35406</v>
      </c>
      <c r="I6" s="344">
        <v>486159</v>
      </c>
      <c r="J6" s="344">
        <v>86850</v>
      </c>
      <c r="K6" s="344">
        <v>658896</v>
      </c>
      <c r="L6" s="343">
        <f>K6/$K$99*100</f>
        <v>22.006332411526593</v>
      </c>
      <c r="M6" s="345">
        <f>K6/D6</f>
        <v>32.70604586518416</v>
      </c>
    </row>
    <row r="7" spans="1:13" ht="16.5" thickBot="1" thickTop="1">
      <c r="A7" s="518" t="s">
        <v>169</v>
      </c>
      <c r="B7" s="519"/>
      <c r="C7" s="520"/>
      <c r="D7" s="346">
        <f>D6</f>
        <v>20146</v>
      </c>
      <c r="E7" s="346">
        <f aca="true" t="shared" si="1" ref="E7:K7">E6</f>
        <v>27.83788638781799</v>
      </c>
      <c r="F7" s="346">
        <f t="shared" si="1"/>
        <v>21926</v>
      </c>
      <c r="G7" s="346">
        <f t="shared" si="1"/>
        <v>24868</v>
      </c>
      <c r="H7" s="346">
        <f t="shared" si="1"/>
        <v>35406</v>
      </c>
      <c r="I7" s="346">
        <f t="shared" si="1"/>
        <v>486159</v>
      </c>
      <c r="J7" s="346">
        <f t="shared" si="1"/>
        <v>86850</v>
      </c>
      <c r="K7" s="346">
        <f t="shared" si="1"/>
        <v>658896</v>
      </c>
      <c r="L7" s="347">
        <f>L6</f>
        <v>22.006332411526593</v>
      </c>
      <c r="M7" s="348">
        <f aca="true" t="shared" si="2" ref="M7:M70">K7/D7</f>
        <v>32.70604586518416</v>
      </c>
    </row>
    <row r="8" spans="1:13" ht="16.5" thickBot="1" thickTop="1">
      <c r="A8" s="501" t="s">
        <v>170</v>
      </c>
      <c r="B8" s="505" t="s">
        <v>171</v>
      </c>
      <c r="C8" s="87" t="s">
        <v>172</v>
      </c>
      <c r="D8" s="349">
        <v>1572</v>
      </c>
      <c r="E8" s="343">
        <f t="shared" si="0"/>
        <v>2.172200804211748</v>
      </c>
      <c r="F8" s="349">
        <v>3902</v>
      </c>
      <c r="G8" s="349">
        <v>4626</v>
      </c>
      <c r="H8" s="349">
        <v>6697</v>
      </c>
      <c r="I8" s="350">
        <v>100182</v>
      </c>
      <c r="J8" s="350">
        <v>13079</v>
      </c>
      <c r="K8" s="350">
        <v>129711</v>
      </c>
      <c r="L8" s="343">
        <f aca="true" t="shared" si="3" ref="L8:L39">K8/$K$99*100</f>
        <v>4.332191094545309</v>
      </c>
      <c r="M8" s="345">
        <f t="shared" si="2"/>
        <v>82.51335877862596</v>
      </c>
    </row>
    <row r="9" spans="1:13" ht="16.5" thickBot="1" thickTop="1">
      <c r="A9" s="491"/>
      <c r="B9" s="484"/>
      <c r="C9" s="19" t="s">
        <v>173</v>
      </c>
      <c r="D9" s="351">
        <v>273</v>
      </c>
      <c r="E9" s="343">
        <f t="shared" si="0"/>
        <v>0.3772333457695975</v>
      </c>
      <c r="F9" s="351">
        <v>453</v>
      </c>
      <c r="G9" s="351">
        <v>261</v>
      </c>
      <c r="H9" s="351">
        <v>1085</v>
      </c>
      <c r="I9" s="352">
        <v>11836</v>
      </c>
      <c r="J9" s="352">
        <v>1236</v>
      </c>
      <c r="K9" s="352">
        <v>14908</v>
      </c>
      <c r="L9" s="343">
        <f t="shared" si="3"/>
        <v>0.4979092354347855</v>
      </c>
      <c r="M9" s="345">
        <f t="shared" si="2"/>
        <v>54.608058608058606</v>
      </c>
    </row>
    <row r="10" spans="1:13" ht="16.5" thickBot="1" thickTop="1">
      <c r="A10" s="491"/>
      <c r="B10" s="485"/>
      <c r="C10" s="20" t="s">
        <v>174</v>
      </c>
      <c r="D10" s="353">
        <v>331</v>
      </c>
      <c r="E10" s="343">
        <f t="shared" si="0"/>
        <v>0.45737815915654495</v>
      </c>
      <c r="F10" s="353">
        <v>885</v>
      </c>
      <c r="G10" s="353">
        <v>1084</v>
      </c>
      <c r="H10" s="353">
        <v>1667</v>
      </c>
      <c r="I10" s="354">
        <v>22115</v>
      </c>
      <c r="J10" s="354">
        <v>2954</v>
      </c>
      <c r="K10" s="354">
        <v>28814</v>
      </c>
      <c r="L10" s="343">
        <f t="shared" si="3"/>
        <v>0.9623528783081506</v>
      </c>
      <c r="M10" s="345">
        <f t="shared" si="2"/>
        <v>87.05135951661632</v>
      </c>
    </row>
    <row r="11" spans="1:13" ht="16.5" thickBot="1" thickTop="1">
      <c r="A11" s="491"/>
      <c r="B11" s="483" t="s">
        <v>856</v>
      </c>
      <c r="C11" s="21" t="s">
        <v>175</v>
      </c>
      <c r="D11" s="355">
        <v>902</v>
      </c>
      <c r="E11" s="343">
        <f t="shared" si="0"/>
        <v>1.246390028879769</v>
      </c>
      <c r="F11" s="355">
        <v>1603</v>
      </c>
      <c r="G11" s="355">
        <v>1628</v>
      </c>
      <c r="H11" s="355">
        <v>2999</v>
      </c>
      <c r="I11" s="356">
        <v>25084</v>
      </c>
      <c r="J11" s="356">
        <v>3870</v>
      </c>
      <c r="K11" s="357">
        <v>35507</v>
      </c>
      <c r="L11" s="343">
        <f t="shared" si="3"/>
        <v>1.185891013052249</v>
      </c>
      <c r="M11" s="345">
        <f t="shared" si="2"/>
        <v>39.36474501108648</v>
      </c>
    </row>
    <row r="12" spans="1:13" ht="16.5" thickBot="1" thickTop="1">
      <c r="A12" s="499"/>
      <c r="B12" s="485"/>
      <c r="C12" s="22" t="s">
        <v>176</v>
      </c>
      <c r="D12" s="353">
        <v>368</v>
      </c>
      <c r="E12" s="343">
        <f t="shared" si="0"/>
        <v>0.508505022868908</v>
      </c>
      <c r="F12" s="353">
        <v>432</v>
      </c>
      <c r="G12" s="353">
        <v>1326</v>
      </c>
      <c r="H12" s="353">
        <v>935</v>
      </c>
      <c r="I12" s="354">
        <v>9934</v>
      </c>
      <c r="J12" s="354">
        <v>896</v>
      </c>
      <c r="K12" s="354">
        <v>13523</v>
      </c>
      <c r="L12" s="343">
        <f t="shared" si="3"/>
        <v>0.45165190439928926</v>
      </c>
      <c r="M12" s="345">
        <f t="shared" si="2"/>
        <v>36.74728260869565</v>
      </c>
    </row>
    <row r="13" spans="1:13" ht="16.5" thickBot="1" thickTop="1">
      <c r="A13" s="518" t="s">
        <v>169</v>
      </c>
      <c r="B13" s="519"/>
      <c r="C13" s="520"/>
      <c r="D13" s="358">
        <f>SUM(D8:D12)</f>
        <v>3446</v>
      </c>
      <c r="E13" s="347">
        <f>D13/72433*100</f>
        <v>4.7575000345146545</v>
      </c>
      <c r="F13" s="358">
        <f aca="true" t="shared" si="4" ref="F13:K13">SUM(F8:F12)</f>
        <v>7275</v>
      </c>
      <c r="G13" s="358">
        <f t="shared" si="4"/>
        <v>8925</v>
      </c>
      <c r="H13" s="358">
        <f t="shared" si="4"/>
        <v>13383</v>
      </c>
      <c r="I13" s="359">
        <f t="shared" si="4"/>
        <v>169151</v>
      </c>
      <c r="J13" s="359">
        <f t="shared" si="4"/>
        <v>22035</v>
      </c>
      <c r="K13" s="359">
        <f t="shared" si="4"/>
        <v>222463</v>
      </c>
      <c r="L13" s="347">
        <f t="shared" si="3"/>
        <v>7.429996125739784</v>
      </c>
      <c r="M13" s="348">
        <f t="shared" si="2"/>
        <v>64.55687753917586</v>
      </c>
    </row>
    <row r="14" spans="1:13" ht="16.5" thickBot="1" thickTop="1">
      <c r="A14" s="512" t="s">
        <v>177</v>
      </c>
      <c r="B14" s="92" t="s">
        <v>178</v>
      </c>
      <c r="C14" s="96" t="s">
        <v>179</v>
      </c>
      <c r="D14" s="342">
        <v>4524</v>
      </c>
      <c r="E14" s="343">
        <f aca="true" t="shared" si="5" ref="E14:E21">D14/72369*100</f>
        <v>6.251295444181901</v>
      </c>
      <c r="F14" s="342">
        <v>8940</v>
      </c>
      <c r="G14" s="342">
        <v>12218</v>
      </c>
      <c r="H14" s="342">
        <v>12053</v>
      </c>
      <c r="I14" s="360">
        <v>135734</v>
      </c>
      <c r="J14" s="360">
        <v>26548</v>
      </c>
      <c r="K14" s="360">
        <v>197939</v>
      </c>
      <c r="L14" s="343">
        <f t="shared" si="3"/>
        <v>6.61092407785927</v>
      </c>
      <c r="M14" s="345">
        <f t="shared" si="2"/>
        <v>43.75309460654288</v>
      </c>
    </row>
    <row r="15" spans="1:13" ht="16.5" thickBot="1" thickTop="1">
      <c r="A15" s="513"/>
      <c r="B15" s="505" t="s">
        <v>180</v>
      </c>
      <c r="C15" s="23" t="s">
        <v>181</v>
      </c>
      <c r="D15" s="361">
        <v>845</v>
      </c>
      <c r="E15" s="343">
        <f t="shared" si="5"/>
        <v>1.1676270226201828</v>
      </c>
      <c r="F15" s="361">
        <v>859</v>
      </c>
      <c r="G15" s="361">
        <v>1006</v>
      </c>
      <c r="H15" s="361">
        <v>1726</v>
      </c>
      <c r="I15" s="362">
        <v>23404</v>
      </c>
      <c r="J15" s="362">
        <v>2961</v>
      </c>
      <c r="K15" s="362">
        <v>30343</v>
      </c>
      <c r="L15" s="343">
        <f t="shared" si="3"/>
        <v>1.0134196358195398</v>
      </c>
      <c r="M15" s="345">
        <f t="shared" si="2"/>
        <v>35.90887573964497</v>
      </c>
    </row>
    <row r="16" spans="1:13" ht="16.5" thickBot="1" thickTop="1">
      <c r="A16" s="513"/>
      <c r="B16" s="484"/>
      <c r="C16" s="24" t="s">
        <v>182</v>
      </c>
      <c r="D16" s="363">
        <v>1549</v>
      </c>
      <c r="E16" s="343">
        <f t="shared" si="5"/>
        <v>2.1404192402824416</v>
      </c>
      <c r="F16" s="363">
        <v>1405</v>
      </c>
      <c r="G16" s="363">
        <v>1902</v>
      </c>
      <c r="H16" s="363">
        <v>4573</v>
      </c>
      <c r="I16" s="364">
        <v>54168</v>
      </c>
      <c r="J16" s="364">
        <v>7035</v>
      </c>
      <c r="K16" s="364">
        <v>69169</v>
      </c>
      <c r="L16" s="343">
        <f t="shared" si="3"/>
        <v>2.3101612493821224</v>
      </c>
      <c r="M16" s="345">
        <f t="shared" si="2"/>
        <v>44.65397030342156</v>
      </c>
    </row>
    <row r="17" spans="1:13" ht="16.5" thickBot="1" thickTop="1">
      <c r="A17" s="513"/>
      <c r="B17" s="508"/>
      <c r="C17" s="25" t="s">
        <v>183</v>
      </c>
      <c r="D17" s="365">
        <v>627</v>
      </c>
      <c r="E17" s="343">
        <f t="shared" si="5"/>
        <v>0.8663930688554491</v>
      </c>
      <c r="F17" s="365">
        <v>686</v>
      </c>
      <c r="G17" s="365">
        <v>476</v>
      </c>
      <c r="H17" s="365">
        <v>1882</v>
      </c>
      <c r="I17" s="366">
        <v>10730</v>
      </c>
      <c r="J17" s="366">
        <v>1407</v>
      </c>
      <c r="K17" s="366">
        <v>15242</v>
      </c>
      <c r="L17" s="343">
        <f t="shared" si="3"/>
        <v>0.509064432955259</v>
      </c>
      <c r="M17" s="345">
        <f t="shared" si="2"/>
        <v>24.30940988835726</v>
      </c>
    </row>
    <row r="18" spans="1:13" ht="16.5" thickBot="1" thickTop="1">
      <c r="A18" s="513"/>
      <c r="B18" s="483" t="s">
        <v>184</v>
      </c>
      <c r="C18" s="26" t="s">
        <v>185</v>
      </c>
      <c r="D18" s="367">
        <v>1497</v>
      </c>
      <c r="E18" s="343">
        <f t="shared" si="5"/>
        <v>2.068565269659661</v>
      </c>
      <c r="F18" s="367">
        <v>3588</v>
      </c>
      <c r="G18" s="367">
        <v>4584</v>
      </c>
      <c r="H18" s="367">
        <v>5867</v>
      </c>
      <c r="I18" s="368">
        <v>79236</v>
      </c>
      <c r="J18" s="368">
        <v>8007</v>
      </c>
      <c r="K18" s="368">
        <v>101846</v>
      </c>
      <c r="L18" s="343">
        <f t="shared" si="3"/>
        <v>3.40153367266509</v>
      </c>
      <c r="M18" s="345">
        <f t="shared" si="2"/>
        <v>68.03340013360054</v>
      </c>
    </row>
    <row r="19" spans="1:13" ht="16.5" thickBot="1" thickTop="1">
      <c r="A19" s="513"/>
      <c r="B19" s="484"/>
      <c r="C19" s="19" t="s">
        <v>186</v>
      </c>
      <c r="D19" s="351">
        <v>903</v>
      </c>
      <c r="E19" s="343">
        <f t="shared" si="5"/>
        <v>1.2477718360071302</v>
      </c>
      <c r="F19" s="351">
        <v>561</v>
      </c>
      <c r="G19" s="351">
        <v>675</v>
      </c>
      <c r="H19" s="351">
        <v>1659</v>
      </c>
      <c r="I19" s="352">
        <v>16450</v>
      </c>
      <c r="J19" s="369">
        <v>1463</v>
      </c>
      <c r="K19" s="352">
        <v>20847</v>
      </c>
      <c r="L19" s="343">
        <f t="shared" si="3"/>
        <v>0.69626467877039</v>
      </c>
      <c r="M19" s="345">
        <f t="shared" si="2"/>
        <v>23.08637873754153</v>
      </c>
    </row>
    <row r="20" spans="1:13" ht="16.5" thickBot="1" thickTop="1">
      <c r="A20" s="513"/>
      <c r="B20" s="484"/>
      <c r="C20" s="24" t="s">
        <v>187</v>
      </c>
      <c r="D20" s="363">
        <v>394</v>
      </c>
      <c r="E20" s="343">
        <f t="shared" si="5"/>
        <v>0.5444320081802981</v>
      </c>
      <c r="F20" s="363">
        <v>985</v>
      </c>
      <c r="G20" s="363">
        <v>986</v>
      </c>
      <c r="H20" s="363">
        <v>3688</v>
      </c>
      <c r="I20" s="364">
        <v>19660</v>
      </c>
      <c r="J20" s="364">
        <v>2236</v>
      </c>
      <c r="K20" s="364">
        <v>27574</v>
      </c>
      <c r="L20" s="343">
        <f t="shared" si="3"/>
        <v>0.9209383725435185</v>
      </c>
      <c r="M20" s="345">
        <f t="shared" si="2"/>
        <v>69.98477157360406</v>
      </c>
    </row>
    <row r="21" spans="1:13" ht="16.5" thickBot="1" thickTop="1">
      <c r="A21" s="514"/>
      <c r="B21" s="485"/>
      <c r="C21" s="27" t="s">
        <v>188</v>
      </c>
      <c r="D21" s="370">
        <v>514</v>
      </c>
      <c r="E21" s="343">
        <f t="shared" si="5"/>
        <v>0.7102488634636378</v>
      </c>
      <c r="F21" s="370">
        <v>337</v>
      </c>
      <c r="G21" s="370">
        <v>450</v>
      </c>
      <c r="H21" s="370">
        <v>1067</v>
      </c>
      <c r="I21" s="371">
        <v>16612</v>
      </c>
      <c r="J21" s="371">
        <v>1060</v>
      </c>
      <c r="K21" s="371">
        <v>19683</v>
      </c>
      <c r="L21" s="343">
        <f t="shared" si="3"/>
        <v>0.6573884814235902</v>
      </c>
      <c r="M21" s="345">
        <f t="shared" si="2"/>
        <v>38.293774319066145</v>
      </c>
    </row>
    <row r="22" spans="1:13" ht="16.5" thickBot="1" thickTop="1">
      <c r="A22" s="515" t="s">
        <v>169</v>
      </c>
      <c r="B22" s="516"/>
      <c r="C22" s="517"/>
      <c r="D22" s="358">
        <f>SUM(D14:D21)</f>
        <v>10853</v>
      </c>
      <c r="E22" s="347">
        <f>D22/72433*100</f>
        <v>14.983501994947055</v>
      </c>
      <c r="F22" s="358">
        <f aca="true" t="shared" si="6" ref="F22:K22">SUM(F14:F21)</f>
        <v>17361</v>
      </c>
      <c r="G22" s="358">
        <f t="shared" si="6"/>
        <v>22297</v>
      </c>
      <c r="H22" s="358">
        <f t="shared" si="6"/>
        <v>32515</v>
      </c>
      <c r="I22" s="359">
        <f t="shared" si="6"/>
        <v>355994</v>
      </c>
      <c r="J22" s="359">
        <f t="shared" si="6"/>
        <v>50717</v>
      </c>
      <c r="K22" s="359">
        <f t="shared" si="6"/>
        <v>482643</v>
      </c>
      <c r="L22" s="347">
        <f t="shared" si="3"/>
        <v>16.11969460141878</v>
      </c>
      <c r="M22" s="348">
        <f t="shared" si="2"/>
        <v>44.470929696858015</v>
      </c>
    </row>
    <row r="23" spans="1:13" ht="16.5" thickBot="1" thickTop="1">
      <c r="A23" s="498" t="s">
        <v>189</v>
      </c>
      <c r="B23" s="483" t="s">
        <v>190</v>
      </c>
      <c r="C23" s="26" t="s">
        <v>191</v>
      </c>
      <c r="D23" s="367">
        <v>5004</v>
      </c>
      <c r="E23" s="343">
        <f aca="true" t="shared" si="7" ref="E23:E30">D23/72369*100</f>
        <v>6.914562865315259</v>
      </c>
      <c r="F23" s="367">
        <v>10652</v>
      </c>
      <c r="G23" s="367">
        <v>7925</v>
      </c>
      <c r="H23" s="367">
        <v>15222</v>
      </c>
      <c r="I23" s="368">
        <v>201785</v>
      </c>
      <c r="J23" s="368">
        <v>28417</v>
      </c>
      <c r="K23" s="368">
        <v>264297</v>
      </c>
      <c r="L23" s="343">
        <f t="shared" si="3"/>
        <v>8.82720131457657</v>
      </c>
      <c r="M23" s="345">
        <f t="shared" si="2"/>
        <v>52.817146282973624</v>
      </c>
    </row>
    <row r="24" spans="1:13" ht="16.5" thickBot="1" thickTop="1">
      <c r="A24" s="491"/>
      <c r="B24" s="484"/>
      <c r="C24" s="19" t="s">
        <v>192</v>
      </c>
      <c r="D24" s="351">
        <v>714</v>
      </c>
      <c r="E24" s="343">
        <f t="shared" si="7"/>
        <v>0.9866102889358703</v>
      </c>
      <c r="F24" s="351">
        <v>2825</v>
      </c>
      <c r="G24" s="351">
        <v>2549</v>
      </c>
      <c r="H24" s="351">
        <v>2577</v>
      </c>
      <c r="I24" s="352">
        <v>41011</v>
      </c>
      <c r="J24" s="352">
        <v>4340</v>
      </c>
      <c r="K24" s="352">
        <v>53419</v>
      </c>
      <c r="L24" s="343">
        <f t="shared" si="3"/>
        <v>1.784130228581353</v>
      </c>
      <c r="M24" s="345">
        <f t="shared" si="2"/>
        <v>74.81652661064426</v>
      </c>
    </row>
    <row r="25" spans="1:13" ht="16.5" thickBot="1" thickTop="1">
      <c r="A25" s="491"/>
      <c r="B25" s="485"/>
      <c r="C25" s="28" t="s">
        <v>193</v>
      </c>
      <c r="D25" s="372">
        <v>319</v>
      </c>
      <c r="E25" s="343">
        <f t="shared" si="7"/>
        <v>0.44079647362821095</v>
      </c>
      <c r="F25" s="372">
        <v>743</v>
      </c>
      <c r="G25" s="372">
        <v>901</v>
      </c>
      <c r="H25" s="372">
        <v>918</v>
      </c>
      <c r="I25" s="373">
        <v>17095</v>
      </c>
      <c r="J25" s="373">
        <v>2052</v>
      </c>
      <c r="K25" s="373">
        <v>22781</v>
      </c>
      <c r="L25" s="343">
        <f t="shared" si="3"/>
        <v>0.7608579482452273</v>
      </c>
      <c r="M25" s="345">
        <f t="shared" si="2"/>
        <v>71.41379310344827</v>
      </c>
    </row>
    <row r="26" spans="1:13" ht="16.5" thickBot="1" thickTop="1">
      <c r="A26" s="491"/>
      <c r="B26" s="483" t="s">
        <v>194</v>
      </c>
      <c r="C26" s="21" t="s">
        <v>195</v>
      </c>
      <c r="D26" s="355">
        <v>2398</v>
      </c>
      <c r="E26" s="343">
        <f t="shared" si="7"/>
        <v>3.3135734914120687</v>
      </c>
      <c r="F26" s="355">
        <v>11298</v>
      </c>
      <c r="G26" s="355">
        <v>10460</v>
      </c>
      <c r="H26" s="355">
        <v>12472</v>
      </c>
      <c r="I26" s="356">
        <v>121600</v>
      </c>
      <c r="J26" s="356">
        <v>26352</v>
      </c>
      <c r="K26" s="356">
        <v>186881</v>
      </c>
      <c r="L26" s="343">
        <f t="shared" si="3"/>
        <v>6.241600203064674</v>
      </c>
      <c r="M26" s="345">
        <f t="shared" si="2"/>
        <v>77.93202668890743</v>
      </c>
    </row>
    <row r="27" spans="1:13" ht="16.5" thickBot="1" thickTop="1">
      <c r="A27" s="491"/>
      <c r="B27" s="484"/>
      <c r="C27" s="24" t="s">
        <v>196</v>
      </c>
      <c r="D27" s="363">
        <v>947</v>
      </c>
      <c r="E27" s="343">
        <f t="shared" si="7"/>
        <v>1.3085713496110212</v>
      </c>
      <c r="F27" s="363">
        <v>2254</v>
      </c>
      <c r="G27" s="363">
        <v>2433</v>
      </c>
      <c r="H27" s="363">
        <v>3859</v>
      </c>
      <c r="I27" s="364">
        <v>42949</v>
      </c>
      <c r="J27" s="364">
        <v>5229</v>
      </c>
      <c r="K27" s="364">
        <v>57133</v>
      </c>
      <c r="L27" s="343">
        <f t="shared" si="3"/>
        <v>1.9081733531054201</v>
      </c>
      <c r="M27" s="345">
        <f t="shared" si="2"/>
        <v>60.33051742344245</v>
      </c>
    </row>
    <row r="28" spans="1:13" ht="16.5" thickBot="1" thickTop="1">
      <c r="A28" s="491"/>
      <c r="B28" s="484"/>
      <c r="C28" s="19" t="s">
        <v>197</v>
      </c>
      <c r="D28" s="351">
        <v>370</v>
      </c>
      <c r="E28" s="343">
        <f t="shared" si="7"/>
        <v>0.5112686371236302</v>
      </c>
      <c r="F28" s="351">
        <v>658</v>
      </c>
      <c r="G28" s="351">
        <v>693</v>
      </c>
      <c r="H28" s="351">
        <v>1466</v>
      </c>
      <c r="I28" s="352">
        <v>21576</v>
      </c>
      <c r="J28" s="352">
        <v>2026</v>
      </c>
      <c r="K28" s="352">
        <v>26470</v>
      </c>
      <c r="L28" s="343">
        <f t="shared" si="3"/>
        <v>0.8840661028950074</v>
      </c>
      <c r="M28" s="345">
        <f t="shared" si="2"/>
        <v>71.54054054054055</v>
      </c>
    </row>
    <row r="29" spans="1:13" ht="16.5" thickBot="1" thickTop="1">
      <c r="A29" s="491"/>
      <c r="B29" s="484"/>
      <c r="C29" s="24" t="s">
        <v>198</v>
      </c>
      <c r="D29" s="363">
        <v>268</v>
      </c>
      <c r="E29" s="343">
        <f t="shared" si="7"/>
        <v>0.37032431013279166</v>
      </c>
      <c r="F29" s="363">
        <v>460</v>
      </c>
      <c r="G29" s="363">
        <v>761</v>
      </c>
      <c r="H29" s="363">
        <v>744</v>
      </c>
      <c r="I29" s="364">
        <v>14463</v>
      </c>
      <c r="J29" s="364">
        <v>1206</v>
      </c>
      <c r="K29" s="364">
        <v>18277</v>
      </c>
      <c r="L29" s="343">
        <f t="shared" si="3"/>
        <v>0.6104297756936929</v>
      </c>
      <c r="M29" s="345">
        <f t="shared" si="2"/>
        <v>68.19776119402985</v>
      </c>
    </row>
    <row r="30" spans="1:13" ht="16.5" thickBot="1" thickTop="1">
      <c r="A30" s="499"/>
      <c r="B30" s="485"/>
      <c r="C30" s="27" t="s">
        <v>199</v>
      </c>
      <c r="D30" s="370">
        <v>204</v>
      </c>
      <c r="E30" s="343">
        <f t="shared" si="7"/>
        <v>0.28188865398167723</v>
      </c>
      <c r="F30" s="370">
        <v>680</v>
      </c>
      <c r="G30" s="370">
        <v>470</v>
      </c>
      <c r="H30" s="370">
        <v>962</v>
      </c>
      <c r="I30" s="371">
        <v>5463</v>
      </c>
      <c r="J30" s="374">
        <v>948</v>
      </c>
      <c r="K30" s="371">
        <v>8536</v>
      </c>
      <c r="L30" s="343">
        <f t="shared" si="3"/>
        <v>0.28509211387653133</v>
      </c>
      <c r="M30" s="345">
        <f t="shared" si="2"/>
        <v>41.84313725490196</v>
      </c>
    </row>
    <row r="31" spans="1:13" ht="16.5" thickBot="1" thickTop="1">
      <c r="A31" s="518" t="s">
        <v>169</v>
      </c>
      <c r="B31" s="519"/>
      <c r="C31" s="520"/>
      <c r="D31" s="358">
        <f>SUM(D23:D30)</f>
        <v>10224</v>
      </c>
      <c r="E31" s="347">
        <f>D31/72433*100</f>
        <v>14.115113277097455</v>
      </c>
      <c r="F31" s="358">
        <f aca="true" t="shared" si="8" ref="F31:K31">SUM(F23:F30)</f>
        <v>29570</v>
      </c>
      <c r="G31" s="358">
        <f t="shared" si="8"/>
        <v>26192</v>
      </c>
      <c r="H31" s="358">
        <f t="shared" si="8"/>
        <v>38220</v>
      </c>
      <c r="I31" s="359">
        <f t="shared" si="8"/>
        <v>465942</v>
      </c>
      <c r="J31" s="359">
        <f t="shared" si="8"/>
        <v>70570</v>
      </c>
      <c r="K31" s="359">
        <f t="shared" si="8"/>
        <v>637794</v>
      </c>
      <c r="L31" s="347">
        <f t="shared" si="3"/>
        <v>21.301551040038476</v>
      </c>
      <c r="M31" s="348">
        <f t="shared" si="2"/>
        <v>62.38204225352113</v>
      </c>
    </row>
    <row r="32" spans="1:13" ht="16.5" thickBot="1" thickTop="1">
      <c r="A32" s="498" t="s">
        <v>200</v>
      </c>
      <c r="B32" s="92" t="s">
        <v>201</v>
      </c>
      <c r="C32" s="95" t="s">
        <v>202</v>
      </c>
      <c r="D32" s="375">
        <v>4780</v>
      </c>
      <c r="E32" s="343">
        <f>D32/72369*100</f>
        <v>6.605038068786359</v>
      </c>
      <c r="F32" s="375">
        <v>18147</v>
      </c>
      <c r="G32" s="375">
        <v>16493</v>
      </c>
      <c r="H32" s="375">
        <v>16315</v>
      </c>
      <c r="I32" s="376">
        <v>85906</v>
      </c>
      <c r="J32" s="376">
        <v>22181</v>
      </c>
      <c r="K32" s="376">
        <v>161199</v>
      </c>
      <c r="L32" s="343">
        <f t="shared" si="3"/>
        <v>5.38385235060719</v>
      </c>
      <c r="M32" s="345">
        <f t="shared" si="2"/>
        <v>33.72364016736402</v>
      </c>
    </row>
    <row r="33" spans="1:13" ht="16.5" thickBot="1" thickTop="1">
      <c r="A33" s="491"/>
      <c r="B33" s="483" t="s">
        <v>203</v>
      </c>
      <c r="C33" s="21" t="s">
        <v>204</v>
      </c>
      <c r="D33" s="355">
        <v>2695</v>
      </c>
      <c r="E33" s="343">
        <f>D33/72369*100</f>
        <v>3.723970208238334</v>
      </c>
      <c r="F33" s="355">
        <v>2492</v>
      </c>
      <c r="G33" s="355">
        <v>2423</v>
      </c>
      <c r="H33" s="355">
        <v>6075</v>
      </c>
      <c r="I33" s="356">
        <v>51342</v>
      </c>
      <c r="J33" s="356">
        <v>7963</v>
      </c>
      <c r="K33" s="356">
        <v>71455</v>
      </c>
      <c r="L33" s="343">
        <f t="shared" si="3"/>
        <v>2.3865108946869196</v>
      </c>
      <c r="M33" s="345">
        <f t="shared" si="2"/>
        <v>26.5139146567718</v>
      </c>
    </row>
    <row r="34" spans="1:13" ht="16.5" thickBot="1" thickTop="1">
      <c r="A34" s="499"/>
      <c r="B34" s="485"/>
      <c r="C34" s="28" t="s">
        <v>205</v>
      </c>
      <c r="D34" s="372">
        <v>218</v>
      </c>
      <c r="E34" s="343">
        <f>D34/72369*100</f>
        <v>0.3012339537647335</v>
      </c>
      <c r="F34" s="372">
        <v>281</v>
      </c>
      <c r="G34" s="372">
        <v>610</v>
      </c>
      <c r="H34" s="372">
        <v>1844</v>
      </c>
      <c r="I34" s="373">
        <v>14304</v>
      </c>
      <c r="J34" s="373">
        <v>1294</v>
      </c>
      <c r="K34" s="373">
        <v>18378</v>
      </c>
      <c r="L34" s="343">
        <f t="shared" si="3"/>
        <v>0.6138030539858121</v>
      </c>
      <c r="M34" s="345">
        <f t="shared" si="2"/>
        <v>84.30275229357798</v>
      </c>
    </row>
    <row r="35" spans="1:13" ht="16.5" thickBot="1" thickTop="1">
      <c r="A35" s="521" t="s">
        <v>169</v>
      </c>
      <c r="B35" s="516"/>
      <c r="C35" s="517"/>
      <c r="D35" s="358">
        <f>SUM(D32:D34)</f>
        <v>7693</v>
      </c>
      <c r="E35" s="347">
        <f>D35/72433*100</f>
        <v>10.620849612745571</v>
      </c>
      <c r="F35" s="358">
        <f aca="true" t="shared" si="9" ref="F35:K35">SUM(F32:F34)</f>
        <v>20920</v>
      </c>
      <c r="G35" s="358">
        <f t="shared" si="9"/>
        <v>19526</v>
      </c>
      <c r="H35" s="358">
        <f t="shared" si="9"/>
        <v>24234</v>
      </c>
      <c r="I35" s="359">
        <f t="shared" si="9"/>
        <v>151552</v>
      </c>
      <c r="J35" s="359">
        <f t="shared" si="9"/>
        <v>31438</v>
      </c>
      <c r="K35" s="359">
        <f t="shared" si="9"/>
        <v>251032</v>
      </c>
      <c r="L35" s="347">
        <f t="shared" si="3"/>
        <v>8.384166299279922</v>
      </c>
      <c r="M35" s="348">
        <f t="shared" si="2"/>
        <v>32.63122318991291</v>
      </c>
    </row>
    <row r="36" spans="1:13" ht="16.5" thickBot="1" thickTop="1">
      <c r="A36" s="522" t="s">
        <v>206</v>
      </c>
      <c r="B36" s="483" t="s">
        <v>207</v>
      </c>
      <c r="C36" s="18" t="s">
        <v>208</v>
      </c>
      <c r="D36" s="349">
        <v>1277</v>
      </c>
      <c r="E36" s="343">
        <f aca="true" t="shared" si="10" ref="E36:E43">D36/72369*100</f>
        <v>1.7645677016402053</v>
      </c>
      <c r="F36" s="349">
        <v>1236</v>
      </c>
      <c r="G36" s="349">
        <v>1428</v>
      </c>
      <c r="H36" s="349">
        <v>3068</v>
      </c>
      <c r="I36" s="350">
        <v>23131</v>
      </c>
      <c r="J36" s="350">
        <v>4938</v>
      </c>
      <c r="K36" s="350">
        <v>34028</v>
      </c>
      <c r="L36" s="343">
        <f t="shared" si="3"/>
        <v>1.136494195289434</v>
      </c>
      <c r="M36" s="345">
        <f t="shared" si="2"/>
        <v>26.64682850430697</v>
      </c>
    </row>
    <row r="37" spans="1:13" ht="16.5" thickBot="1" thickTop="1">
      <c r="A37" s="491"/>
      <c r="B37" s="484"/>
      <c r="C37" s="19" t="s">
        <v>209</v>
      </c>
      <c r="D37" s="351">
        <v>374</v>
      </c>
      <c r="E37" s="343">
        <f t="shared" si="10"/>
        <v>0.516795865633075</v>
      </c>
      <c r="F37" s="351">
        <v>342</v>
      </c>
      <c r="G37" s="351">
        <v>437</v>
      </c>
      <c r="H37" s="351">
        <v>895</v>
      </c>
      <c r="I37" s="352">
        <v>8369</v>
      </c>
      <c r="J37" s="369">
        <v>861</v>
      </c>
      <c r="K37" s="352">
        <v>10904</v>
      </c>
      <c r="L37" s="343">
        <f t="shared" si="3"/>
        <v>0.36418046036898993</v>
      </c>
      <c r="M37" s="345">
        <f t="shared" si="2"/>
        <v>29.155080213903744</v>
      </c>
    </row>
    <row r="38" spans="1:13" ht="16.5" thickBot="1" thickTop="1">
      <c r="A38" s="491"/>
      <c r="B38" s="485"/>
      <c r="C38" s="20" t="s">
        <v>210</v>
      </c>
      <c r="D38" s="353">
        <v>399</v>
      </c>
      <c r="E38" s="343">
        <f t="shared" si="10"/>
        <v>0.551341043817104</v>
      </c>
      <c r="F38" s="353">
        <v>293</v>
      </c>
      <c r="G38" s="353">
        <v>227</v>
      </c>
      <c r="H38" s="353">
        <v>938</v>
      </c>
      <c r="I38" s="354">
        <v>7871</v>
      </c>
      <c r="J38" s="377">
        <v>853</v>
      </c>
      <c r="K38" s="354">
        <v>10183</v>
      </c>
      <c r="L38" s="343">
        <f t="shared" si="3"/>
        <v>0.3400999291945547</v>
      </c>
      <c r="M38" s="345">
        <f t="shared" si="2"/>
        <v>25.521303258145362</v>
      </c>
    </row>
    <row r="39" spans="1:13" ht="16.5" thickBot="1" thickTop="1">
      <c r="A39" s="491"/>
      <c r="B39" s="505" t="s">
        <v>211</v>
      </c>
      <c r="C39" s="23" t="s">
        <v>212</v>
      </c>
      <c r="D39" s="361">
        <v>1654</v>
      </c>
      <c r="E39" s="343">
        <f t="shared" si="10"/>
        <v>2.2855089886553634</v>
      </c>
      <c r="F39" s="378">
        <v>2338</v>
      </c>
      <c r="G39" s="361">
        <v>2681</v>
      </c>
      <c r="H39" s="361">
        <v>5323</v>
      </c>
      <c r="I39" s="362">
        <v>42125</v>
      </c>
      <c r="J39" s="362">
        <v>6573</v>
      </c>
      <c r="K39" s="362">
        <v>59806</v>
      </c>
      <c r="L39" s="343">
        <f t="shared" si="3"/>
        <v>1.9974483320641792</v>
      </c>
      <c r="M39" s="345">
        <f t="shared" si="2"/>
        <v>36.1584038694075</v>
      </c>
    </row>
    <row r="40" spans="1:13" ht="16.5" thickBot="1" thickTop="1">
      <c r="A40" s="491"/>
      <c r="B40" s="508"/>
      <c r="C40" s="29" t="s">
        <v>213</v>
      </c>
      <c r="D40" s="379">
        <v>1260</v>
      </c>
      <c r="E40" s="343">
        <f t="shared" si="10"/>
        <v>1.7410769804750654</v>
      </c>
      <c r="F40" s="353">
        <v>1238</v>
      </c>
      <c r="G40" s="379">
        <v>1574</v>
      </c>
      <c r="H40" s="379">
        <v>3229</v>
      </c>
      <c r="I40" s="380">
        <v>25865</v>
      </c>
      <c r="J40" s="380">
        <v>4306</v>
      </c>
      <c r="K40" s="380">
        <v>36347</v>
      </c>
      <c r="L40" s="343">
        <f aca="true" t="shared" si="11" ref="L40:L71">K40/$K$99*100</f>
        <v>1.21394600082829</v>
      </c>
      <c r="M40" s="345">
        <f t="shared" si="2"/>
        <v>28.8468253968254</v>
      </c>
    </row>
    <row r="41" spans="1:13" ht="16.5" thickBot="1" thickTop="1">
      <c r="A41" s="491"/>
      <c r="B41" s="483" t="s">
        <v>214</v>
      </c>
      <c r="C41" s="21" t="s">
        <v>215</v>
      </c>
      <c r="D41" s="355">
        <v>711</v>
      </c>
      <c r="E41" s="343">
        <f t="shared" si="10"/>
        <v>0.9824648675537869</v>
      </c>
      <c r="F41" s="355">
        <v>1113</v>
      </c>
      <c r="G41" s="355">
        <v>2417</v>
      </c>
      <c r="H41" s="355">
        <v>2402</v>
      </c>
      <c r="I41" s="356">
        <v>19869</v>
      </c>
      <c r="J41" s="381">
        <v>3326</v>
      </c>
      <c r="K41" s="356">
        <v>30028</v>
      </c>
      <c r="L41" s="343">
        <f t="shared" si="11"/>
        <v>1.0028990154035242</v>
      </c>
      <c r="M41" s="345">
        <f t="shared" si="2"/>
        <v>42.23347398030943</v>
      </c>
    </row>
    <row r="42" spans="1:13" ht="16.5" thickBot="1" thickTop="1">
      <c r="A42" s="491"/>
      <c r="B42" s="484"/>
      <c r="C42" s="16" t="s">
        <v>216</v>
      </c>
      <c r="D42" s="382">
        <v>792</v>
      </c>
      <c r="E42" s="343">
        <f t="shared" si="10"/>
        <v>1.094391244870041</v>
      </c>
      <c r="F42" s="382">
        <v>723</v>
      </c>
      <c r="G42" s="382">
        <v>1203</v>
      </c>
      <c r="H42" s="382">
        <v>2868</v>
      </c>
      <c r="I42" s="383">
        <v>37215</v>
      </c>
      <c r="J42" s="383">
        <v>2594</v>
      </c>
      <c r="K42" s="383">
        <v>44767</v>
      </c>
      <c r="L42" s="343">
        <f t="shared" si="11"/>
        <v>1.49516385448813</v>
      </c>
      <c r="M42" s="345">
        <f t="shared" si="2"/>
        <v>56.523989898989896</v>
      </c>
    </row>
    <row r="43" spans="1:13" ht="16.5" thickBot="1" thickTop="1">
      <c r="A43" s="499"/>
      <c r="B43" s="485"/>
      <c r="C43" s="27" t="s">
        <v>217</v>
      </c>
      <c r="D43" s="370">
        <v>253</v>
      </c>
      <c r="E43" s="343">
        <f t="shared" si="10"/>
        <v>0.34959720322237425</v>
      </c>
      <c r="F43" s="370">
        <v>325</v>
      </c>
      <c r="G43" s="370">
        <v>389</v>
      </c>
      <c r="H43" s="370">
        <v>908</v>
      </c>
      <c r="I43" s="371">
        <v>8288</v>
      </c>
      <c r="J43" s="374">
        <v>813</v>
      </c>
      <c r="K43" s="371">
        <v>11357</v>
      </c>
      <c r="L43" s="343">
        <f t="shared" si="11"/>
        <v>0.37931011449106916</v>
      </c>
      <c r="M43" s="345">
        <f t="shared" si="2"/>
        <v>44.88932806324111</v>
      </c>
    </row>
    <row r="44" spans="1:13" ht="16.5" thickBot="1" thickTop="1">
      <c r="A44" s="500" t="s">
        <v>169</v>
      </c>
      <c r="B44" s="493"/>
      <c r="C44" s="494"/>
      <c r="D44" s="358">
        <f>SUM(D36:D43)</f>
        <v>6720</v>
      </c>
      <c r="E44" s="347">
        <f>D44/72433*100</f>
        <v>9.277539243162646</v>
      </c>
      <c r="F44" s="358">
        <f aca="true" t="shared" si="12" ref="F44:K44">SUM(F36:F43)</f>
        <v>7608</v>
      </c>
      <c r="G44" s="358">
        <f t="shared" si="12"/>
        <v>10356</v>
      </c>
      <c r="H44" s="358">
        <f t="shared" si="12"/>
        <v>19631</v>
      </c>
      <c r="I44" s="359">
        <f t="shared" si="12"/>
        <v>172733</v>
      </c>
      <c r="J44" s="359">
        <f t="shared" si="12"/>
        <v>24264</v>
      </c>
      <c r="K44" s="359">
        <f t="shared" si="12"/>
        <v>237420</v>
      </c>
      <c r="L44" s="347">
        <f t="shared" si="11"/>
        <v>7.929541902128172</v>
      </c>
      <c r="M44" s="348">
        <f t="shared" si="2"/>
        <v>35.330357142857146</v>
      </c>
    </row>
    <row r="45" spans="1:13" ht="16.5" thickBot="1" thickTop="1">
      <c r="A45" s="501" t="s">
        <v>218</v>
      </c>
      <c r="B45" s="505" t="s">
        <v>219</v>
      </c>
      <c r="C45" s="87" t="s">
        <v>220</v>
      </c>
      <c r="D45" s="349">
        <v>141</v>
      </c>
      <c r="E45" s="343">
        <f aca="true" t="shared" si="13" ref="E45:E52">D45/72369*100</f>
        <v>0.19483480495792396</v>
      </c>
      <c r="F45" s="349">
        <v>482</v>
      </c>
      <c r="G45" s="349">
        <v>281</v>
      </c>
      <c r="H45" s="349">
        <v>378</v>
      </c>
      <c r="I45" s="350">
        <v>4635</v>
      </c>
      <c r="J45" s="384">
        <v>1045</v>
      </c>
      <c r="K45" s="350">
        <v>6919</v>
      </c>
      <c r="L45" s="343">
        <f t="shared" si="11"/>
        <v>0.23108626240765234</v>
      </c>
      <c r="M45" s="345">
        <f t="shared" si="2"/>
        <v>49.0709219858156</v>
      </c>
    </row>
    <row r="46" spans="1:13" ht="16.5" thickBot="1" thickTop="1">
      <c r="A46" s="491"/>
      <c r="B46" s="484"/>
      <c r="C46" s="19" t="s">
        <v>221</v>
      </c>
      <c r="D46" s="351">
        <v>261</v>
      </c>
      <c r="E46" s="343">
        <f t="shared" si="13"/>
        <v>0.3606516602412635</v>
      </c>
      <c r="F46" s="351">
        <v>473</v>
      </c>
      <c r="G46" s="351">
        <v>455</v>
      </c>
      <c r="H46" s="351">
        <v>699</v>
      </c>
      <c r="I46" s="352">
        <v>7693</v>
      </c>
      <c r="J46" s="369">
        <v>998</v>
      </c>
      <c r="K46" s="352">
        <v>10529</v>
      </c>
      <c r="L46" s="343">
        <f t="shared" si="11"/>
        <v>0.35165591225468584</v>
      </c>
      <c r="M46" s="345">
        <f t="shared" si="2"/>
        <v>40.34099616858238</v>
      </c>
    </row>
    <row r="47" spans="1:13" ht="16.5" thickBot="1" thickTop="1">
      <c r="A47" s="491"/>
      <c r="B47" s="484"/>
      <c r="C47" s="16" t="s">
        <v>222</v>
      </c>
      <c r="D47" s="382">
        <v>178</v>
      </c>
      <c r="E47" s="343">
        <f t="shared" si="13"/>
        <v>0.245961668670287</v>
      </c>
      <c r="F47" s="382">
        <v>254</v>
      </c>
      <c r="G47" s="382">
        <v>205</v>
      </c>
      <c r="H47" s="382">
        <v>667</v>
      </c>
      <c r="I47" s="383">
        <v>5703</v>
      </c>
      <c r="J47" s="385">
        <v>666</v>
      </c>
      <c r="K47" s="383">
        <v>7885</v>
      </c>
      <c r="L47" s="343">
        <f t="shared" si="11"/>
        <v>0.2633494983500995</v>
      </c>
      <c r="M47" s="345">
        <f t="shared" si="2"/>
        <v>44.29775280898876</v>
      </c>
    </row>
    <row r="48" spans="1:13" ht="16.5" thickBot="1" thickTop="1">
      <c r="A48" s="491"/>
      <c r="B48" s="484"/>
      <c r="C48" s="19" t="s">
        <v>223</v>
      </c>
      <c r="D48" s="351">
        <v>279</v>
      </c>
      <c r="E48" s="343">
        <f t="shared" si="13"/>
        <v>0.38552418853376447</v>
      </c>
      <c r="F48" s="351">
        <v>126</v>
      </c>
      <c r="G48" s="351">
        <v>159</v>
      </c>
      <c r="H48" s="351">
        <v>446</v>
      </c>
      <c r="I48" s="352">
        <v>5065</v>
      </c>
      <c r="J48" s="369">
        <v>569</v>
      </c>
      <c r="K48" s="352">
        <v>6380</v>
      </c>
      <c r="L48" s="343">
        <f t="shared" si="11"/>
        <v>0.21308431191802601</v>
      </c>
      <c r="M48" s="345">
        <f t="shared" si="2"/>
        <v>22.8673835125448</v>
      </c>
    </row>
    <row r="49" spans="1:13" ht="16.5" thickBot="1" thickTop="1">
      <c r="A49" s="491"/>
      <c r="B49" s="485"/>
      <c r="C49" s="20" t="s">
        <v>224</v>
      </c>
      <c r="D49" s="353">
        <v>108</v>
      </c>
      <c r="E49" s="343">
        <f t="shared" si="13"/>
        <v>0.1492351697550056</v>
      </c>
      <c r="F49" s="353">
        <v>151</v>
      </c>
      <c r="G49" s="353">
        <v>578</v>
      </c>
      <c r="H49" s="353">
        <v>200</v>
      </c>
      <c r="I49" s="354">
        <v>3415</v>
      </c>
      <c r="J49" s="377">
        <v>491</v>
      </c>
      <c r="K49" s="354">
        <v>4835</v>
      </c>
      <c r="L49" s="343">
        <f t="shared" si="11"/>
        <v>0.1614831736870934</v>
      </c>
      <c r="M49" s="345">
        <f t="shared" si="2"/>
        <v>44.76851851851852</v>
      </c>
    </row>
    <row r="50" spans="1:13" ht="16.5" thickBot="1" thickTop="1">
      <c r="A50" s="491"/>
      <c r="B50" s="483" t="s">
        <v>225</v>
      </c>
      <c r="C50" s="21" t="s">
        <v>226</v>
      </c>
      <c r="D50" s="355">
        <v>1571</v>
      </c>
      <c r="E50" s="343">
        <f t="shared" si="13"/>
        <v>2.170818997084387</v>
      </c>
      <c r="F50" s="355">
        <v>1749</v>
      </c>
      <c r="G50" s="355">
        <v>1456</v>
      </c>
      <c r="H50" s="355">
        <v>4399</v>
      </c>
      <c r="I50" s="356">
        <v>56420</v>
      </c>
      <c r="J50" s="356">
        <v>7007</v>
      </c>
      <c r="K50" s="356">
        <v>73676</v>
      </c>
      <c r="L50" s="343">
        <f t="shared" si="11"/>
        <v>2.460689618318571</v>
      </c>
      <c r="M50" s="345">
        <f t="shared" si="2"/>
        <v>46.89751750477403</v>
      </c>
    </row>
    <row r="51" spans="1:13" ht="16.5" thickBot="1" thickTop="1">
      <c r="A51" s="491"/>
      <c r="B51" s="484"/>
      <c r="C51" s="16" t="s">
        <v>227</v>
      </c>
      <c r="D51" s="382">
        <v>355</v>
      </c>
      <c r="E51" s="343">
        <f t="shared" si="13"/>
        <v>0.4905415302132128</v>
      </c>
      <c r="F51" s="382">
        <v>400</v>
      </c>
      <c r="G51" s="382">
        <v>607</v>
      </c>
      <c r="H51" s="382">
        <v>1690</v>
      </c>
      <c r="I51" s="383">
        <v>7588</v>
      </c>
      <c r="J51" s="383">
        <v>1182</v>
      </c>
      <c r="K51" s="383">
        <v>11534</v>
      </c>
      <c r="L51" s="343">
        <f t="shared" si="11"/>
        <v>0.38522170120102067</v>
      </c>
      <c r="M51" s="345">
        <f t="shared" si="2"/>
        <v>32.49014084507042</v>
      </c>
    </row>
    <row r="52" spans="1:13" ht="16.5" thickBot="1" thickTop="1">
      <c r="A52" s="499"/>
      <c r="B52" s="485"/>
      <c r="C52" s="27" t="s">
        <v>228</v>
      </c>
      <c r="D52" s="370">
        <v>160</v>
      </c>
      <c r="E52" s="343">
        <f t="shared" si="13"/>
        <v>0.22108914037778604</v>
      </c>
      <c r="F52" s="370">
        <v>135</v>
      </c>
      <c r="G52" s="370">
        <v>75</v>
      </c>
      <c r="H52" s="370">
        <v>351</v>
      </c>
      <c r="I52" s="371">
        <v>4341</v>
      </c>
      <c r="J52" s="374">
        <v>433</v>
      </c>
      <c r="K52" s="371">
        <v>5731</v>
      </c>
      <c r="L52" s="343">
        <f t="shared" si="11"/>
        <v>0.19140849398153714</v>
      </c>
      <c r="M52" s="345">
        <f t="shared" si="2"/>
        <v>35.81875</v>
      </c>
    </row>
    <row r="53" spans="1:13" ht="16.5" thickBot="1" thickTop="1">
      <c r="A53" s="500" t="s">
        <v>169</v>
      </c>
      <c r="B53" s="493"/>
      <c r="C53" s="494"/>
      <c r="D53" s="358">
        <f>SUM(D45:D52)</f>
        <v>3053</v>
      </c>
      <c r="E53" s="347">
        <f>D53/72433*100</f>
        <v>4.214929659133268</v>
      </c>
      <c r="F53" s="358">
        <f aca="true" t="shared" si="14" ref="F53:K53">SUM(F45:F52)</f>
        <v>3770</v>
      </c>
      <c r="G53" s="358">
        <f t="shared" si="14"/>
        <v>3816</v>
      </c>
      <c r="H53" s="358">
        <f t="shared" si="14"/>
        <v>8830</v>
      </c>
      <c r="I53" s="359">
        <f t="shared" si="14"/>
        <v>94860</v>
      </c>
      <c r="J53" s="359">
        <f t="shared" si="14"/>
        <v>12391</v>
      </c>
      <c r="K53" s="359">
        <f t="shared" si="14"/>
        <v>127489</v>
      </c>
      <c r="L53" s="347">
        <f t="shared" si="11"/>
        <v>4.257978972118686</v>
      </c>
      <c r="M53" s="348">
        <f t="shared" si="2"/>
        <v>41.758598100229285</v>
      </c>
    </row>
    <row r="54" spans="1:13" ht="16.5" thickBot="1" thickTop="1">
      <c r="A54" s="501" t="s">
        <v>229</v>
      </c>
      <c r="B54" s="505" t="s">
        <v>230</v>
      </c>
      <c r="C54" s="87" t="s">
        <v>231</v>
      </c>
      <c r="D54" s="349">
        <v>295</v>
      </c>
      <c r="E54" s="343">
        <f aca="true" t="shared" si="15" ref="E54:E63">D54/72369*100</f>
        <v>0.40763310257154306</v>
      </c>
      <c r="F54" s="349">
        <v>1026</v>
      </c>
      <c r="G54" s="349">
        <v>642</v>
      </c>
      <c r="H54" s="349">
        <v>6494</v>
      </c>
      <c r="I54" s="350">
        <v>18116</v>
      </c>
      <c r="J54" s="350">
        <v>2890</v>
      </c>
      <c r="K54" s="350">
        <v>29472</v>
      </c>
      <c r="L54" s="343">
        <f t="shared" si="11"/>
        <v>0.9843292853993827</v>
      </c>
      <c r="M54" s="345">
        <f t="shared" si="2"/>
        <v>99.90508474576271</v>
      </c>
    </row>
    <row r="55" spans="1:13" ht="16.5" thickBot="1" thickTop="1">
      <c r="A55" s="491"/>
      <c r="B55" s="484"/>
      <c r="C55" s="19" t="s">
        <v>232</v>
      </c>
      <c r="D55" s="351">
        <v>147</v>
      </c>
      <c r="E55" s="343">
        <f t="shared" si="15"/>
        <v>0.20312564772209094</v>
      </c>
      <c r="F55" s="351">
        <v>347</v>
      </c>
      <c r="G55" s="351">
        <v>229</v>
      </c>
      <c r="H55" s="351">
        <v>625</v>
      </c>
      <c r="I55" s="352">
        <v>7726</v>
      </c>
      <c r="J55" s="369">
        <v>935</v>
      </c>
      <c r="K55" s="352">
        <v>10106</v>
      </c>
      <c r="L55" s="343">
        <f t="shared" si="11"/>
        <v>0.3375282219817509</v>
      </c>
      <c r="M55" s="345">
        <f t="shared" si="2"/>
        <v>68.74829931972789</v>
      </c>
    </row>
    <row r="56" spans="1:13" ht="16.5" thickBot="1" thickTop="1">
      <c r="A56" s="491"/>
      <c r="B56" s="485"/>
      <c r="C56" s="20" t="s">
        <v>233</v>
      </c>
      <c r="D56" s="353">
        <v>126</v>
      </c>
      <c r="E56" s="343">
        <f t="shared" si="15"/>
        <v>0.17410769804750653</v>
      </c>
      <c r="F56" s="353">
        <v>209</v>
      </c>
      <c r="G56" s="353">
        <v>204</v>
      </c>
      <c r="H56" s="353">
        <v>495</v>
      </c>
      <c r="I56" s="354">
        <v>6849</v>
      </c>
      <c r="J56" s="377">
        <v>571</v>
      </c>
      <c r="K56" s="354">
        <v>8334</v>
      </c>
      <c r="L56" s="343">
        <f t="shared" si="11"/>
        <v>0.2783455572922929</v>
      </c>
      <c r="M56" s="345">
        <f t="shared" si="2"/>
        <v>66.14285714285714</v>
      </c>
    </row>
    <row r="57" spans="1:13" ht="16.5" thickBot="1" thickTop="1">
      <c r="A57" s="491"/>
      <c r="B57" s="505" t="s">
        <v>234</v>
      </c>
      <c r="C57" s="23" t="s">
        <v>235</v>
      </c>
      <c r="D57" s="361">
        <v>252</v>
      </c>
      <c r="E57" s="343">
        <f t="shared" si="15"/>
        <v>0.34821539609501306</v>
      </c>
      <c r="F57" s="361">
        <v>262</v>
      </c>
      <c r="G57" s="361">
        <v>274</v>
      </c>
      <c r="H57" s="361">
        <v>730</v>
      </c>
      <c r="I57" s="362">
        <v>8688</v>
      </c>
      <c r="J57" s="386">
        <v>656</v>
      </c>
      <c r="K57" s="362">
        <v>10764</v>
      </c>
      <c r="L57" s="343">
        <f t="shared" si="11"/>
        <v>0.3595046290729831</v>
      </c>
      <c r="M57" s="345">
        <f t="shared" si="2"/>
        <v>42.714285714285715</v>
      </c>
    </row>
    <row r="58" spans="1:13" ht="16.5" thickBot="1" thickTop="1">
      <c r="A58" s="491"/>
      <c r="B58" s="484"/>
      <c r="C58" s="16" t="s">
        <v>236</v>
      </c>
      <c r="D58" s="382">
        <v>108</v>
      </c>
      <c r="E58" s="343">
        <f t="shared" si="15"/>
        <v>0.1492351697550056</v>
      </c>
      <c r="F58" s="382">
        <v>333</v>
      </c>
      <c r="G58" s="382">
        <v>466</v>
      </c>
      <c r="H58" s="382">
        <v>373</v>
      </c>
      <c r="I58" s="383">
        <v>5138</v>
      </c>
      <c r="J58" s="385">
        <v>715</v>
      </c>
      <c r="K58" s="383">
        <v>7927</v>
      </c>
      <c r="L58" s="343">
        <f t="shared" si="11"/>
        <v>0.26475224773890155</v>
      </c>
      <c r="M58" s="345">
        <f t="shared" si="2"/>
        <v>73.39814814814815</v>
      </c>
    </row>
    <row r="59" spans="1:13" ht="16.5" thickBot="1" thickTop="1">
      <c r="A59" s="491"/>
      <c r="B59" s="508"/>
      <c r="C59" s="25" t="s">
        <v>237</v>
      </c>
      <c r="D59" s="365">
        <v>112</v>
      </c>
      <c r="E59" s="343">
        <f t="shared" si="15"/>
        <v>0.15476239826445026</v>
      </c>
      <c r="F59" s="365">
        <v>40</v>
      </c>
      <c r="G59" s="365">
        <v>96</v>
      </c>
      <c r="H59" s="365">
        <v>332</v>
      </c>
      <c r="I59" s="366">
        <v>4300</v>
      </c>
      <c r="J59" s="387">
        <v>278</v>
      </c>
      <c r="K59" s="366">
        <v>5046</v>
      </c>
      <c r="L59" s="343">
        <f t="shared" si="11"/>
        <v>0.1685303194260751</v>
      </c>
      <c r="M59" s="345">
        <f t="shared" si="2"/>
        <v>45.05357142857143</v>
      </c>
    </row>
    <row r="60" spans="1:13" ht="16.5" thickBot="1" thickTop="1">
      <c r="A60" s="491"/>
      <c r="B60" s="483" t="s">
        <v>238</v>
      </c>
      <c r="C60" s="18" t="s">
        <v>239</v>
      </c>
      <c r="D60" s="349">
        <v>578</v>
      </c>
      <c r="E60" s="343">
        <f t="shared" si="15"/>
        <v>0.7986845196147521</v>
      </c>
      <c r="F60" s="349">
        <v>748</v>
      </c>
      <c r="G60" s="349">
        <v>1008</v>
      </c>
      <c r="H60" s="349">
        <v>1786</v>
      </c>
      <c r="I60" s="350">
        <v>14264</v>
      </c>
      <c r="J60" s="350">
        <v>2216</v>
      </c>
      <c r="K60" s="350">
        <v>20312</v>
      </c>
      <c r="L60" s="343">
        <f t="shared" si="11"/>
        <v>0.6783963234606495</v>
      </c>
      <c r="M60" s="345">
        <f t="shared" si="2"/>
        <v>35.141868512110726</v>
      </c>
    </row>
    <row r="61" spans="1:13" ht="16.5" thickBot="1" thickTop="1">
      <c r="A61" s="491"/>
      <c r="B61" s="484"/>
      <c r="C61" s="19" t="s">
        <v>240</v>
      </c>
      <c r="D61" s="351">
        <v>244</v>
      </c>
      <c r="E61" s="343">
        <f t="shared" si="15"/>
        <v>0.33716093907612377</v>
      </c>
      <c r="F61" s="351">
        <v>129</v>
      </c>
      <c r="G61" s="351">
        <v>189</v>
      </c>
      <c r="H61" s="351">
        <v>710</v>
      </c>
      <c r="I61" s="352">
        <v>6510</v>
      </c>
      <c r="J61" s="369">
        <v>578</v>
      </c>
      <c r="K61" s="352">
        <v>8160</v>
      </c>
      <c r="L61" s="343">
        <f t="shared" si="11"/>
        <v>0.27253416696725585</v>
      </c>
      <c r="M61" s="345">
        <f t="shared" si="2"/>
        <v>33.442622950819676</v>
      </c>
    </row>
    <row r="62" spans="1:13" ht="16.5" thickBot="1" thickTop="1">
      <c r="A62" s="491"/>
      <c r="B62" s="484"/>
      <c r="C62" s="16" t="s">
        <v>241</v>
      </c>
      <c r="D62" s="382">
        <v>401</v>
      </c>
      <c r="E62" s="343">
        <f t="shared" si="15"/>
        <v>0.5541046580718263</v>
      </c>
      <c r="F62" s="382">
        <v>315</v>
      </c>
      <c r="G62" s="382">
        <v>396</v>
      </c>
      <c r="H62" s="382">
        <v>1233</v>
      </c>
      <c r="I62" s="383">
        <v>12104</v>
      </c>
      <c r="J62" s="383">
        <v>1226</v>
      </c>
      <c r="K62" s="383">
        <v>15300</v>
      </c>
      <c r="L62" s="343">
        <f t="shared" si="11"/>
        <v>0.5110015630636047</v>
      </c>
      <c r="M62" s="345">
        <f t="shared" si="2"/>
        <v>38.15461346633416</v>
      </c>
    </row>
    <row r="63" spans="1:13" ht="16.5" thickBot="1" thickTop="1">
      <c r="A63" s="499"/>
      <c r="B63" s="485"/>
      <c r="C63" s="27" t="s">
        <v>242</v>
      </c>
      <c r="D63" s="370">
        <v>176</v>
      </c>
      <c r="E63" s="343">
        <f t="shared" si="15"/>
        <v>0.24319805441556466</v>
      </c>
      <c r="F63" s="370">
        <v>250</v>
      </c>
      <c r="G63" s="370">
        <v>170</v>
      </c>
      <c r="H63" s="370">
        <v>541</v>
      </c>
      <c r="I63" s="371">
        <v>6907</v>
      </c>
      <c r="J63" s="374">
        <v>666</v>
      </c>
      <c r="K63" s="371">
        <v>8557</v>
      </c>
      <c r="L63" s="343">
        <f t="shared" si="11"/>
        <v>0.28579348857093234</v>
      </c>
      <c r="M63" s="345">
        <f t="shared" si="2"/>
        <v>48.61931818181818</v>
      </c>
    </row>
    <row r="64" spans="1:13" ht="16.5" thickBot="1" thickTop="1">
      <c r="A64" s="500" t="s">
        <v>169</v>
      </c>
      <c r="B64" s="493"/>
      <c r="C64" s="494"/>
      <c r="D64" s="358">
        <f>SUM(D54:D63)</f>
        <v>2439</v>
      </c>
      <c r="E64" s="347">
        <f>D64/72433*100</f>
        <v>3.367249734237157</v>
      </c>
      <c r="F64" s="358">
        <f aca="true" t="shared" si="16" ref="F64:K64">SUM(F54:F63)</f>
        <v>3659</v>
      </c>
      <c r="G64" s="358">
        <f t="shared" si="16"/>
        <v>3674</v>
      </c>
      <c r="H64" s="358">
        <f t="shared" si="16"/>
        <v>13319</v>
      </c>
      <c r="I64" s="359">
        <f t="shared" si="16"/>
        <v>90602</v>
      </c>
      <c r="J64" s="359">
        <f t="shared" si="16"/>
        <v>10731</v>
      </c>
      <c r="K64" s="359">
        <f t="shared" si="16"/>
        <v>123978</v>
      </c>
      <c r="L64" s="347">
        <f t="shared" si="11"/>
        <v>4.140715802973829</v>
      </c>
      <c r="M64" s="348">
        <f t="shared" si="2"/>
        <v>50.831488314883146</v>
      </c>
    </row>
    <row r="65" spans="1:13" ht="16.5" thickBot="1" thickTop="1">
      <c r="A65" s="501" t="s">
        <v>243</v>
      </c>
      <c r="B65" s="502" t="s">
        <v>244</v>
      </c>
      <c r="C65" s="87" t="s">
        <v>245</v>
      </c>
      <c r="D65" s="349">
        <v>520</v>
      </c>
      <c r="E65" s="343">
        <f aca="true" t="shared" si="17" ref="E65:E97">D65/72369*100</f>
        <v>0.7185397062278047</v>
      </c>
      <c r="F65" s="349">
        <v>470</v>
      </c>
      <c r="G65" s="349">
        <v>492</v>
      </c>
      <c r="H65" s="349">
        <v>1098</v>
      </c>
      <c r="I65" s="350">
        <v>10027</v>
      </c>
      <c r="J65" s="350">
        <v>1263</v>
      </c>
      <c r="K65" s="350">
        <v>13372</v>
      </c>
      <c r="L65" s="343">
        <f t="shared" si="11"/>
        <v>0.4466086863585962</v>
      </c>
      <c r="M65" s="345">
        <f t="shared" si="2"/>
        <v>25.715384615384615</v>
      </c>
    </row>
    <row r="66" spans="1:13" ht="16.5" thickBot="1" thickTop="1">
      <c r="A66" s="491"/>
      <c r="B66" s="503"/>
      <c r="C66" s="19" t="s">
        <v>246</v>
      </c>
      <c r="D66" s="351">
        <v>290</v>
      </c>
      <c r="E66" s="343">
        <f t="shared" si="17"/>
        <v>0.4007240669347372</v>
      </c>
      <c r="F66" s="351">
        <v>196</v>
      </c>
      <c r="G66" s="351">
        <v>262</v>
      </c>
      <c r="H66" s="351">
        <v>799</v>
      </c>
      <c r="I66" s="352">
        <v>9616</v>
      </c>
      <c r="J66" s="369">
        <v>944</v>
      </c>
      <c r="K66" s="352">
        <v>12005</v>
      </c>
      <c r="L66" s="343">
        <f t="shared" si="11"/>
        <v>0.40095253363258654</v>
      </c>
      <c r="M66" s="345">
        <f t="shared" si="2"/>
        <v>41.39655172413793</v>
      </c>
    </row>
    <row r="67" spans="1:13" ht="16.5" thickBot="1" thickTop="1">
      <c r="A67" s="491"/>
      <c r="B67" s="503"/>
      <c r="C67" s="16" t="s">
        <v>247</v>
      </c>
      <c r="D67" s="382">
        <v>158</v>
      </c>
      <c r="E67" s="343">
        <f t="shared" si="17"/>
        <v>0.21832552612306372</v>
      </c>
      <c r="F67" s="382">
        <v>167</v>
      </c>
      <c r="G67" s="382">
        <v>321</v>
      </c>
      <c r="H67" s="382">
        <v>402</v>
      </c>
      <c r="I67" s="383">
        <v>5129</v>
      </c>
      <c r="J67" s="385">
        <v>621</v>
      </c>
      <c r="K67" s="383">
        <v>6640</v>
      </c>
      <c r="L67" s="343">
        <f t="shared" si="11"/>
        <v>0.22176799861061014</v>
      </c>
      <c r="M67" s="345">
        <f t="shared" si="2"/>
        <v>42.0253164556962</v>
      </c>
    </row>
    <row r="68" spans="1:13" ht="16.5" thickBot="1" thickTop="1">
      <c r="A68" s="491"/>
      <c r="B68" s="503"/>
      <c r="C68" s="19" t="s">
        <v>248</v>
      </c>
      <c r="D68" s="351">
        <v>249</v>
      </c>
      <c r="E68" s="343">
        <f t="shared" si="17"/>
        <v>0.34406997471292955</v>
      </c>
      <c r="F68" s="351">
        <v>476</v>
      </c>
      <c r="G68" s="351">
        <v>434</v>
      </c>
      <c r="H68" s="351">
        <v>806</v>
      </c>
      <c r="I68" s="352">
        <v>11551</v>
      </c>
      <c r="J68" s="369">
        <v>1018</v>
      </c>
      <c r="K68" s="352">
        <v>14287</v>
      </c>
      <c r="L68" s="343">
        <f t="shared" si="11"/>
        <v>0.47716858375749804</v>
      </c>
      <c r="M68" s="345">
        <f t="shared" si="2"/>
        <v>57.377510040160644</v>
      </c>
    </row>
    <row r="69" spans="1:13" ht="16.5" thickBot="1" thickTop="1">
      <c r="A69" s="491"/>
      <c r="B69" s="503"/>
      <c r="C69" s="16" t="s">
        <v>249</v>
      </c>
      <c r="D69" s="382">
        <v>84</v>
      </c>
      <c r="E69" s="343">
        <f t="shared" si="17"/>
        <v>0.11607179869833768</v>
      </c>
      <c r="F69" s="382">
        <v>119</v>
      </c>
      <c r="G69" s="382">
        <v>145</v>
      </c>
      <c r="H69" s="382">
        <v>300</v>
      </c>
      <c r="I69" s="383">
        <v>2054</v>
      </c>
      <c r="J69" s="385">
        <v>234</v>
      </c>
      <c r="K69" s="383">
        <v>2852</v>
      </c>
      <c r="L69" s="343">
        <f t="shared" si="11"/>
        <v>0.09525336325865363</v>
      </c>
      <c r="M69" s="345">
        <f t="shared" si="2"/>
        <v>33.95238095238095</v>
      </c>
    </row>
    <row r="70" spans="1:13" ht="16.5" thickBot="1" thickTop="1">
      <c r="A70" s="499"/>
      <c r="B70" s="504"/>
      <c r="C70" s="27" t="s">
        <v>250</v>
      </c>
      <c r="D70" s="370">
        <v>73</v>
      </c>
      <c r="E70" s="343">
        <f t="shared" si="17"/>
        <v>0.10087192029736489</v>
      </c>
      <c r="F70" s="370">
        <v>99</v>
      </c>
      <c r="G70" s="370">
        <v>97</v>
      </c>
      <c r="H70" s="370">
        <v>228</v>
      </c>
      <c r="I70" s="371">
        <v>1071</v>
      </c>
      <c r="J70" s="374">
        <v>226</v>
      </c>
      <c r="K70" s="371">
        <v>1721</v>
      </c>
      <c r="L70" s="343">
        <f t="shared" si="11"/>
        <v>0.057479326145912654</v>
      </c>
      <c r="M70" s="345">
        <f t="shared" si="2"/>
        <v>23.575342465753426</v>
      </c>
    </row>
    <row r="71" spans="1:13" ht="16.5" thickBot="1" thickTop="1">
      <c r="A71" s="500" t="s">
        <v>169</v>
      </c>
      <c r="B71" s="493"/>
      <c r="C71" s="494"/>
      <c r="D71" s="358">
        <f>SUM(D65:D70)</f>
        <v>1374</v>
      </c>
      <c r="E71" s="347">
        <f>D71/72433*100</f>
        <v>1.8969254345395055</v>
      </c>
      <c r="F71" s="358">
        <f aca="true" t="shared" si="18" ref="F71:K71">SUM(F65:F70)</f>
        <v>1527</v>
      </c>
      <c r="G71" s="358">
        <f t="shared" si="18"/>
        <v>1751</v>
      </c>
      <c r="H71" s="358">
        <f t="shared" si="18"/>
        <v>3633</v>
      </c>
      <c r="I71" s="359">
        <f t="shared" si="18"/>
        <v>39448</v>
      </c>
      <c r="J71" s="359">
        <f t="shared" si="18"/>
        <v>4306</v>
      </c>
      <c r="K71" s="359">
        <f t="shared" si="18"/>
        <v>50877</v>
      </c>
      <c r="L71" s="347">
        <f t="shared" si="11"/>
        <v>1.6992304917638572</v>
      </c>
      <c r="M71" s="348">
        <f aca="true" t="shared" si="19" ref="M71:M98">K71/D71</f>
        <v>37.02838427947598</v>
      </c>
    </row>
    <row r="72" spans="1:13" ht="16.5" thickBot="1" thickTop="1">
      <c r="A72" s="501" t="s">
        <v>251</v>
      </c>
      <c r="B72" s="505" t="s">
        <v>252</v>
      </c>
      <c r="C72" s="94" t="s">
        <v>253</v>
      </c>
      <c r="D72" s="367">
        <v>142</v>
      </c>
      <c r="E72" s="343">
        <f t="shared" si="17"/>
        <v>0.19621661208528512</v>
      </c>
      <c r="F72" s="367">
        <v>156</v>
      </c>
      <c r="G72" s="367">
        <v>193</v>
      </c>
      <c r="H72" s="367">
        <v>615</v>
      </c>
      <c r="I72" s="368">
        <v>2420</v>
      </c>
      <c r="J72" s="388">
        <v>468</v>
      </c>
      <c r="K72" s="368">
        <v>3852</v>
      </c>
      <c r="L72" s="343">
        <f>K72/$K$99*100</f>
        <v>0.12865215823013107</v>
      </c>
      <c r="M72" s="345">
        <f t="shared" si="19"/>
        <v>27.12676056338028</v>
      </c>
    </row>
    <row r="73" spans="1:13" ht="16.5" thickBot="1" thickTop="1">
      <c r="A73" s="491"/>
      <c r="B73" s="484"/>
      <c r="C73" s="19" t="s">
        <v>254</v>
      </c>
      <c r="D73" s="351">
        <v>133</v>
      </c>
      <c r="E73" s="343">
        <f t="shared" si="17"/>
        <v>0.18378034793903467</v>
      </c>
      <c r="F73" s="351">
        <v>149</v>
      </c>
      <c r="G73" s="351">
        <v>139</v>
      </c>
      <c r="H73" s="351">
        <v>197</v>
      </c>
      <c r="I73" s="352">
        <v>2354</v>
      </c>
      <c r="J73" s="369">
        <v>367</v>
      </c>
      <c r="K73" s="352">
        <v>4292</v>
      </c>
      <c r="L73" s="343">
        <f aca="true" t="shared" si="20" ref="L73:L98">K73/$K$99*100</f>
        <v>0.14334762801758114</v>
      </c>
      <c r="M73" s="345">
        <f t="shared" si="19"/>
        <v>32.27067669172932</v>
      </c>
    </row>
    <row r="74" spans="1:13" ht="16.5" thickBot="1" thickTop="1">
      <c r="A74" s="491"/>
      <c r="B74" s="485"/>
      <c r="C74" s="28" t="s">
        <v>255</v>
      </c>
      <c r="D74" s="372">
        <v>24</v>
      </c>
      <c r="E74" s="343">
        <f t="shared" si="17"/>
        <v>0.03316337105666791</v>
      </c>
      <c r="F74" s="372">
        <v>18</v>
      </c>
      <c r="G74" s="372">
        <v>17</v>
      </c>
      <c r="H74" s="372">
        <v>69</v>
      </c>
      <c r="I74" s="389">
        <v>191</v>
      </c>
      <c r="J74" s="389">
        <v>26</v>
      </c>
      <c r="K74" s="389">
        <v>322</v>
      </c>
      <c r="L74" s="343">
        <f t="shared" si="20"/>
        <v>0.010754411980815733</v>
      </c>
      <c r="M74" s="345">
        <f t="shared" si="19"/>
        <v>13.416666666666666</v>
      </c>
    </row>
    <row r="75" spans="1:13" ht="16.5" thickBot="1" thickTop="1">
      <c r="A75" s="491"/>
      <c r="B75" s="483" t="s">
        <v>256</v>
      </c>
      <c r="C75" s="21" t="s">
        <v>257</v>
      </c>
      <c r="D75" s="355">
        <v>50</v>
      </c>
      <c r="E75" s="343">
        <f t="shared" si="17"/>
        <v>0.06909035636805815</v>
      </c>
      <c r="F75" s="355">
        <v>38</v>
      </c>
      <c r="G75" s="355">
        <v>27</v>
      </c>
      <c r="H75" s="355">
        <v>169</v>
      </c>
      <c r="I75" s="356">
        <v>1063</v>
      </c>
      <c r="J75" s="381">
        <v>96</v>
      </c>
      <c r="K75" s="356">
        <v>1393</v>
      </c>
      <c r="L75" s="343">
        <f t="shared" si="20"/>
        <v>0.04652452139526806</v>
      </c>
      <c r="M75" s="345">
        <f t="shared" si="19"/>
        <v>27.86</v>
      </c>
    </row>
    <row r="76" spans="1:13" ht="16.5" thickBot="1" thickTop="1">
      <c r="A76" s="491"/>
      <c r="B76" s="484"/>
      <c r="C76" s="24" t="s">
        <v>258</v>
      </c>
      <c r="D76" s="363">
        <v>82</v>
      </c>
      <c r="E76" s="343">
        <f t="shared" si="17"/>
        <v>0.11330818444361536</v>
      </c>
      <c r="F76" s="363">
        <v>35</v>
      </c>
      <c r="G76" s="363">
        <v>53</v>
      </c>
      <c r="H76" s="363">
        <v>402</v>
      </c>
      <c r="I76" s="364">
        <v>543</v>
      </c>
      <c r="J76" s="390">
        <v>110</v>
      </c>
      <c r="K76" s="364">
        <v>1143</v>
      </c>
      <c r="L76" s="343">
        <f t="shared" si="20"/>
        <v>0.0381748226523987</v>
      </c>
      <c r="M76" s="345">
        <f t="shared" si="19"/>
        <v>13.939024390243903</v>
      </c>
    </row>
    <row r="77" spans="1:13" ht="16.5" thickBot="1" thickTop="1">
      <c r="A77" s="491"/>
      <c r="B77" s="484"/>
      <c r="C77" s="19" t="s">
        <v>259</v>
      </c>
      <c r="D77" s="351">
        <v>44</v>
      </c>
      <c r="E77" s="343">
        <f t="shared" si="17"/>
        <v>0.060799513603891166</v>
      </c>
      <c r="F77" s="351">
        <v>15</v>
      </c>
      <c r="G77" s="351">
        <v>21</v>
      </c>
      <c r="H77" s="351">
        <v>93</v>
      </c>
      <c r="I77" s="352">
        <v>650</v>
      </c>
      <c r="J77" s="369">
        <v>66</v>
      </c>
      <c r="K77" s="352">
        <v>845</v>
      </c>
      <c r="L77" s="343">
        <f t="shared" si="20"/>
        <v>0.028221981750898427</v>
      </c>
      <c r="M77" s="345">
        <f t="shared" si="19"/>
        <v>19.204545454545453</v>
      </c>
    </row>
    <row r="78" spans="1:13" ht="16.5" thickBot="1" thickTop="1">
      <c r="A78" s="507"/>
      <c r="B78" s="508"/>
      <c r="C78" s="93" t="s">
        <v>260</v>
      </c>
      <c r="D78" s="391">
        <v>27</v>
      </c>
      <c r="E78" s="343">
        <f t="shared" si="17"/>
        <v>0.0373087924387514</v>
      </c>
      <c r="F78" s="372">
        <v>10</v>
      </c>
      <c r="G78" s="372">
        <v>4</v>
      </c>
      <c r="H78" s="391">
        <v>45</v>
      </c>
      <c r="I78" s="389">
        <v>173</v>
      </c>
      <c r="J78" s="389">
        <v>29</v>
      </c>
      <c r="K78" s="392">
        <v>261</v>
      </c>
      <c r="L78" s="343">
        <f t="shared" si="20"/>
        <v>0.00871708548755561</v>
      </c>
      <c r="M78" s="345">
        <f t="shared" si="19"/>
        <v>9.666666666666666</v>
      </c>
    </row>
    <row r="79" spans="1:13" ht="16.5" thickBot="1" thickTop="1">
      <c r="A79" s="506" t="s">
        <v>169</v>
      </c>
      <c r="B79" s="506"/>
      <c r="C79" s="506"/>
      <c r="D79" s="393">
        <f>SUM(D72:D78)</f>
        <v>502</v>
      </c>
      <c r="E79" s="347">
        <f>D79/72433*100</f>
        <v>0.6930542708434001</v>
      </c>
      <c r="F79" s="394">
        <f aca="true" t="shared" si="21" ref="F79:K79">SUM(F72:F78)</f>
        <v>421</v>
      </c>
      <c r="G79" s="394">
        <f t="shared" si="21"/>
        <v>454</v>
      </c>
      <c r="H79" s="393">
        <f t="shared" si="21"/>
        <v>1590</v>
      </c>
      <c r="I79" s="395">
        <f t="shared" si="21"/>
        <v>7394</v>
      </c>
      <c r="J79" s="395">
        <f t="shared" si="21"/>
        <v>1162</v>
      </c>
      <c r="K79" s="396">
        <f t="shared" si="21"/>
        <v>12108</v>
      </c>
      <c r="L79" s="347">
        <f t="shared" si="20"/>
        <v>0.40439260951464867</v>
      </c>
      <c r="M79" s="348">
        <f t="shared" si="19"/>
        <v>24.1195219123506</v>
      </c>
    </row>
    <row r="80" spans="1:13" ht="16.5" thickBot="1" thickTop="1">
      <c r="A80" s="498" t="s">
        <v>261</v>
      </c>
      <c r="B80" s="505" t="s">
        <v>262</v>
      </c>
      <c r="C80" s="87" t="s">
        <v>263</v>
      </c>
      <c r="D80" s="349">
        <v>541</v>
      </c>
      <c r="E80" s="343">
        <f t="shared" si="17"/>
        <v>0.7475576559023892</v>
      </c>
      <c r="F80" s="397">
        <v>523</v>
      </c>
      <c r="G80" s="349">
        <v>452</v>
      </c>
      <c r="H80" s="349">
        <v>1872</v>
      </c>
      <c r="I80" s="350">
        <v>16563</v>
      </c>
      <c r="J80" s="350">
        <v>1752</v>
      </c>
      <c r="K80" s="350">
        <v>21525</v>
      </c>
      <c r="L80" s="343">
        <f t="shared" si="20"/>
        <v>0.7189090617610517</v>
      </c>
      <c r="M80" s="345">
        <f t="shared" si="19"/>
        <v>39.78743068391867</v>
      </c>
    </row>
    <row r="81" spans="1:13" ht="16.5" thickBot="1" thickTop="1">
      <c r="A81" s="491"/>
      <c r="B81" s="484"/>
      <c r="C81" s="58" t="s">
        <v>264</v>
      </c>
      <c r="D81" s="351">
        <v>308</v>
      </c>
      <c r="E81" s="343">
        <f t="shared" si="17"/>
        <v>0.4255965952272382</v>
      </c>
      <c r="F81" s="351">
        <v>345</v>
      </c>
      <c r="G81" s="351">
        <v>309</v>
      </c>
      <c r="H81" s="351">
        <v>1105</v>
      </c>
      <c r="I81" s="352">
        <v>6157</v>
      </c>
      <c r="J81" s="369">
        <v>757</v>
      </c>
      <c r="K81" s="352">
        <v>8822</v>
      </c>
      <c r="L81" s="343">
        <f t="shared" si="20"/>
        <v>0.2946441692383739</v>
      </c>
      <c r="M81" s="345">
        <f t="shared" si="19"/>
        <v>28.642857142857142</v>
      </c>
    </row>
    <row r="82" spans="1:13" ht="16.5" thickBot="1" thickTop="1">
      <c r="A82" s="491"/>
      <c r="B82" s="484"/>
      <c r="C82" s="57" t="s">
        <v>265</v>
      </c>
      <c r="D82" s="382">
        <v>90</v>
      </c>
      <c r="E82" s="343">
        <f t="shared" si="17"/>
        <v>0.12436264146250466</v>
      </c>
      <c r="F82" s="382">
        <v>41</v>
      </c>
      <c r="G82" s="382">
        <v>46</v>
      </c>
      <c r="H82" s="382">
        <v>248</v>
      </c>
      <c r="I82" s="383">
        <v>1439</v>
      </c>
      <c r="J82" s="385">
        <v>168</v>
      </c>
      <c r="K82" s="383">
        <v>1942</v>
      </c>
      <c r="L82" s="343">
        <f t="shared" si="20"/>
        <v>0.06486045983460917</v>
      </c>
      <c r="M82" s="345">
        <f t="shared" si="19"/>
        <v>21.57777777777778</v>
      </c>
    </row>
    <row r="83" spans="1:13" ht="16.5" thickBot="1" thickTop="1">
      <c r="A83" s="491"/>
      <c r="B83" s="485"/>
      <c r="C83" s="27" t="s">
        <v>266</v>
      </c>
      <c r="D83" s="370">
        <v>49</v>
      </c>
      <c r="E83" s="343">
        <f t="shared" si="17"/>
        <v>0.06770854924069698</v>
      </c>
      <c r="F83" s="370">
        <v>25</v>
      </c>
      <c r="G83" s="370">
        <v>29</v>
      </c>
      <c r="H83" s="370">
        <v>118</v>
      </c>
      <c r="I83" s="371">
        <v>466</v>
      </c>
      <c r="J83" s="374">
        <v>52</v>
      </c>
      <c r="K83" s="371">
        <v>694</v>
      </c>
      <c r="L83" s="343">
        <f t="shared" si="20"/>
        <v>0.023178763710205337</v>
      </c>
      <c r="M83" s="345">
        <f t="shared" si="19"/>
        <v>14.16326530612245</v>
      </c>
    </row>
    <row r="84" spans="1:13" ht="16.5" thickBot="1" thickTop="1">
      <c r="A84" s="491"/>
      <c r="B84" s="511" t="s">
        <v>267</v>
      </c>
      <c r="C84" s="87" t="s">
        <v>268</v>
      </c>
      <c r="D84" s="349">
        <v>240</v>
      </c>
      <c r="E84" s="343">
        <f t="shared" si="17"/>
        <v>0.3316337105666791</v>
      </c>
      <c r="F84" s="397">
        <v>194</v>
      </c>
      <c r="G84" s="349">
        <v>187</v>
      </c>
      <c r="H84" s="349">
        <v>643</v>
      </c>
      <c r="I84" s="350">
        <v>2830</v>
      </c>
      <c r="J84" s="384">
        <v>498</v>
      </c>
      <c r="K84" s="350">
        <v>4546</v>
      </c>
      <c r="L84" s="343">
        <f t="shared" si="20"/>
        <v>0.1518309219403364</v>
      </c>
      <c r="M84" s="345">
        <f t="shared" si="19"/>
        <v>18.941666666666666</v>
      </c>
    </row>
    <row r="85" spans="1:13" ht="16.5" thickBot="1" thickTop="1">
      <c r="A85" s="491"/>
      <c r="B85" s="495"/>
      <c r="C85" s="19" t="s">
        <v>269</v>
      </c>
      <c r="D85" s="351">
        <v>85</v>
      </c>
      <c r="E85" s="343">
        <f t="shared" si="17"/>
        <v>0.11745360582569886</v>
      </c>
      <c r="F85" s="351">
        <v>56</v>
      </c>
      <c r="G85" s="351">
        <v>42</v>
      </c>
      <c r="H85" s="351">
        <v>177</v>
      </c>
      <c r="I85" s="352">
        <v>2063</v>
      </c>
      <c r="J85" s="369">
        <v>148</v>
      </c>
      <c r="K85" s="352">
        <v>2487</v>
      </c>
      <c r="L85" s="343">
        <f t="shared" si="20"/>
        <v>0.08306280309406436</v>
      </c>
      <c r="M85" s="345">
        <f t="shared" si="19"/>
        <v>29.258823529411764</v>
      </c>
    </row>
    <row r="86" spans="1:13" ht="16.5" thickBot="1" thickTop="1">
      <c r="A86" s="491"/>
      <c r="B86" s="495"/>
      <c r="C86" s="29" t="s">
        <v>270</v>
      </c>
      <c r="D86" s="382">
        <v>55</v>
      </c>
      <c r="E86" s="343">
        <f t="shared" si="17"/>
        <v>0.07599939200486397</v>
      </c>
      <c r="F86" s="382">
        <v>13</v>
      </c>
      <c r="G86" s="382">
        <v>15</v>
      </c>
      <c r="H86" s="382">
        <v>108</v>
      </c>
      <c r="I86" s="383">
        <v>995</v>
      </c>
      <c r="J86" s="385">
        <v>58</v>
      </c>
      <c r="K86" s="383">
        <v>1189</v>
      </c>
      <c r="L86" s="343">
        <f t="shared" si="20"/>
        <v>0.03971116722108666</v>
      </c>
      <c r="M86" s="345">
        <f t="shared" si="19"/>
        <v>21.618181818181817</v>
      </c>
    </row>
    <row r="87" spans="1:13" ht="16.5" thickBot="1" thickTop="1">
      <c r="A87" s="499"/>
      <c r="B87" s="496"/>
      <c r="C87" s="27" t="s">
        <v>271</v>
      </c>
      <c r="D87" s="370">
        <v>51</v>
      </c>
      <c r="E87" s="343">
        <f t="shared" si="17"/>
        <v>0.07047216349541931</v>
      </c>
      <c r="F87" s="370">
        <v>28</v>
      </c>
      <c r="G87" s="370">
        <v>20</v>
      </c>
      <c r="H87" s="370">
        <v>75</v>
      </c>
      <c r="I87" s="371">
        <v>384</v>
      </c>
      <c r="J87" s="387">
        <v>58</v>
      </c>
      <c r="K87" s="366">
        <v>565</v>
      </c>
      <c r="L87" s="343">
        <f t="shared" si="20"/>
        <v>0.01887031915888475</v>
      </c>
      <c r="M87" s="345">
        <f t="shared" si="19"/>
        <v>11.07843137254902</v>
      </c>
    </row>
    <row r="88" spans="1:13" ht="16.5" thickBot="1" thickTop="1">
      <c r="A88" s="509" t="s">
        <v>169</v>
      </c>
      <c r="B88" s="509"/>
      <c r="C88" s="510"/>
      <c r="D88" s="394">
        <f>SUM(D80:D87)</f>
        <v>1419</v>
      </c>
      <c r="E88" s="347">
        <f>D88/72433*100</f>
        <v>1.9590518133999697</v>
      </c>
      <c r="F88" s="394">
        <f aca="true" t="shared" si="22" ref="F88:K88">SUM(F80:F87)</f>
        <v>1225</v>
      </c>
      <c r="G88" s="394">
        <f t="shared" si="22"/>
        <v>1100</v>
      </c>
      <c r="H88" s="394">
        <f t="shared" si="22"/>
        <v>4346</v>
      </c>
      <c r="I88" s="395">
        <f t="shared" si="22"/>
        <v>30897</v>
      </c>
      <c r="J88" s="396">
        <f t="shared" si="22"/>
        <v>3491</v>
      </c>
      <c r="K88" s="396">
        <f t="shared" si="22"/>
        <v>41770</v>
      </c>
      <c r="L88" s="347">
        <f t="shared" si="20"/>
        <v>1.3950676659586123</v>
      </c>
      <c r="M88" s="348">
        <f t="shared" si="19"/>
        <v>29.436222692036644</v>
      </c>
    </row>
    <row r="89" spans="1:13" ht="16.5" customHeight="1" thickBot="1" thickTop="1">
      <c r="A89" s="489" t="s">
        <v>272</v>
      </c>
      <c r="B89" s="497" t="s">
        <v>273</v>
      </c>
      <c r="C89" s="99" t="s">
        <v>274</v>
      </c>
      <c r="D89" s="397">
        <v>2297</v>
      </c>
      <c r="E89" s="343">
        <f t="shared" si="17"/>
        <v>3.174010971548591</v>
      </c>
      <c r="F89" s="349">
        <v>1752</v>
      </c>
      <c r="G89" s="349">
        <v>2237</v>
      </c>
      <c r="H89" s="349">
        <v>5693</v>
      </c>
      <c r="I89" s="350">
        <v>76719</v>
      </c>
      <c r="J89" s="350">
        <v>8624</v>
      </c>
      <c r="K89" s="350">
        <v>95211</v>
      </c>
      <c r="L89" s="343">
        <f t="shared" si="20"/>
        <v>3.179932668029337</v>
      </c>
      <c r="M89" s="345">
        <f t="shared" si="19"/>
        <v>41.45015237265999</v>
      </c>
    </row>
    <row r="90" spans="1:13" ht="16.5" thickBot="1" thickTop="1">
      <c r="A90" s="490"/>
      <c r="B90" s="497"/>
      <c r="C90" s="100" t="s">
        <v>275</v>
      </c>
      <c r="D90" s="351">
        <v>254</v>
      </c>
      <c r="E90" s="343">
        <f t="shared" si="17"/>
        <v>0.3509790103497354</v>
      </c>
      <c r="F90" s="351">
        <v>171</v>
      </c>
      <c r="G90" s="351">
        <v>203</v>
      </c>
      <c r="H90" s="351">
        <v>679</v>
      </c>
      <c r="I90" s="352">
        <v>7515</v>
      </c>
      <c r="J90" s="369">
        <v>472</v>
      </c>
      <c r="K90" s="352">
        <v>9051</v>
      </c>
      <c r="L90" s="343">
        <f t="shared" si="20"/>
        <v>0.3022924932868422</v>
      </c>
      <c r="M90" s="345">
        <f t="shared" si="19"/>
        <v>35.63385826771653</v>
      </c>
    </row>
    <row r="91" spans="1:13" ht="16.5" thickBot="1" thickTop="1">
      <c r="A91" s="490"/>
      <c r="B91" s="497"/>
      <c r="C91" s="101" t="s">
        <v>276</v>
      </c>
      <c r="D91" s="353">
        <v>90</v>
      </c>
      <c r="E91" s="343">
        <f t="shared" si="17"/>
        <v>0.12436264146250466</v>
      </c>
      <c r="F91" s="353">
        <v>61</v>
      </c>
      <c r="G91" s="353">
        <v>65</v>
      </c>
      <c r="H91" s="353">
        <v>184</v>
      </c>
      <c r="I91" s="377">
        <v>1177</v>
      </c>
      <c r="J91" s="377">
        <v>178</v>
      </c>
      <c r="K91" s="354">
        <v>1668</v>
      </c>
      <c r="L91" s="343">
        <f t="shared" si="20"/>
        <v>0.05570919001242435</v>
      </c>
      <c r="M91" s="345">
        <f t="shared" si="19"/>
        <v>18.533333333333335</v>
      </c>
    </row>
    <row r="92" spans="1:13" ht="16.5" thickBot="1" thickTop="1">
      <c r="A92" s="491"/>
      <c r="B92" s="495" t="s">
        <v>277</v>
      </c>
      <c r="C92" s="23" t="s">
        <v>278</v>
      </c>
      <c r="D92" s="361">
        <v>700</v>
      </c>
      <c r="E92" s="343">
        <f t="shared" si="17"/>
        <v>0.967264989152814</v>
      </c>
      <c r="F92" s="378">
        <v>147</v>
      </c>
      <c r="G92" s="361">
        <v>125</v>
      </c>
      <c r="H92" s="361">
        <v>1560</v>
      </c>
      <c r="I92" s="362">
        <v>12048</v>
      </c>
      <c r="J92" s="386">
        <v>390</v>
      </c>
      <c r="K92" s="362">
        <v>14271</v>
      </c>
      <c r="L92" s="343">
        <f t="shared" si="20"/>
        <v>0.4766342030379544</v>
      </c>
      <c r="M92" s="345">
        <f t="shared" si="19"/>
        <v>20.38714285714286</v>
      </c>
    </row>
    <row r="93" spans="1:13" ht="16.5" thickBot="1" thickTop="1">
      <c r="A93" s="491"/>
      <c r="B93" s="496"/>
      <c r="C93" s="29" t="s">
        <v>279</v>
      </c>
      <c r="D93" s="379">
        <v>460</v>
      </c>
      <c r="E93" s="343">
        <f t="shared" si="17"/>
        <v>0.6356312785861349</v>
      </c>
      <c r="F93" s="353">
        <v>291</v>
      </c>
      <c r="G93" s="379">
        <v>346</v>
      </c>
      <c r="H93" s="379">
        <v>1255</v>
      </c>
      <c r="I93" s="380">
        <v>7282</v>
      </c>
      <c r="J93" s="380">
        <v>1156</v>
      </c>
      <c r="K93" s="380">
        <v>10331</v>
      </c>
      <c r="L93" s="343">
        <f t="shared" si="20"/>
        <v>0.3450429508503333</v>
      </c>
      <c r="M93" s="345">
        <f t="shared" si="19"/>
        <v>22.458695652173912</v>
      </c>
    </row>
    <row r="94" spans="1:13" ht="16.5" thickBot="1" thickTop="1">
      <c r="A94" s="491"/>
      <c r="B94" s="495" t="s">
        <v>280</v>
      </c>
      <c r="C94" s="21" t="s">
        <v>281</v>
      </c>
      <c r="D94" s="355">
        <v>324</v>
      </c>
      <c r="E94" s="343">
        <f t="shared" si="17"/>
        <v>0.4477055092650168</v>
      </c>
      <c r="F94" s="355">
        <v>162</v>
      </c>
      <c r="G94" s="355">
        <v>97</v>
      </c>
      <c r="H94" s="355">
        <v>395</v>
      </c>
      <c r="I94" s="356">
        <v>4616</v>
      </c>
      <c r="J94" s="381">
        <v>446</v>
      </c>
      <c r="K94" s="356">
        <v>5831</v>
      </c>
      <c r="L94" s="343">
        <f t="shared" si="20"/>
        <v>0.19474837347868487</v>
      </c>
      <c r="M94" s="345">
        <f t="shared" si="19"/>
        <v>17.996913580246915</v>
      </c>
    </row>
    <row r="95" spans="1:13" ht="16.5" thickBot="1" thickTop="1">
      <c r="A95" s="491"/>
      <c r="B95" s="495"/>
      <c r="C95" s="16" t="s">
        <v>282</v>
      </c>
      <c r="D95" s="382">
        <v>250</v>
      </c>
      <c r="E95" s="343">
        <f t="shared" si="17"/>
        <v>0.34545178184029074</v>
      </c>
      <c r="F95" s="382">
        <v>138</v>
      </c>
      <c r="G95" s="382">
        <v>200</v>
      </c>
      <c r="H95" s="382">
        <v>847</v>
      </c>
      <c r="I95" s="383">
        <v>6556</v>
      </c>
      <c r="J95" s="385">
        <v>607</v>
      </c>
      <c r="K95" s="383">
        <v>8349</v>
      </c>
      <c r="L95" s="343">
        <f t="shared" si="20"/>
        <v>0.27884653921686503</v>
      </c>
      <c r="M95" s="345">
        <f t="shared" si="19"/>
        <v>33.396</v>
      </c>
    </row>
    <row r="96" spans="1:13" ht="16.5" thickBot="1" thickTop="1">
      <c r="A96" s="491"/>
      <c r="B96" s="495"/>
      <c r="C96" s="19" t="s">
        <v>283</v>
      </c>
      <c r="D96" s="351">
        <v>73</v>
      </c>
      <c r="E96" s="343">
        <f t="shared" si="17"/>
        <v>0.10087192029736489</v>
      </c>
      <c r="F96" s="351">
        <v>92</v>
      </c>
      <c r="G96" s="351">
        <v>121</v>
      </c>
      <c r="H96" s="351">
        <v>176</v>
      </c>
      <c r="I96" s="352">
        <v>989</v>
      </c>
      <c r="J96" s="369">
        <v>170</v>
      </c>
      <c r="K96" s="352">
        <v>1548</v>
      </c>
      <c r="L96" s="343">
        <f t="shared" si="20"/>
        <v>0.051701334615847055</v>
      </c>
      <c r="M96" s="345">
        <f t="shared" si="19"/>
        <v>21.205479452054796</v>
      </c>
    </row>
    <row r="97" spans="1:13" ht="16.5" thickBot="1" thickTop="1">
      <c r="A97" s="491"/>
      <c r="B97" s="495"/>
      <c r="C97" s="29" t="s">
        <v>284</v>
      </c>
      <c r="D97" s="353">
        <v>52</v>
      </c>
      <c r="E97" s="343">
        <f t="shared" si="17"/>
        <v>0.07185397062278047</v>
      </c>
      <c r="F97" s="353">
        <v>55</v>
      </c>
      <c r="G97" s="353">
        <v>53</v>
      </c>
      <c r="H97" s="353">
        <v>329</v>
      </c>
      <c r="I97" s="354">
        <v>887</v>
      </c>
      <c r="J97" s="377">
        <v>66</v>
      </c>
      <c r="K97" s="380">
        <v>1390</v>
      </c>
      <c r="L97" s="343">
        <f t="shared" si="20"/>
        <v>0.04642432501035363</v>
      </c>
      <c r="M97" s="345">
        <f t="shared" si="19"/>
        <v>26.73076923076923</v>
      </c>
    </row>
    <row r="98" spans="1:13" ht="16.5" thickBot="1" thickTop="1">
      <c r="A98" s="492" t="s">
        <v>169</v>
      </c>
      <c r="B98" s="493"/>
      <c r="C98" s="494"/>
      <c r="D98" s="394">
        <f>SUM(D89:D97)</f>
        <v>4500</v>
      </c>
      <c r="E98" s="347">
        <f>D98/72433*100</f>
        <v>6.212637886046416</v>
      </c>
      <c r="F98" s="394">
        <f aca="true" t="shared" si="23" ref="F98:K98">SUM(F89:F97)</f>
        <v>2869</v>
      </c>
      <c r="G98" s="394">
        <f t="shared" si="23"/>
        <v>3447</v>
      </c>
      <c r="H98" s="394">
        <f t="shared" si="23"/>
        <v>11118</v>
      </c>
      <c r="I98" s="398">
        <f t="shared" si="23"/>
        <v>117789</v>
      </c>
      <c r="J98" s="398">
        <f t="shared" si="23"/>
        <v>12109</v>
      </c>
      <c r="K98" s="399">
        <f t="shared" si="23"/>
        <v>147650</v>
      </c>
      <c r="L98" s="347">
        <f t="shared" si="20"/>
        <v>4.9313320775386424</v>
      </c>
      <c r="M98" s="348">
        <f t="shared" si="19"/>
        <v>32.81111111111111</v>
      </c>
    </row>
    <row r="99" spans="1:13" ht="16.5" thickBot="1" thickTop="1">
      <c r="A99" s="486" t="s">
        <v>285</v>
      </c>
      <c r="B99" s="487"/>
      <c r="C99" s="488"/>
      <c r="D99" s="400">
        <f>SUM(D98,D88,D79,D71,D64,D53,D44,D35,D31,D22,D13,D7)</f>
        <v>72369</v>
      </c>
      <c r="E99" s="401">
        <f>D99/72369*100</f>
        <v>100</v>
      </c>
      <c r="F99" s="400">
        <f aca="true" t="shared" si="24" ref="F99:K99">SUM(F98,F88,F79,F71,F64,F53,F44,F35,F31,F22,F13,F7)</f>
        <v>118131</v>
      </c>
      <c r="G99" s="400">
        <f t="shared" si="24"/>
        <v>126406</v>
      </c>
      <c r="H99" s="400">
        <f t="shared" si="24"/>
        <v>206225</v>
      </c>
      <c r="I99" s="402">
        <f t="shared" si="24"/>
        <v>2182521</v>
      </c>
      <c r="J99" s="402">
        <f>SUM(J98,J88,J79,J71,J64,J53,J44,J35,J31,J22,J13,J7)</f>
        <v>330064</v>
      </c>
      <c r="K99" s="402">
        <f t="shared" si="24"/>
        <v>2994120</v>
      </c>
      <c r="L99" s="403">
        <f>K99/2988300*100</f>
        <v>100.19475956229293</v>
      </c>
      <c r="M99" s="404">
        <f>K99/D99</f>
        <v>41.372963561746054</v>
      </c>
    </row>
    <row r="100" spans="4:13" ht="15.75" thickTop="1">
      <c r="D100" s="340"/>
      <c r="E100" s="340"/>
      <c r="F100" s="340"/>
      <c r="G100" s="340"/>
      <c r="H100" s="340"/>
      <c r="I100" s="340"/>
      <c r="M100" s="231"/>
    </row>
    <row r="101" spans="1:12" ht="15">
      <c r="A101" s="340" t="s">
        <v>864</v>
      </c>
      <c r="B101" s="340"/>
      <c r="C101" s="340"/>
      <c r="D101" s="162"/>
      <c r="E101" s="231"/>
      <c r="F101" s="162"/>
      <c r="G101" s="162"/>
      <c r="H101" s="162"/>
      <c r="I101" s="162"/>
      <c r="J101" s="162"/>
      <c r="K101" s="162"/>
      <c r="L101" s="234"/>
    </row>
    <row r="102" spans="1:14" ht="15">
      <c r="A102" s="162" t="s">
        <v>910</v>
      </c>
      <c r="B102" s="162"/>
      <c r="C102" s="162"/>
      <c r="D102" s="341"/>
      <c r="E102" s="341"/>
      <c r="F102" s="341"/>
      <c r="G102" s="341"/>
      <c r="N102" s="162"/>
    </row>
    <row r="103" spans="1:3" ht="15">
      <c r="A103" s="341" t="s">
        <v>656</v>
      </c>
      <c r="B103" s="341"/>
      <c r="C103" s="341"/>
    </row>
    <row r="123" ht="16.5" customHeight="1"/>
  </sheetData>
  <sheetProtection/>
  <mergeCells count="49">
    <mergeCell ref="A7:C7"/>
    <mergeCell ref="B8:B10"/>
    <mergeCell ref="A8:A12"/>
    <mergeCell ref="B26:B30"/>
    <mergeCell ref="B15:B17"/>
    <mergeCell ref="B11:B12"/>
    <mergeCell ref="A13:C13"/>
    <mergeCell ref="A35:C35"/>
    <mergeCell ref="B39:B40"/>
    <mergeCell ref="B41:B43"/>
    <mergeCell ref="A36:A43"/>
    <mergeCell ref="A32:A34"/>
    <mergeCell ref="B33:B34"/>
    <mergeCell ref="A88:C88"/>
    <mergeCell ref="B84:B87"/>
    <mergeCell ref="B80:B83"/>
    <mergeCell ref="A14:A21"/>
    <mergeCell ref="B23:B25"/>
    <mergeCell ref="B18:B21"/>
    <mergeCell ref="A22:C22"/>
    <mergeCell ref="A23:A30"/>
    <mergeCell ref="B50:B52"/>
    <mergeCell ref="A31:C31"/>
    <mergeCell ref="A79:C79"/>
    <mergeCell ref="A71:C71"/>
    <mergeCell ref="A72:A78"/>
    <mergeCell ref="B75:B78"/>
    <mergeCell ref="B54:B56"/>
    <mergeCell ref="A54:A63"/>
    <mergeCell ref="B57:B59"/>
    <mergeCell ref="A64:C64"/>
    <mergeCell ref="A65:A70"/>
    <mergeCell ref="B72:B74"/>
    <mergeCell ref="A44:C44"/>
    <mergeCell ref="A45:A52"/>
    <mergeCell ref="B60:B63"/>
    <mergeCell ref="B65:B70"/>
    <mergeCell ref="B45:B49"/>
    <mergeCell ref="A53:C53"/>
    <mergeCell ref="A3:G3"/>
    <mergeCell ref="A1:G1"/>
    <mergeCell ref="B36:B38"/>
    <mergeCell ref="A99:C99"/>
    <mergeCell ref="A89:A97"/>
    <mergeCell ref="A98:C98"/>
    <mergeCell ref="B94:B97"/>
    <mergeCell ref="B92:B93"/>
    <mergeCell ref="B89:B91"/>
    <mergeCell ref="A80:A87"/>
  </mergeCells>
  <printOptions/>
  <pageMargins left="0.4330708661417323" right="0.03937007874015748" top="0.7480314960629921" bottom="0.7480314960629921" header="0.31496062992125984" footer="0.31496062992125984"/>
  <pageSetup fitToHeight="0" fitToWidth="1" horizontalDpi="600" verticalDpi="600" orientation="portrait" paperSize="9" scale="57" r:id="rId1"/>
  <headerFooter>
    <oddFooter>&amp;L29.01.2016&amp;CTÜRKİYE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İSMAİL KARA</cp:lastModifiedBy>
  <cp:lastPrinted>2016-03-15T09:15:27Z</cp:lastPrinted>
  <dcterms:created xsi:type="dcterms:W3CDTF">2014-01-10T08:17:36Z</dcterms:created>
  <dcterms:modified xsi:type="dcterms:W3CDTF">2017-01-24T13:55:13Z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