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05" windowHeight="8010" activeTab="0"/>
  </bookViews>
  <sheets>
    <sheet name="KAPAK" sheetId="1" r:id="rId1"/>
    <sheet name="İÇİNDEKİLER" sheetId="2" r:id="rId2"/>
    <sheet name="GENEL GÖRÜNÜM" sheetId="3" r:id="rId3"/>
    <sheet name="FAALİYET SIKLIĞI" sheetId="4" r:id="rId4"/>
    <sheet name="ÜÇ BÜYÜK İL ve SIKLIĞI" sheetId="5" r:id="rId5"/>
    <sheet name="İLLER,FAALİYETLER,GER.TİC.İŞL." sheetId="6" r:id="rId6"/>
    <sheet name="FAALİYETLER (BİRİKİMLİ )" sheetId="7" r:id="rId7"/>
    <sheet name="SERMAYE" sheetId="8" r:id="rId8"/>
    <sheet name="ORTAK SAYISI" sheetId="9" r:id="rId9"/>
    <sheet name="ŞUBE SAYISI" sheetId="10" r:id="rId10"/>
    <sheet name="EN ÇOK KURULUŞ FAALİYETİ" sheetId="11" r:id="rId11"/>
    <sheet name="İLLER" sheetId="12" r:id="rId12"/>
    <sheet name="İLLER ( BİRİKİMLİ)" sheetId="13" r:id="rId13"/>
    <sheet name="YABANCI SERMAYE GENEL GÖRÜNÜM" sheetId="14" r:id="rId14"/>
    <sheet name="YABANCI SERMAYE ve İLLER" sheetId="15" r:id="rId15"/>
    <sheet name="YABANCI SERMAYE ve ÜLKELER" sheetId="16" r:id="rId16"/>
    <sheet name="YABANCI SERMAYE ve FAALİYETLER" sheetId="17" r:id="rId17"/>
  </sheets>
  <definedNames>
    <definedName name="_xlnm.Print_Area" localSheetId="10">'EN ÇOK KURULUŞ FAALİYETİ'!$A$1:$J$54</definedName>
    <definedName name="_xlnm.Print_Area" localSheetId="3">'FAALİYET SIKLIĞI'!$A$1:$I$165</definedName>
    <definedName name="_xlnm.Print_Area" localSheetId="6">'FAALİYETLER (BİRİKİMLİ )'!$A$1:$J$31</definedName>
    <definedName name="_xlnm.Print_Area" localSheetId="12">'İLLER ( BİRİKİMLİ)'!$A$1:$Q$91</definedName>
    <definedName name="_xlnm.Print_Area" localSheetId="5">'İLLER,FAALİYETLER,GER.TİC.İŞL.'!$A$1:$K$30</definedName>
    <definedName name="_xlnm.Print_Area" localSheetId="4">'ÜÇ BÜYÜK İL ve SIKLIĞI'!$A$1:$K$30</definedName>
    <definedName name="_xlnm.Print_Titles" localSheetId="3">'FAALİYET SIKLIĞI'!$3:$6</definedName>
    <definedName name="_xlnm.Print_Titles" localSheetId="11">'İLLER'!$5:$8</definedName>
    <definedName name="_xlnm.Print_Titles" localSheetId="12">'İLLER ( BİRİKİMLİ)'!$5:$8</definedName>
    <definedName name="_xlnm.Print_Titles" localSheetId="14">'YABANCI SERMAYE ve İLLER'!$34:$36</definedName>
    <definedName name="_xlnm.Print_Titles" localSheetId="15">'YABANCI SERMAYE ve ÜLKELER'!$35:$37</definedName>
  </definedNames>
  <calcPr fullCalcOnLoad="1"/>
</workbook>
</file>

<file path=xl/sharedStrings.xml><?xml version="1.0" encoding="utf-8"?>
<sst xmlns="http://schemas.openxmlformats.org/spreadsheetml/2006/main" count="979" uniqueCount="440">
  <si>
    <t>Genel Görünüm</t>
  </si>
  <si>
    <t>Şirket Türleri</t>
  </si>
  <si>
    <t>Genel Toplam</t>
  </si>
  <si>
    <t>Anonim</t>
  </si>
  <si>
    <t>Kollektif</t>
  </si>
  <si>
    <t>Komandit</t>
  </si>
  <si>
    <t>Limited</t>
  </si>
  <si>
    <t>Kooperatif</t>
  </si>
  <si>
    <t>Kurulan</t>
  </si>
  <si>
    <t>Sayı</t>
  </si>
  <si>
    <t>Sermaye (TL)</t>
  </si>
  <si>
    <t>Nev'i Değiştiren</t>
  </si>
  <si>
    <t>Önceki Türü</t>
  </si>
  <si>
    <t>Yeni Türü</t>
  </si>
  <si>
    <t>Yeni Sermaye(TL)</t>
  </si>
  <si>
    <t>Sermayesi Artan</t>
  </si>
  <si>
    <t>Sermayesi Azalan</t>
  </si>
  <si>
    <t>Kapanan</t>
  </si>
  <si>
    <t>Kaynak: Türkiye Ticaret Sicili Gazetesi</t>
  </si>
  <si>
    <t>Faaliyetlere Göre Dağılım</t>
  </si>
  <si>
    <t>İktisadi Faaliyetler ve Şirket Türleri                                                         NACE 2</t>
  </si>
  <si>
    <t>Sermayesi artan</t>
  </si>
  <si>
    <t>Sermayesi azalan</t>
  </si>
  <si>
    <t>Eski</t>
  </si>
  <si>
    <t>Yeni</t>
  </si>
  <si>
    <t xml:space="preserve"> Genel Toplam</t>
  </si>
  <si>
    <t xml:space="preserve"> Anonim şirket</t>
  </si>
  <si>
    <t xml:space="preserve"> Kollektif şirket</t>
  </si>
  <si>
    <t xml:space="preserve"> Komandit şirket</t>
  </si>
  <si>
    <t xml:space="preserve"> Limited şirket</t>
  </si>
  <si>
    <t xml:space="preserve"> Kooperatif </t>
  </si>
  <si>
    <t>A - TARIM, ORMANCILIK VE BALIKÇILIK</t>
  </si>
  <si>
    <t>Toplam</t>
  </si>
  <si>
    <t xml:space="preserve"> Anonim Şirket  </t>
  </si>
  <si>
    <t xml:space="preserve"> Kollektif Şirket  </t>
  </si>
  <si>
    <t xml:space="preserve"> Komandit Şirket</t>
  </si>
  <si>
    <t xml:space="preserve"> Limited Şirket</t>
  </si>
  <si>
    <t>B - MADENCİLİK VE TAŞ OCAKÇILIĞI</t>
  </si>
  <si>
    <t>C - İMALAT</t>
  </si>
  <si>
    <t>D - ELEKTRİK, GAZ, BUHAR VE İKLİMLENDİRME ÜRETİMİ VE DAĞITIMI</t>
  </si>
  <si>
    <t>E - SU TEMİNİ; KANALİZASYON, ATIK YÖNETİMİ VE İYİLEŞTİRME FAALİYETLERİ</t>
  </si>
  <si>
    <t>F - İNŞAAT</t>
  </si>
  <si>
    <t>G - TOPTAN VE PERAKENDE TİCARET; MOTORLU KARA TAŞITLARININ VE MOTOSİKLETLERİN ONARIMI</t>
  </si>
  <si>
    <t>H - ULAŞTIRMA VE DEPOLAMA</t>
  </si>
  <si>
    <t>I - KONAKLAMA VE YİYECEK HİZMETİ FAALİYETLERİ</t>
  </si>
  <si>
    <t>J - BİLGİ VE İLETİŞİM</t>
  </si>
  <si>
    <t>K - FİNANS VE SİGORTA FAALİYETLERİ</t>
  </si>
  <si>
    <t>L - GAYRİMENKUL FAALİYETLERİ</t>
  </si>
  <si>
    <t>M - MESLEKİ, BİLİMSEL VE TEKNİK FAALİYETLER</t>
  </si>
  <si>
    <t>N - İDARİ VE DESTEK HİZMET FAALİYETLERİ</t>
  </si>
  <si>
    <t>O - KAMU YÖNETİMİ VE SAVUNMA; ZORUNLU SOSYAL GÜVENLİK</t>
  </si>
  <si>
    <t>P - EĞİTİM</t>
  </si>
  <si>
    <t>Q - İNSAN SAĞLIĞI VE SOSYAL HİZMET FAALİYETLERİ</t>
  </si>
  <si>
    <t>R - KÜLTÜR, SANAT, EĞLENCE, DİNLENCE VE SPOR</t>
  </si>
  <si>
    <t>S - DİĞER HİZMET FAALİYETLERİ</t>
  </si>
  <si>
    <t>T - HANEHALKLARININ İŞVERENLER OLARAK FAALİYETLERİ; HANEHALKLARI TARAFINDAN KENDİ KULLANIMLARINA YÖNELİK AYRIM YAPILMAMIŞ MAL VE ÜRETİM FAALİYETLERİ</t>
  </si>
  <si>
    <t>U - ULUSLARARASI ÖRGÜTLER VE TEMSİLCİLİKLERİNİN FAALİYETLERİ</t>
  </si>
  <si>
    <t xml:space="preserve"> Kooperatif</t>
  </si>
  <si>
    <t>Faaliyetlere ve Üç Büyük İle Göre Dağılım</t>
  </si>
  <si>
    <t xml:space="preserve"> İktisadi Faaliyetler        NACE 2</t>
  </si>
  <si>
    <t>Türkiye</t>
  </si>
  <si>
    <t>İstanbul</t>
  </si>
  <si>
    <t>Ankara</t>
  </si>
  <si>
    <t>İzmir</t>
  </si>
  <si>
    <t>Diğer İller</t>
  </si>
  <si>
    <t xml:space="preserve">         Genel toplam</t>
  </si>
  <si>
    <t>A-TARIM, ORMANCILIK VE BALIKÇILIK</t>
  </si>
  <si>
    <t>B-MADENCİLİK VE TAŞ OCAKÇILIĞI</t>
  </si>
  <si>
    <t>C-İMALAT</t>
  </si>
  <si>
    <t>D-ELEKTRİK, GAZ, BUHAR VE İKLİMLENDİRME ÜRETİMİ VE DAĞITIMI</t>
  </si>
  <si>
    <t>E-SU TEMİNİ; KANALİZASYON, ATIK YÖNETİMİ VE İYİLEŞTİRME FAALİYETLERİ</t>
  </si>
  <si>
    <t>F-İNŞAAT</t>
  </si>
  <si>
    <t>G-TOPTAN VE PERAKENDE TİCARET; MOTORLU KARA TAŞITLARININ VE MOTOSİKLETLERİN ONARIMI</t>
  </si>
  <si>
    <t>H-ULAŞTIRMA VE DEPOLAMA</t>
  </si>
  <si>
    <t>I-KONAKLAMA VE YİYECEK HİZMETİ FAALİYETLERİ</t>
  </si>
  <si>
    <t>J-BİLGİ VE İLETİŞİM</t>
  </si>
  <si>
    <t>K-FİNANS VE SİGORTA FAALİYETLERİ</t>
  </si>
  <si>
    <t>L-GAYRİMENKUL FAALİYETLERİ</t>
  </si>
  <si>
    <t>M-MESLEKİ, BİLİMSEL VE TEKNİK FAALİYETLER</t>
  </si>
  <si>
    <t>N-İDARİ VE DESTEK HİZMET FAALİYETLERİ</t>
  </si>
  <si>
    <t>O-KAMU YÖNETİMİ VE SAVUNMA; ZORUNLU SOSYAL GÜVENLİK</t>
  </si>
  <si>
    <t>P-EĞİTİM</t>
  </si>
  <si>
    <t>Q-İNSAN SAĞLIĞI VE SOSYAL HİZMET FAALİYETLERİ</t>
  </si>
  <si>
    <t>R-KÜLTÜR, SANAT, EĞLENCE, DİNLENCE VE SPOR</t>
  </si>
  <si>
    <t>S-DİĞER HİZMET FAALİYETLERİ</t>
  </si>
  <si>
    <t>T-HANEHALKLARININ İŞVERENLER OLARAK FAALİYETLERİ; HANEHALKLARI TARAFINDAN KENDİ KULLANIMLARINA YÖNELİK OLARAK AYRIM YAPILMAMIŞ MAL VE ÜRETİM FAALİYETLERİ</t>
  </si>
  <si>
    <t>U-ULUSLARARASI ÖRGÜTLER VE TEMSİLCİLİKLERİNİN FAALİYETLERİ</t>
  </si>
  <si>
    <t>Gerçek Kişi Ticari İşletmelerin Faaliyetlere ve Üç Büyük İle Göre Dağılımı</t>
  </si>
  <si>
    <t xml:space="preserve"> İktisadi Faaliyetler       NACE 2</t>
  </si>
  <si>
    <t>Anonim Şirket Kuruluş Sermaye Dağılımı</t>
  </si>
  <si>
    <t>Sermaye Aralığı (TL)</t>
  </si>
  <si>
    <t>%</t>
  </si>
  <si>
    <t>50.000 - 100.000</t>
  </si>
  <si>
    <t>100.001 - 150.000</t>
  </si>
  <si>
    <t>150.001 - 200.000</t>
  </si>
  <si>
    <t>200.001 - 250.000</t>
  </si>
  <si>
    <t>250.001 - 300.000</t>
  </si>
  <si>
    <t>300.001 - 400.000</t>
  </si>
  <si>
    <t>400.001 - 500.000</t>
  </si>
  <si>
    <t>500.001 - 750.000</t>
  </si>
  <si>
    <t>750.001 - 1.000.000</t>
  </si>
  <si>
    <t>1.000.001 - 1.500.000</t>
  </si>
  <si>
    <t>1.500.001 - 2.000.000</t>
  </si>
  <si>
    <t>2.000.001 - 3.000.000</t>
  </si>
  <si>
    <t>3.000.001 - 4.000.000</t>
  </si>
  <si>
    <t>4.000.001   +</t>
  </si>
  <si>
    <t>Limited Şirket Kuruluş Sermaye Dağılımı</t>
  </si>
  <si>
    <t>5.000 - 10.000</t>
  </si>
  <si>
    <t>10.001 - 20.000</t>
  </si>
  <si>
    <t>20.001 - 30.000</t>
  </si>
  <si>
    <t>30.001 - 40.000</t>
  </si>
  <si>
    <t>40.001 - 50.000</t>
  </si>
  <si>
    <t>50.001 - 75.000</t>
  </si>
  <si>
    <t>75.001 - 100.000</t>
  </si>
  <si>
    <t>100.001 - 125.000</t>
  </si>
  <si>
    <t>125.001 - 150.000</t>
  </si>
  <si>
    <t>500.001 - 600.000</t>
  </si>
  <si>
    <t>600.001 - 700.000</t>
  </si>
  <si>
    <t>700.001 - 800.000</t>
  </si>
  <si>
    <t>800.001 - 1.000.000</t>
  </si>
  <si>
    <t>2.000.001  +</t>
  </si>
  <si>
    <t>Kaynak: Türkiye Gazetesi Ticaret Sicili Gazetesi</t>
  </si>
  <si>
    <t xml:space="preserve">  Kurulan Şirketlerin Ortak Sayılarına Göre Dağılım</t>
  </si>
  <si>
    <t xml:space="preserve">                Anonim Şirketler</t>
  </si>
  <si>
    <t>Ortak Sayısı</t>
  </si>
  <si>
    <t>Yüzde</t>
  </si>
  <si>
    <t>10 +</t>
  </si>
  <si>
    <t xml:space="preserve">           Limited Şirketler</t>
  </si>
  <si>
    <t xml:space="preserve">    Kurulan Ve Kapanan Şube İlanları</t>
  </si>
  <si>
    <t>Şube Açılışı</t>
  </si>
  <si>
    <t>Şube Kapanışı</t>
  </si>
  <si>
    <t>Banka şube Açılışı</t>
  </si>
  <si>
    <t>Banka Şube Kapanışı</t>
  </si>
  <si>
    <t>Ocak</t>
  </si>
  <si>
    <t>Şubat</t>
  </si>
  <si>
    <t>Mart</t>
  </si>
  <si>
    <t>Nisan</t>
  </si>
  <si>
    <t>Mayıs</t>
  </si>
  <si>
    <t>Haziran</t>
  </si>
  <si>
    <t>Temmuz</t>
  </si>
  <si>
    <t>En Çok Şirket Kuruluşu Olan İlk 10 Faaliyet</t>
  </si>
  <si>
    <t>Anonim Şirketler</t>
  </si>
  <si>
    <t>Sıra</t>
  </si>
  <si>
    <t>Faaliyet Kodu</t>
  </si>
  <si>
    <t>Faaliyet Kodu Açıklama</t>
  </si>
  <si>
    <t>Yüzde (%)</t>
  </si>
  <si>
    <t>41.20</t>
  </si>
  <si>
    <t>İkamet amaçlı olan veya ikamet amaçlı olmayan binaların inşaatı</t>
  </si>
  <si>
    <t>47.30</t>
  </si>
  <si>
    <t>35.11</t>
  </si>
  <si>
    <t>Elektrik enerjisi üretimi</t>
  </si>
  <si>
    <t>56.10</t>
  </si>
  <si>
    <t>Lokantalar ve seyyar yemek hizmeti faaliyetleri</t>
  </si>
  <si>
    <t>55.10</t>
  </si>
  <si>
    <t>Oteller ve benzer konaklama yerleri</t>
  </si>
  <si>
    <t>Limited Şirketler</t>
  </si>
  <si>
    <t>71.12</t>
  </si>
  <si>
    <t>Mühendislik faaliyetleri ile ilgili teknik danışmanlık</t>
  </si>
  <si>
    <t>47.11</t>
  </si>
  <si>
    <t>Belirli bir mala tahsis edilmemiş mağazalarda gıda, içecek veya tütün ağırlıklı perakende ticaret</t>
  </si>
  <si>
    <t>49.41</t>
  </si>
  <si>
    <t>Karayolu ile yük taşımacılığı</t>
  </si>
  <si>
    <t>46.73</t>
  </si>
  <si>
    <t>Ağaç, inşaat malzemesi ve sıhhi teçhizat toptan ticareti</t>
  </si>
  <si>
    <t>43.99</t>
  </si>
  <si>
    <t>Gerçek Kişi Ticari İşletmeleri</t>
  </si>
  <si>
    <t>49.39</t>
  </si>
  <si>
    <t>47.71</t>
  </si>
  <si>
    <t>Belirli bir mala tahsis edilmiş mağazalarda giyim eşyalarının perakende ticareti</t>
  </si>
  <si>
    <t>47.78</t>
  </si>
  <si>
    <t>Belirli bir mala tahsis edilmiş mağazalarda yapılan diğer yeni malların perakende ticareti</t>
  </si>
  <si>
    <t>İllere Göre Dağılımı</t>
  </si>
  <si>
    <t>İL ADI</t>
  </si>
  <si>
    <t>KURULAN</t>
  </si>
  <si>
    <t>TASFİYE</t>
  </si>
  <si>
    <t>KAPANAN</t>
  </si>
  <si>
    <t>ŞİRKET</t>
  </si>
  <si>
    <t>KOOP.</t>
  </si>
  <si>
    <t>GER. KİŞİ
TİC. İŞL.</t>
  </si>
  <si>
    <t>ADANA</t>
  </si>
  <si>
    <t>ADIYAMAN</t>
  </si>
  <si>
    <t>AFYONKARAHİSAR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</si>
  <si>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</si>
  <si>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</si>
  <si>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</si>
  <si>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</si>
  <si>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</si>
  <si>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</si>
  <si>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</si>
  <si>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</si>
  <si>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</si>
  <si>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</si>
  <si>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</si>
  <si>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</si>
  <si>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</si>
  <si>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</si>
  <si>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</si>
  <si>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</si>
  <si>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</si>
  <si>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</si>
  <si>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</si>
  <si>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</si>
  <si>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</si>
  <si>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</si>
  <si>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</si>
  <si>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</si>
  <si>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</si>
  <si>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</si>
  <si>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</si>
  <si>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</si>
  <si>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</si>
  <si>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MERSİN(İÇEL)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</si>
  <si>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</si>
  <si>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</si>
  <si>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</si>
  <si>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</si>
  <si>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</si>
  <si>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</si>
  <si>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</si>
  <si>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</si>
  <si>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</si>
  <si>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</si>
  <si>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</si>
  <si>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</si>
  <si>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K.MARAŞ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</si>
  <si>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</si>
  <si>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</si>
  <si>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</si>
  <si>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</si>
  <si>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</si>
  <si>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</si>
  <si>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</si>
  <si>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</si>
  <si>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</si>
  <si>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</si>
  <si>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</si>
  <si>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</si>
  <si>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</si>
  <si>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</si>
  <si>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</si>
  <si>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</si>
  <si>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Ş.URFA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</si>
  <si>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</si>
  <si>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</si>
  <si>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</si>
  <si>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</si>
  <si>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</si>
  <si>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</si>
  <si>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</si>
  <si>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</si>
  <si>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</si>
  <si>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</si>
  <si>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</si>
  <si>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</si>
  <si>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</si>
  <si>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</si>
  <si>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</si>
  <si>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</si>
  <si>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</si>
  <si>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</si>
  <si>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TOPLAM</t>
  </si>
  <si>
    <t>İllere Göre  Birikimli Dağılımı</t>
  </si>
  <si>
    <t>AFYON</t>
  </si>
  <si>
    <t xml:space="preserve">                                  Faaliyetlere Göre Birikimli Dağılım</t>
  </si>
  <si>
    <t xml:space="preserve"> İktisadi Faaliyetler                     NACE 2</t>
  </si>
  <si>
    <t>Şirket</t>
  </si>
  <si>
    <t>Ger.Kiş.Tic.İşl.</t>
  </si>
  <si>
    <t>Ortak Olunan Şirketlerin Toplam Sermayesi (TL)</t>
  </si>
  <si>
    <t>Ortak Olunan Şirketlerdeki Yabancı Sermaye Toplamı (TL)</t>
  </si>
  <si>
    <t>Yabancı Sermaye Oranı %</t>
  </si>
  <si>
    <t>İller</t>
  </si>
  <si>
    <t>Şirket Sayısı</t>
  </si>
  <si>
    <t>Ortak Olunan Şirketlerdeki Sermaye Toplamı (TL)</t>
  </si>
  <si>
    <t>Ortak Olunan Şirketlerdeki Ülkenin Sermaye Toplamı (TL)</t>
  </si>
  <si>
    <t xml:space="preserve">        Kurulan Yabancı Sermayeli Şirketlerin Ülkelere Göre Dağılımı</t>
  </si>
  <si>
    <t>Ülkesi</t>
  </si>
  <si>
    <t>Şirket Sayısı*</t>
  </si>
  <si>
    <t>Almanya</t>
  </si>
  <si>
    <t>A.B.D.</t>
  </si>
  <si>
    <t>TÜRKİYE</t>
  </si>
  <si>
    <t>İspanya</t>
  </si>
  <si>
    <t>Rusya Fedarasyonu</t>
  </si>
  <si>
    <t>Avusturya</t>
  </si>
  <si>
    <t>Kanada</t>
  </si>
  <si>
    <t>Ukrayna</t>
  </si>
  <si>
    <t>İngiltere</t>
  </si>
  <si>
    <t>Fransa</t>
  </si>
  <si>
    <t>Yunanistan</t>
  </si>
  <si>
    <t>İran</t>
  </si>
  <si>
    <t>İtalya</t>
  </si>
  <si>
    <t>Azerbaycan</t>
  </si>
  <si>
    <t>Irak</t>
  </si>
  <si>
    <t>Suriye</t>
  </si>
  <si>
    <t>Ürdün</t>
  </si>
  <si>
    <t>Çin</t>
  </si>
  <si>
    <t>Hollanda</t>
  </si>
  <si>
    <t>Özbekistan</t>
  </si>
  <si>
    <t>Türkmenistan</t>
  </si>
  <si>
    <t>Bulgaristan</t>
  </si>
  <si>
    <t>BAE</t>
  </si>
  <si>
    <t>Gürcistan</t>
  </si>
  <si>
    <t>Mısr</t>
  </si>
  <si>
    <t>Afganistan</t>
  </si>
  <si>
    <t>Kırgızistan</t>
  </si>
  <si>
    <t>Romanya</t>
  </si>
  <si>
    <t>Libya</t>
  </si>
  <si>
    <t>İsveç</t>
  </si>
  <si>
    <t>*Bir şirketin yabancı ortakları farklı uyruklardan olabilmektedir.</t>
  </si>
  <si>
    <t>Faaliyet  Açıklama</t>
  </si>
  <si>
    <t>41.20 -İkamet amaçlı olan veya ikamet amaçlı olmayan binaların inşaatı</t>
  </si>
  <si>
    <t>35.11 -Elektrik enerjisi üretimi</t>
  </si>
  <si>
    <t>35.14 -Elektrik enerjisinin ticareti</t>
  </si>
  <si>
    <t>55.10 -Oteller ve benzeri konaklama yerleri</t>
  </si>
  <si>
    <t>41.10 -İnşaat projelerinin geliştirilmesi</t>
  </si>
  <si>
    <t>62.01 -Bilgisayar programlama faaliyetleri</t>
  </si>
  <si>
    <t>73.11 -Reklam ajanslarının faaliyetleri</t>
  </si>
  <si>
    <t>86.10 -Hastane hizmetleri</t>
  </si>
  <si>
    <t>28.29 -Başka yerde sınıflandırılmamış diğer genel amaçlı makinelerin imalatı</t>
  </si>
  <si>
    <t>43.22 -Sıhhi tesisat, ısıtma ve iklimlendirme tesisatı</t>
  </si>
  <si>
    <t>46.19 -Çeşitli malların satışı ile ilgili aracılar</t>
  </si>
  <si>
    <t>46.52 -Elektronik ve telekomünikasyon ekipmanlarının ve parçalarının toptan ticareti</t>
  </si>
  <si>
    <t>46.69 -Diğer makine ve ekipmanların toptan ticareti</t>
  </si>
  <si>
    <t>46.75 -Kimyasal ürünlerin toptan ticareti</t>
  </si>
  <si>
    <t>56.10 -Lokantalar ve seyyar yemek hizmeti faaliyetleri</t>
  </si>
  <si>
    <t>62.09 -Diğer bilgi teknolojisi ve bilgisayar hizmet faaliyetleri</t>
  </si>
  <si>
    <t>70.22 -İşletme ve diğer idari danışmanlık faaliyetleri</t>
  </si>
  <si>
    <t>68.31 -Gayrimenkul acenteleri</t>
  </si>
  <si>
    <t>79.11 -Seyahat acentesi faaliyetleri</t>
  </si>
  <si>
    <t>46.90 -Belirli bir mala tahsis edilmemiş mağazalardaki toptan ticaret</t>
  </si>
  <si>
    <t>55.20 -Tatil ve diğer kısa süreli konaklama yerleri</t>
  </si>
  <si>
    <t>49.41 -Karayolu ile yük taşımacılığı</t>
  </si>
  <si>
    <t>46.41 -Tekstil ürünlerinin toptan ticareti</t>
  </si>
  <si>
    <t>74.90 -Başka yerde sınıflandırılmamış diğer mesleki, bilimsel ve teknik faaliyetler</t>
  </si>
  <si>
    <t>61.90 -Diğer telekomünikasyon faaliyetleri</t>
  </si>
  <si>
    <t>14.13 -Diğer dış giyim eşyaları imalatı</t>
  </si>
  <si>
    <t>85.59 -Başka yerde sınıflandırılmamış diğer eğitim</t>
  </si>
  <si>
    <t>46.31 -Meyve ve sebzelerin toptan ticareti</t>
  </si>
  <si>
    <t>TÜRKİYE ODALAR VE BORSALAR BİRLİĞİ</t>
  </si>
  <si>
    <t>KURULAN VE KAPANAN ŞİRKET İSTATİSTİKLERİ</t>
  </si>
  <si>
    <t>BİLGİ HİZMETLERİ DAİRESİ</t>
  </si>
  <si>
    <t>BİLGİ ERİŞİM MÜDÜRLÜĞÜ</t>
  </si>
  <si>
    <t>İÇİNDEKİLER</t>
  </si>
  <si>
    <t>SAYFA NO</t>
  </si>
  <si>
    <t>Kurulan ve Kapanan Şirketlerin İktisadi Faaliyetlere Göre Dağılımı</t>
  </si>
  <si>
    <t>4-6</t>
  </si>
  <si>
    <t>Kurulan ve Kapanan Şirketlerin Üç Büyük İl ve İktisadi Faaliyetlere Göre Dağılımı</t>
  </si>
  <si>
    <t>Kurulan ve Kapanan Gerçek Kişi Ticari İşletmelerin Üç Büyük İl ve İktisadi Faaliyetlere Göre Dağılımı</t>
  </si>
  <si>
    <t>Kurulan ve Kapanan Şirketlerin İktisadi Faaliyetlere Göre BirikimliDağılımı</t>
  </si>
  <si>
    <t>Kurulan ve Kapanan Şirketlerin Kuruluş Sermayelerine Göre Dağılımı</t>
  </si>
  <si>
    <t>Kurulan ve Kapanan Şirketlerin Ortak Sayılarına Göre Dağılımı</t>
  </si>
  <si>
    <t>Kurulan ve Kapanan Şube Sayıları</t>
  </si>
  <si>
    <t>En Çok Şirket Kuruluşu Yapılan İlk 10 İktisadi Faaliyet</t>
  </si>
  <si>
    <t>13-14</t>
  </si>
  <si>
    <t>Kurulan ve Kapanan Şirketlerin İllere Göre Dağılımı</t>
  </si>
  <si>
    <t>15-16</t>
  </si>
  <si>
    <t>Kurulan ve Kapanan Şirketlerin İllere Göre Birikimli Dağılımı</t>
  </si>
  <si>
    <t>17-18</t>
  </si>
  <si>
    <t>Yabancı Ortak Sermayeli Kurulan Şirketlerin Genel Görünümü</t>
  </si>
  <si>
    <t>Yabancı Ortak Sermayeli Kurulan Şirketlerin İllere Göre Dağılımı</t>
  </si>
  <si>
    <t>20-21</t>
  </si>
  <si>
    <t>Yabancı Ortak Sermayeli Kurulan Şirketlerin Ülkelere Göre Dağılımı</t>
  </si>
  <si>
    <t>22-23</t>
  </si>
  <si>
    <t>En Çok Yabancı Ortak Sermayeli Şirket Kuruluşu Yapılan İlk 20 İktisadi Faaliyet</t>
  </si>
  <si>
    <t>24-25</t>
  </si>
  <si>
    <t>79.11</t>
  </si>
  <si>
    <t>Seyahat acentesi faaliyetleri</t>
  </si>
  <si>
    <t>KIRLARERİ</t>
  </si>
  <si>
    <t>Belçika</t>
  </si>
  <si>
    <t>Arnavutluk</t>
  </si>
  <si>
    <t>Moldovya</t>
  </si>
  <si>
    <t>Hindistan</t>
  </si>
  <si>
    <t>Nijerya</t>
  </si>
  <si>
    <t>Japonya</t>
  </si>
  <si>
    <t>Norveç</t>
  </si>
  <si>
    <t>K.K.T.C.</t>
  </si>
  <si>
    <t>71.12 -Mühendislik faaliyetleri ve ilgili teknik danışmanlık</t>
  </si>
  <si>
    <t>08.99 -Başka yerde sınıflandırılmamış diğer madencilik ve taş ocakçılığı</t>
  </si>
  <si>
    <t>35.23 -Ana şebeke üzerinden gaz ticareti</t>
  </si>
  <si>
    <t>Ağustos</t>
  </si>
  <si>
    <t>Belirli bir mala tahsis edilmiş mağazalarda otomotiv yakıtının perakende ticareti</t>
  </si>
  <si>
    <t>68.20</t>
  </si>
  <si>
    <t>Kendine ait veya kiralanan gayrimenkulün kiraya verilmesi veya işletilmesi</t>
  </si>
  <si>
    <t>86.10</t>
  </si>
  <si>
    <t>Hastane hizmetleri</t>
  </si>
  <si>
    <t>50.20</t>
  </si>
  <si>
    <t>Deniz ve kıyı sularında yük taşımacılığı</t>
  </si>
  <si>
    <t>85.59</t>
  </si>
  <si>
    <t>Başka yerde sınıflandırılmamış diğer eğitim</t>
  </si>
  <si>
    <t>41.10</t>
  </si>
  <si>
    <t>İnşaat projelerinin geliştirilmesi</t>
  </si>
  <si>
    <t>70.22</t>
  </si>
  <si>
    <t>İşletme ve diğer idari danışmanlık faaliyetleri</t>
  </si>
  <si>
    <t>73.11</t>
  </si>
  <si>
    <t>Reklam ajanslarının faaliyetleri</t>
  </si>
  <si>
    <t>10.71</t>
  </si>
  <si>
    <t>Ekmek, taze pastane ürünleri ve taze kek imalatı</t>
  </si>
  <si>
    <t>47.51</t>
  </si>
  <si>
    <t>Belirli bir mala tahsis edilmiş mağazalarda tekstil ürünleri perakende ticareti</t>
  </si>
  <si>
    <t>Mühendislik faaliyetleri ve ilgili teknik danışmanlık</t>
  </si>
  <si>
    <t>AĞUSTOS 2010</t>
  </si>
  <si>
    <t>24 EYLÜL 2010</t>
  </si>
  <si>
    <r>
      <t xml:space="preserve"> </t>
    </r>
    <r>
      <rPr>
        <b/>
        <sz val="16"/>
        <color indexed="8"/>
        <rFont val="Arial"/>
        <family val="2"/>
      </rPr>
      <t xml:space="preserve"> 2010 AĞUSTOS  AYINA AİT KURULAN ve KAPANAN ŞİRKET İSTATİSTİKLERİ</t>
    </r>
  </si>
  <si>
    <t>2010 AĞUSTOS AYINA AİT KURULAN ve KAPANAN ŞİRKET İSTATİSTİKLERİ</t>
  </si>
  <si>
    <t>2010 Yılı Ocak-Ağustos Ayları Arası Kurulan Yabancı Sermayeli Şirketlerin                           İllere Göre Dağılımı</t>
  </si>
  <si>
    <t xml:space="preserve"> 2010 AĞUSTOS AYINA AİT KURULAN ve KAPANAN ŞİRKET İSTATİSTİKLERİ</t>
  </si>
  <si>
    <t xml:space="preserve">        Ağustos Ayında Kurulan Yabancı Sermayeli Şirketlerin Genel Görünümü</t>
  </si>
  <si>
    <t>2010 Yılı Ocak-Ağustos Ayları Arası Kurulan Yabancı Sermayeli Şirketlerin         Genel Görünümü</t>
  </si>
  <si>
    <t>2010 OCAK-AĞUSTOS (SEKİZ AYLIK)</t>
  </si>
  <si>
    <t>2009 OCAK-AĞUSTOS (SEKİZ AYLIK)</t>
  </si>
  <si>
    <t>2010 AĞUSTOS (BİR AYLIK)</t>
  </si>
  <si>
    <t>2009  AĞUSTOS (BİR AYLIK)</t>
  </si>
  <si>
    <t xml:space="preserve">2010 AĞUSTOS AYINA AİT KURULAN VE KAPANAN ŞİRKET İSTATİSİTKLERİ </t>
  </si>
  <si>
    <t>2010 Ocak-Ağustos Ayları Arası Kurulan ŞirketlerinSermaye Dağılımları</t>
  </si>
  <si>
    <t>OCAK-AĞUSTOS 2010</t>
  </si>
  <si>
    <t>2010 AĞUSTOS  AYINA AİT KURULAN ve KAPANAN ŞİRKET İSTATİSTİKLERİ</t>
  </si>
  <si>
    <t xml:space="preserve"> 2010  AĞUSTOS AYINA AİT KURULAN ve KAPANAN ŞİRKET İSTATİSTİKLERİ</t>
  </si>
  <si>
    <t>47.74 -Belirli bir mala tahsis edilmiş mağazalarda tıbbi ve ortopedik ürünlerin perakende ticareti</t>
  </si>
  <si>
    <t>Finlandiya</t>
  </si>
  <si>
    <t>Tuvalu</t>
  </si>
  <si>
    <t>Suudi Arabistan</t>
  </si>
  <si>
    <t>Slovenya</t>
  </si>
  <si>
    <t>İsviçre</t>
  </si>
  <si>
    <t>Filistin</t>
  </si>
  <si>
    <t>Fildişi Sahili</t>
  </si>
  <si>
    <t>Pakistan</t>
  </si>
  <si>
    <t>Gana</t>
  </si>
  <si>
    <t>LÜbnan</t>
  </si>
  <si>
    <t>Danimarka</t>
  </si>
  <si>
    <t>Makedonya</t>
  </si>
  <si>
    <t>Kazakistan</t>
  </si>
  <si>
    <t>Macaristan</t>
  </si>
  <si>
    <t>Tacikistan</t>
  </si>
  <si>
    <t>Beyaz Rusya</t>
  </si>
  <si>
    <t>Letonya</t>
  </si>
  <si>
    <t>Amerikan Samoa</t>
  </si>
  <si>
    <t>ŞANLIURFA</t>
  </si>
  <si>
    <t>KAHRAMANMARAŞ</t>
  </si>
  <si>
    <t>2010 Yılı Ocak-Ağustos Ayları Arası En Çok Yabancı Sermayeli Şirket Kuruluşu Olan  İlk 20 Faaliyet</t>
  </si>
  <si>
    <t>Başka yerde sınıflandırılmamış diğer özel inşaat faaliyetleri</t>
  </si>
  <si>
    <t>Başka yerde sınıflandırılmamış kara taşımacılığı ile yapılan diğer yolcu taşımacılığı</t>
  </si>
</sst>
</file>

<file path=xl/styles.xml><?xml version="1.0" encoding="utf-8"?>
<styleSheet xmlns="http://schemas.openxmlformats.org/spreadsheetml/2006/main">
  <numFmts count="22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.00\ [$TL-41F]"/>
    <numFmt numFmtId="173" formatCode="#,##0.00\ _T_L"/>
    <numFmt numFmtId="174" formatCode="&quot;Evet&quot;;&quot;Evet&quot;;&quot;Hayır&quot;"/>
    <numFmt numFmtId="175" formatCode="&quot;Doğru&quot;;&quot;Doğru&quot;;&quot;Yanlış&quot;"/>
    <numFmt numFmtId="176" formatCode="&quot;Açık&quot;;&quot;Açık&quot;;&quot;Kapalı&quot;"/>
    <numFmt numFmtId="177" formatCode="[$€-2]\ #,##0.00_);[Red]\([$€-2]\ #,##0.00\)"/>
  </numFmts>
  <fonts count="10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6"/>
      <color indexed="8"/>
      <name val="ARIAL"/>
      <family val="0"/>
    </font>
    <font>
      <sz val="16"/>
      <color indexed="8"/>
      <name val="ARIAL"/>
      <family val="0"/>
    </font>
    <font>
      <b/>
      <sz val="15.5"/>
      <color indexed="8"/>
      <name val="ARIAL"/>
      <family val="0"/>
    </font>
    <font>
      <sz val="15.5"/>
      <color indexed="8"/>
      <name val="ARIAL"/>
      <family val="0"/>
    </font>
    <font>
      <sz val="11"/>
      <name val="Calibri"/>
      <family val="2"/>
    </font>
    <font>
      <b/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8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Times New Roman TUR"/>
      <family val="1"/>
    </font>
    <font>
      <b/>
      <sz val="10"/>
      <name val="Times New Roman Tur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sz val="6"/>
      <color indexed="8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b/>
      <sz val="6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Arial"/>
      <family val="2"/>
    </font>
    <font>
      <sz val="12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Calibri"/>
      <family val="2"/>
    </font>
    <font>
      <b/>
      <sz val="18"/>
      <color indexed="8"/>
      <name val="Arial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Calibri"/>
      <family val="2"/>
    </font>
    <font>
      <sz val="9"/>
      <color theme="1"/>
      <name val="Calibri"/>
      <family val="2"/>
    </font>
    <font>
      <sz val="6"/>
      <color theme="1"/>
      <name val="Arial"/>
      <family val="2"/>
    </font>
    <font>
      <b/>
      <sz val="7"/>
      <color rgb="FF000000"/>
      <name val="Arial"/>
      <family val="2"/>
    </font>
    <font>
      <b/>
      <sz val="7"/>
      <color theme="1"/>
      <name val="Arial"/>
      <family val="2"/>
    </font>
    <font>
      <b/>
      <sz val="8"/>
      <color rgb="FF000000"/>
      <name val="Arial"/>
      <family val="2"/>
    </font>
    <font>
      <sz val="6"/>
      <color rgb="FF000000"/>
      <name val="Arial"/>
      <family val="2"/>
    </font>
    <font>
      <b/>
      <sz val="6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8"/>
      <color theme="1"/>
      <name val="Arial"/>
      <family val="2"/>
    </font>
    <font>
      <b/>
      <sz val="16"/>
      <color theme="1"/>
      <name val="Arial"/>
      <family val="2"/>
    </font>
    <font>
      <sz val="12"/>
      <color rgb="FF000000"/>
      <name val="Calibri"/>
      <family val="2"/>
    </font>
    <font>
      <sz val="10"/>
      <color theme="1"/>
      <name val="Calibri"/>
      <family val="2"/>
    </font>
    <font>
      <b/>
      <sz val="9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DDD9C3"/>
        <bgColor indexed="64"/>
      </patternFill>
    </fill>
  </fills>
  <borders count="10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 style="medium"/>
      <right style="medium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medium">
        <color rgb="FF000000"/>
      </top>
      <bottom/>
    </border>
    <border>
      <left style="medium"/>
      <right style="medium"/>
      <top style="medium"/>
      <bottom style="medium"/>
    </border>
    <border>
      <left style="medium"/>
      <right/>
      <top style="medium">
        <color rgb="FF000000"/>
      </top>
      <bottom style="medium"/>
    </border>
    <border>
      <left style="medium"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/>
      <top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/>
      <right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medium"/>
      <right style="thin"/>
      <top style="thin"/>
      <bottom/>
    </border>
    <border>
      <left style="thick"/>
      <right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/>
      <top style="thin"/>
      <bottom style="double"/>
    </border>
    <border>
      <left style="thick"/>
      <right/>
      <top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/>
      <top/>
      <bottom style="thin"/>
    </border>
    <border>
      <left/>
      <right/>
      <top style="thin"/>
      <bottom/>
    </border>
    <border>
      <left style="medium"/>
      <right/>
      <top style="medium"/>
      <bottom/>
    </border>
    <border>
      <left/>
      <right style="medium"/>
      <top/>
      <bottom style="thin"/>
    </border>
    <border>
      <left style="medium"/>
      <right style="thin"/>
      <top style="medium"/>
      <bottom style="medium"/>
    </border>
    <border>
      <left/>
      <right style="thin"/>
      <top style="thin"/>
      <bottom style="thick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medium">
        <color rgb="FF000000"/>
      </bottom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 style="medium">
        <color rgb="FF000000"/>
      </left>
      <right/>
      <top style="medium"/>
      <bottom style="medium"/>
    </border>
    <border>
      <left/>
      <right/>
      <top style="medium"/>
      <bottom style="medium"/>
    </border>
    <border>
      <left/>
      <right style="medium">
        <color rgb="FF000000"/>
      </right>
      <top style="medium"/>
      <bottom style="medium"/>
    </border>
    <border>
      <left/>
      <right style="medium"/>
      <top style="thin"/>
      <bottom style="thin"/>
    </border>
    <border>
      <left/>
      <right style="medium"/>
      <top style="medium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thin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/>
      <right/>
      <top style="thick"/>
      <bottom style="thin"/>
    </border>
    <border>
      <left style="thick"/>
      <right/>
      <top style="thick"/>
      <bottom/>
    </border>
    <border>
      <left/>
      <right style="thick"/>
      <top style="thick"/>
      <bottom/>
    </border>
    <border>
      <left/>
      <right style="thick"/>
      <top style="thick"/>
      <bottom style="thin"/>
    </border>
    <border>
      <left/>
      <right/>
      <top style="thick"/>
      <bottom/>
    </border>
    <border>
      <left style="thick"/>
      <right style="thin"/>
      <top style="thin"/>
      <bottom/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ck"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ck"/>
      <top/>
      <bottom/>
    </border>
    <border>
      <left/>
      <right style="thick"/>
      <top style="thin"/>
      <bottom/>
    </border>
    <border>
      <left/>
      <right style="thick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1" applyNumberFormat="0" applyFill="0" applyAlignment="0" applyProtection="0"/>
    <xf numFmtId="0" fontId="63" fillId="0" borderId="2" applyNumberFormat="0" applyFill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6" fillId="20" borderId="5" applyNumberFormat="0" applyAlignment="0" applyProtection="0"/>
    <xf numFmtId="0" fontId="67" fillId="21" borderId="6" applyNumberFormat="0" applyAlignment="0" applyProtection="0"/>
    <xf numFmtId="0" fontId="68" fillId="20" borderId="6" applyNumberFormat="0" applyAlignment="0" applyProtection="0"/>
    <xf numFmtId="0" fontId="69" fillId="22" borderId="7" applyNumberFormat="0" applyAlignment="0" applyProtection="0"/>
    <xf numFmtId="0" fontId="70" fillId="23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24" borderId="0" applyNumberFormat="0" applyBorder="0" applyAlignment="0" applyProtection="0"/>
    <xf numFmtId="0" fontId="0" fillId="25" borderId="8" applyNumberFormat="0" applyFont="0" applyAlignment="0" applyProtection="0"/>
    <xf numFmtId="0" fontId="73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5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4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76" fillId="33" borderId="10" xfId="0" applyFont="1" applyFill="1" applyBorder="1" applyAlignment="1">
      <alignment horizontal="center"/>
    </xf>
    <xf numFmtId="0" fontId="77" fillId="34" borderId="11" xfId="0" applyFont="1" applyFill="1" applyBorder="1" applyAlignment="1">
      <alignment/>
    </xf>
    <xf numFmtId="3" fontId="77" fillId="35" borderId="12" xfId="0" applyNumberFormat="1" applyFont="1" applyFill="1" applyBorder="1" applyAlignment="1">
      <alignment/>
    </xf>
    <xf numFmtId="3" fontId="77" fillId="35" borderId="13" xfId="0" applyNumberFormat="1" applyFont="1" applyFill="1" applyBorder="1" applyAlignment="1">
      <alignment/>
    </xf>
    <xf numFmtId="3" fontId="77" fillId="35" borderId="14" xfId="0" applyNumberFormat="1" applyFont="1" applyFill="1" applyBorder="1" applyAlignment="1">
      <alignment/>
    </xf>
    <xf numFmtId="3" fontId="77" fillId="36" borderId="11" xfId="0" applyNumberFormat="1" applyFont="1" applyFill="1" applyBorder="1" applyAlignment="1">
      <alignment vertical="top" wrapText="1"/>
    </xf>
    <xf numFmtId="0" fontId="77" fillId="34" borderId="15" xfId="0" applyFont="1" applyFill="1" applyBorder="1" applyAlignment="1">
      <alignment/>
    </xf>
    <xf numFmtId="3" fontId="77" fillId="35" borderId="16" xfId="0" applyNumberFormat="1" applyFont="1" applyFill="1" applyBorder="1" applyAlignment="1">
      <alignment/>
    </xf>
    <xf numFmtId="0" fontId="77" fillId="33" borderId="17" xfId="0" applyFont="1" applyFill="1" applyBorder="1" applyAlignment="1">
      <alignment wrapText="1"/>
    </xf>
    <xf numFmtId="3" fontId="77" fillId="35" borderId="18" xfId="0" applyNumberFormat="1" applyFont="1" applyFill="1" applyBorder="1" applyAlignment="1">
      <alignment/>
    </xf>
    <xf numFmtId="3" fontId="77" fillId="35" borderId="19" xfId="0" applyNumberFormat="1" applyFont="1" applyFill="1" applyBorder="1" applyAlignment="1">
      <alignment/>
    </xf>
    <xf numFmtId="3" fontId="77" fillId="33" borderId="11" xfId="0" applyNumberFormat="1" applyFont="1" applyFill="1" applyBorder="1" applyAlignment="1">
      <alignment vertical="top" wrapText="1"/>
    </xf>
    <xf numFmtId="0" fontId="77" fillId="33" borderId="20" xfId="0" applyFont="1" applyFill="1" applyBorder="1" applyAlignment="1">
      <alignment wrapText="1"/>
    </xf>
    <xf numFmtId="0" fontId="77" fillId="33" borderId="15" xfId="0" applyFont="1" applyFill="1" applyBorder="1" applyAlignment="1">
      <alignment wrapText="1"/>
    </xf>
    <xf numFmtId="0" fontId="76" fillId="34" borderId="21" xfId="0" applyFont="1" applyFill="1" applyBorder="1" applyAlignment="1">
      <alignment wrapText="1"/>
    </xf>
    <xf numFmtId="0" fontId="77" fillId="34" borderId="22" xfId="0" applyFont="1" applyFill="1" applyBorder="1" applyAlignment="1">
      <alignment/>
    </xf>
    <xf numFmtId="3" fontId="77" fillId="36" borderId="22" xfId="0" applyNumberFormat="1" applyFont="1" applyFill="1" applyBorder="1" applyAlignment="1">
      <alignment vertical="top" wrapText="1"/>
    </xf>
    <xf numFmtId="0" fontId="76" fillId="33" borderId="21" xfId="0" applyFont="1" applyFill="1" applyBorder="1" applyAlignment="1">
      <alignment wrapText="1"/>
    </xf>
    <xf numFmtId="0" fontId="77" fillId="33" borderId="22" xfId="0" applyFont="1" applyFill="1" applyBorder="1" applyAlignment="1">
      <alignment/>
    </xf>
    <xf numFmtId="0" fontId="76" fillId="34" borderId="23" xfId="0" applyFont="1" applyFill="1" applyBorder="1" applyAlignment="1">
      <alignment wrapText="1"/>
    </xf>
    <xf numFmtId="0" fontId="77" fillId="34" borderId="24" xfId="0" applyFont="1" applyFill="1" applyBorder="1" applyAlignment="1">
      <alignment/>
    </xf>
    <xf numFmtId="3" fontId="77" fillId="35" borderId="25" xfId="0" applyNumberFormat="1" applyFont="1" applyFill="1" applyBorder="1" applyAlignment="1">
      <alignment/>
    </xf>
    <xf numFmtId="3" fontId="77" fillId="35" borderId="26" xfId="0" applyNumberFormat="1" applyFont="1" applyFill="1" applyBorder="1" applyAlignment="1">
      <alignment/>
    </xf>
    <xf numFmtId="3" fontId="77" fillId="35" borderId="27" xfId="0" applyNumberFormat="1" applyFont="1" applyFill="1" applyBorder="1" applyAlignment="1">
      <alignment/>
    </xf>
    <xf numFmtId="3" fontId="77" fillId="36" borderId="24" xfId="0" applyNumberFormat="1" applyFont="1" applyFill="1" applyBorder="1" applyAlignment="1">
      <alignment vertical="top" wrapText="1"/>
    </xf>
    <xf numFmtId="0" fontId="78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horizontal="center"/>
    </xf>
    <xf numFmtId="172" fontId="79" fillId="0" borderId="0" xfId="0" applyNumberFormat="1" applyFont="1" applyAlignment="1">
      <alignment/>
    </xf>
    <xf numFmtId="0" fontId="79" fillId="0" borderId="0" xfId="0" applyFont="1" applyAlignment="1">
      <alignment/>
    </xf>
    <xf numFmtId="3" fontId="80" fillId="37" borderId="28" xfId="0" applyNumberFormat="1" applyFont="1" applyFill="1" applyBorder="1" applyAlignment="1">
      <alignment horizontal="center"/>
    </xf>
    <xf numFmtId="3" fontId="81" fillId="37" borderId="19" xfId="0" applyNumberFormat="1" applyFont="1" applyFill="1" applyBorder="1" applyAlignment="1">
      <alignment/>
    </xf>
    <xf numFmtId="3" fontId="81" fillId="37" borderId="19" xfId="0" applyNumberFormat="1" applyFont="1" applyFill="1" applyBorder="1" applyAlignment="1">
      <alignment horizontal="center" vertical="center"/>
    </xf>
    <xf numFmtId="3" fontId="81" fillId="37" borderId="19" xfId="0" applyNumberFormat="1" applyFont="1" applyFill="1" applyBorder="1" applyAlignment="1">
      <alignment/>
    </xf>
    <xf numFmtId="3" fontId="81" fillId="37" borderId="29" xfId="0" applyNumberFormat="1" applyFont="1" applyFill="1" applyBorder="1" applyAlignment="1">
      <alignment/>
    </xf>
    <xf numFmtId="3" fontId="80" fillId="37" borderId="19" xfId="0" applyNumberFormat="1" applyFont="1" applyFill="1" applyBorder="1" applyAlignment="1">
      <alignment/>
    </xf>
    <xf numFmtId="3" fontId="80" fillId="37" borderId="29" xfId="0" applyNumberFormat="1" applyFont="1" applyFill="1" applyBorder="1" applyAlignment="1">
      <alignment horizontal="center"/>
    </xf>
    <xf numFmtId="2" fontId="79" fillId="0" borderId="0" xfId="0" applyNumberFormat="1" applyFont="1" applyAlignment="1">
      <alignment/>
    </xf>
    <xf numFmtId="3" fontId="80" fillId="37" borderId="30" xfId="0" applyNumberFormat="1" applyFont="1" applyFill="1" applyBorder="1" applyAlignment="1">
      <alignment horizontal="center"/>
    </xf>
    <xf numFmtId="3" fontId="80" fillId="37" borderId="30" xfId="0" applyNumberFormat="1" applyFont="1" applyFill="1" applyBorder="1" applyAlignment="1">
      <alignment/>
    </xf>
    <xf numFmtId="3" fontId="80" fillId="37" borderId="31" xfId="0" applyNumberFormat="1" applyFont="1" applyFill="1" applyBorder="1" applyAlignment="1">
      <alignment horizontal="center"/>
    </xf>
    <xf numFmtId="3" fontId="82" fillId="37" borderId="32" xfId="0" applyNumberFormat="1" applyFont="1" applyFill="1" applyBorder="1" applyAlignment="1">
      <alignment/>
    </xf>
    <xf numFmtId="3" fontId="83" fillId="37" borderId="33" xfId="0" applyNumberFormat="1" applyFont="1" applyFill="1" applyBorder="1" applyAlignment="1">
      <alignment horizontal="right"/>
    </xf>
    <xf numFmtId="3" fontId="83" fillId="37" borderId="34" xfId="0" applyNumberFormat="1" applyFont="1" applyFill="1" applyBorder="1" applyAlignment="1">
      <alignment/>
    </xf>
    <xf numFmtId="3" fontId="83" fillId="37" borderId="34" xfId="0" applyNumberFormat="1" applyFont="1" applyFill="1" applyBorder="1" applyAlignment="1">
      <alignment horizontal="right"/>
    </xf>
    <xf numFmtId="3" fontId="83" fillId="37" borderId="35" xfId="0" applyNumberFormat="1" applyFont="1" applyFill="1" applyBorder="1" applyAlignment="1">
      <alignment horizontal="right"/>
    </xf>
    <xf numFmtId="0" fontId="84" fillId="0" borderId="0" xfId="0" applyFont="1" applyAlignment="1">
      <alignment/>
    </xf>
    <xf numFmtId="2" fontId="84" fillId="0" borderId="0" xfId="0" applyNumberFormat="1" applyFont="1" applyAlignment="1">
      <alignment/>
    </xf>
    <xf numFmtId="172" fontId="84" fillId="0" borderId="0" xfId="0" applyNumberFormat="1" applyFont="1" applyAlignment="1">
      <alignment/>
    </xf>
    <xf numFmtId="3" fontId="83" fillId="37" borderId="36" xfId="0" applyNumberFormat="1" applyFont="1" applyFill="1" applyBorder="1" applyAlignment="1">
      <alignment horizontal="right"/>
    </xf>
    <xf numFmtId="3" fontId="83" fillId="37" borderId="19" xfId="0" applyNumberFormat="1" applyFont="1" applyFill="1" applyBorder="1" applyAlignment="1">
      <alignment/>
    </xf>
    <xf numFmtId="3" fontId="83" fillId="37" borderId="19" xfId="0" applyNumberFormat="1" applyFont="1" applyFill="1" applyBorder="1" applyAlignment="1">
      <alignment horizontal="right"/>
    </xf>
    <xf numFmtId="3" fontId="83" fillId="37" borderId="29" xfId="0" applyNumberFormat="1" applyFont="1" applyFill="1" applyBorder="1" applyAlignment="1">
      <alignment horizontal="right"/>
    </xf>
    <xf numFmtId="3" fontId="82" fillId="37" borderId="37" xfId="0" applyNumberFormat="1" applyFont="1" applyFill="1" applyBorder="1" applyAlignment="1">
      <alignment/>
    </xf>
    <xf numFmtId="3" fontId="83" fillId="37" borderId="38" xfId="0" applyNumberFormat="1" applyFont="1" applyFill="1" applyBorder="1" applyAlignment="1">
      <alignment horizontal="right"/>
    </xf>
    <xf numFmtId="3" fontId="83" fillId="37" borderId="30" xfId="0" applyNumberFormat="1" applyFont="1" applyFill="1" applyBorder="1" applyAlignment="1">
      <alignment/>
    </xf>
    <xf numFmtId="3" fontId="83" fillId="37" borderId="30" xfId="0" applyNumberFormat="1" applyFont="1" applyFill="1" applyBorder="1" applyAlignment="1">
      <alignment horizontal="right"/>
    </xf>
    <xf numFmtId="3" fontId="83" fillId="37" borderId="31" xfId="0" applyNumberFormat="1" applyFont="1" applyFill="1" applyBorder="1" applyAlignment="1">
      <alignment horizontal="right"/>
    </xf>
    <xf numFmtId="3" fontId="82" fillId="33" borderId="32" xfId="0" applyNumberFormat="1" applyFont="1" applyFill="1" applyBorder="1" applyAlignment="1">
      <alignment/>
    </xf>
    <xf numFmtId="3" fontId="83" fillId="35" borderId="39" xfId="0" applyNumberFormat="1" applyFont="1" applyFill="1" applyBorder="1" applyAlignment="1">
      <alignment horizontal="right"/>
    </xf>
    <xf numFmtId="3" fontId="83" fillId="35" borderId="13" xfId="0" applyNumberFormat="1" applyFont="1" applyFill="1" applyBorder="1" applyAlignment="1">
      <alignment/>
    </xf>
    <xf numFmtId="3" fontId="83" fillId="35" borderId="13" xfId="0" applyNumberFormat="1" applyFont="1" applyFill="1" applyBorder="1" applyAlignment="1">
      <alignment horizontal="right"/>
    </xf>
    <xf numFmtId="3" fontId="83" fillId="35" borderId="28" xfId="0" applyNumberFormat="1" applyFont="1" applyFill="1" applyBorder="1" applyAlignment="1">
      <alignment horizontal="right"/>
    </xf>
    <xf numFmtId="3" fontId="83" fillId="35" borderId="36" xfId="0" applyNumberFormat="1" applyFont="1" applyFill="1" applyBorder="1" applyAlignment="1">
      <alignment horizontal="right"/>
    </xf>
    <xf numFmtId="3" fontId="83" fillId="35" borderId="19" xfId="0" applyNumberFormat="1" applyFont="1" applyFill="1" applyBorder="1" applyAlignment="1">
      <alignment/>
    </xf>
    <xf numFmtId="3" fontId="83" fillId="35" borderId="19" xfId="0" applyNumberFormat="1" applyFont="1" applyFill="1" applyBorder="1" applyAlignment="1">
      <alignment horizontal="right"/>
    </xf>
    <xf numFmtId="3" fontId="79" fillId="35" borderId="19" xfId="0" applyNumberFormat="1" applyFont="1" applyFill="1" applyBorder="1" applyAlignment="1">
      <alignment horizontal="right"/>
    </xf>
    <xf numFmtId="3" fontId="79" fillId="35" borderId="19" xfId="0" applyNumberFormat="1" applyFont="1" applyFill="1" applyBorder="1" applyAlignment="1">
      <alignment/>
    </xf>
    <xf numFmtId="3" fontId="79" fillId="35" borderId="29" xfId="0" applyNumberFormat="1" applyFont="1" applyFill="1" applyBorder="1" applyAlignment="1">
      <alignment horizontal="right"/>
    </xf>
    <xf numFmtId="3" fontId="83" fillId="35" borderId="29" xfId="0" applyNumberFormat="1" applyFont="1" applyFill="1" applyBorder="1" applyAlignment="1">
      <alignment horizontal="right"/>
    </xf>
    <xf numFmtId="3" fontId="79" fillId="0" borderId="0" xfId="0" applyNumberFormat="1" applyFont="1" applyAlignment="1">
      <alignment/>
    </xf>
    <xf numFmtId="3" fontId="82" fillId="33" borderId="37" xfId="0" applyNumberFormat="1" applyFont="1" applyFill="1" applyBorder="1" applyAlignment="1">
      <alignment/>
    </xf>
    <xf numFmtId="3" fontId="83" fillId="35" borderId="38" xfId="0" applyNumberFormat="1" applyFont="1" applyFill="1" applyBorder="1" applyAlignment="1">
      <alignment horizontal="right"/>
    </xf>
    <xf numFmtId="3" fontId="83" fillId="35" borderId="30" xfId="0" applyNumberFormat="1" applyFont="1" applyFill="1" applyBorder="1" applyAlignment="1">
      <alignment/>
    </xf>
    <xf numFmtId="3" fontId="83" fillId="35" borderId="30" xfId="0" applyNumberFormat="1" applyFont="1" applyFill="1" applyBorder="1" applyAlignment="1">
      <alignment horizontal="right"/>
    </xf>
    <xf numFmtId="3" fontId="79" fillId="35" borderId="30" xfId="0" applyNumberFormat="1" applyFont="1" applyFill="1" applyBorder="1" applyAlignment="1">
      <alignment horizontal="right"/>
    </xf>
    <xf numFmtId="3" fontId="79" fillId="35" borderId="31" xfId="0" applyNumberFormat="1" applyFont="1" applyFill="1" applyBorder="1" applyAlignment="1">
      <alignment horizontal="right"/>
    </xf>
    <xf numFmtId="3" fontId="83" fillId="35" borderId="31" xfId="0" applyNumberFormat="1" applyFont="1" applyFill="1" applyBorder="1" applyAlignment="1">
      <alignment horizontal="right"/>
    </xf>
    <xf numFmtId="3" fontId="79" fillId="35" borderId="36" xfId="0" applyNumberFormat="1" applyFont="1" applyFill="1" applyBorder="1" applyAlignment="1">
      <alignment horizontal="right"/>
    </xf>
    <xf numFmtId="3" fontId="79" fillId="35" borderId="38" xfId="0" applyNumberFormat="1" applyFont="1" applyFill="1" applyBorder="1" applyAlignment="1">
      <alignment horizontal="right"/>
    </xf>
    <xf numFmtId="3" fontId="79" fillId="35" borderId="30" xfId="0" applyNumberFormat="1" applyFont="1" applyFill="1" applyBorder="1" applyAlignment="1">
      <alignment/>
    </xf>
    <xf numFmtId="3" fontId="79" fillId="35" borderId="0" xfId="0" applyNumberFormat="1" applyFont="1" applyFill="1" applyBorder="1" applyAlignment="1">
      <alignment horizontal="right"/>
    </xf>
    <xf numFmtId="3" fontId="79" fillId="35" borderId="0" xfId="0" applyNumberFormat="1" applyFont="1" applyFill="1" applyBorder="1" applyAlignment="1">
      <alignment/>
    </xf>
    <xf numFmtId="3" fontId="83" fillId="35" borderId="0" xfId="0" applyNumberFormat="1" applyFont="1" applyFill="1" applyBorder="1" applyAlignment="1">
      <alignment horizontal="right"/>
    </xf>
    <xf numFmtId="3" fontId="83" fillId="35" borderId="0" xfId="0" applyNumberFormat="1" applyFont="1" applyFill="1" applyBorder="1" applyAlignment="1">
      <alignment/>
    </xf>
    <xf numFmtId="0" fontId="79" fillId="35" borderId="0" xfId="0" applyFont="1" applyFill="1" applyAlignment="1">
      <alignment/>
    </xf>
    <xf numFmtId="0" fontId="85" fillId="0" borderId="0" xfId="0" applyFont="1" applyAlignment="1">
      <alignment/>
    </xf>
    <xf numFmtId="1" fontId="79" fillId="0" borderId="0" xfId="0" applyNumberFormat="1" applyFont="1" applyAlignment="1">
      <alignment/>
    </xf>
    <xf numFmtId="0" fontId="86" fillId="0" borderId="0" xfId="0" applyFont="1" applyAlignment="1">
      <alignment/>
    </xf>
    <xf numFmtId="173" fontId="79" fillId="0" borderId="0" xfId="0" applyNumberFormat="1" applyFont="1" applyAlignment="1">
      <alignment/>
    </xf>
    <xf numFmtId="172" fontId="0" fillId="0" borderId="0" xfId="0" applyNumberFormat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 wrapText="1"/>
    </xf>
    <xf numFmtId="0" fontId="87" fillId="37" borderId="42" xfId="0" applyFont="1" applyFill="1" applyBorder="1" applyAlignment="1">
      <alignment horizontal="center" vertical="center" wrapText="1"/>
    </xf>
    <xf numFmtId="0" fontId="87" fillId="37" borderId="42" xfId="0" applyFont="1" applyFill="1" applyBorder="1" applyAlignment="1">
      <alignment horizontal="center" vertical="center"/>
    </xf>
    <xf numFmtId="0" fontId="87" fillId="37" borderId="43" xfId="0" applyFont="1" applyFill="1" applyBorder="1" applyAlignment="1">
      <alignment wrapText="1"/>
    </xf>
    <xf numFmtId="3" fontId="87" fillId="37" borderId="22" xfId="0" applyNumberFormat="1" applyFont="1" applyFill="1" applyBorder="1" applyAlignment="1">
      <alignment horizontal="right"/>
    </xf>
    <xf numFmtId="3" fontId="87" fillId="37" borderId="44" xfId="0" applyNumberFormat="1" applyFont="1" applyFill="1" applyBorder="1" applyAlignment="1">
      <alignment horizontal="right"/>
    </xf>
    <xf numFmtId="3" fontId="88" fillId="35" borderId="34" xfId="0" applyNumberFormat="1" applyFont="1" applyFill="1" applyBorder="1" applyAlignment="1">
      <alignment horizontal="right"/>
    </xf>
    <xf numFmtId="3" fontId="89" fillId="35" borderId="34" xfId="0" applyNumberFormat="1" applyFont="1" applyFill="1" applyBorder="1" applyAlignment="1">
      <alignment/>
    </xf>
    <xf numFmtId="0" fontId="88" fillId="35" borderId="36" xfId="0" applyFont="1" applyFill="1" applyBorder="1" applyAlignment="1">
      <alignment wrapText="1"/>
    </xf>
    <xf numFmtId="3" fontId="88" fillId="35" borderId="19" xfId="0" applyNumberFormat="1" applyFont="1" applyFill="1" applyBorder="1" applyAlignment="1">
      <alignment horizontal="right"/>
    </xf>
    <xf numFmtId="3" fontId="89" fillId="35" borderId="19" xfId="0" applyNumberFormat="1" applyFont="1" applyFill="1" applyBorder="1" applyAlignment="1">
      <alignment/>
    </xf>
    <xf numFmtId="3" fontId="89" fillId="35" borderId="19" xfId="0" applyNumberFormat="1" applyFont="1" applyFill="1" applyBorder="1" applyAlignment="1">
      <alignment horizontal="right"/>
    </xf>
    <xf numFmtId="0" fontId="88" fillId="35" borderId="38" xfId="0" applyFont="1" applyFill="1" applyBorder="1" applyAlignment="1">
      <alignment wrapText="1"/>
    </xf>
    <xf numFmtId="3" fontId="88" fillId="35" borderId="30" xfId="0" applyNumberFormat="1" applyFont="1" applyFill="1" applyBorder="1" applyAlignment="1">
      <alignment horizontal="right"/>
    </xf>
    <xf numFmtId="3" fontId="89" fillId="35" borderId="30" xfId="0" applyNumberFormat="1" applyFont="1" applyFill="1" applyBorder="1" applyAlignment="1">
      <alignment horizontal="right"/>
    </xf>
    <xf numFmtId="14" fontId="78" fillId="0" borderId="0" xfId="0" applyNumberFormat="1" applyFont="1" applyAlignment="1">
      <alignment/>
    </xf>
    <xf numFmtId="1" fontId="88" fillId="35" borderId="0" xfId="0" applyNumberFormat="1" applyFont="1" applyFill="1" applyBorder="1" applyAlignment="1">
      <alignment horizontal="right"/>
    </xf>
    <xf numFmtId="1" fontId="89" fillId="35" borderId="0" xfId="0" applyNumberFormat="1" applyFont="1" applyFill="1" applyBorder="1" applyAlignment="1">
      <alignment horizontal="right"/>
    </xf>
    <xf numFmtId="0" fontId="90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87" fillId="37" borderId="45" xfId="0" applyFont="1" applyFill="1" applyBorder="1" applyAlignment="1">
      <alignment wrapText="1"/>
    </xf>
    <xf numFmtId="3" fontId="87" fillId="37" borderId="10" xfId="0" applyNumberFormat="1" applyFont="1" applyFill="1" applyBorder="1" applyAlignment="1">
      <alignment horizontal="right"/>
    </xf>
    <xf numFmtId="0" fontId="88" fillId="35" borderId="39" xfId="0" applyFont="1" applyFill="1" applyBorder="1" applyAlignment="1">
      <alignment wrapText="1"/>
    </xf>
    <xf numFmtId="3" fontId="88" fillId="35" borderId="13" xfId="0" applyNumberFormat="1" applyFont="1" applyFill="1" applyBorder="1" applyAlignment="1">
      <alignment horizontal="right"/>
    </xf>
    <xf numFmtId="3" fontId="89" fillId="35" borderId="13" xfId="0" applyNumberFormat="1" applyFont="1" applyFill="1" applyBorder="1" applyAlignment="1">
      <alignment/>
    </xf>
    <xf numFmtId="3" fontId="89" fillId="35" borderId="13" xfId="0" applyNumberFormat="1" applyFont="1" applyFill="1" applyBorder="1" applyAlignment="1">
      <alignment horizontal="right"/>
    </xf>
    <xf numFmtId="3" fontId="89" fillId="35" borderId="28" xfId="0" applyNumberFormat="1" applyFont="1" applyFill="1" applyBorder="1" applyAlignment="1">
      <alignment/>
    </xf>
    <xf numFmtId="3" fontId="89" fillId="35" borderId="29" xfId="0" applyNumberFormat="1" applyFont="1" applyFill="1" applyBorder="1" applyAlignment="1">
      <alignment/>
    </xf>
    <xf numFmtId="3" fontId="89" fillId="35" borderId="46" xfId="0" applyNumberFormat="1" applyFont="1" applyFill="1" applyBorder="1" applyAlignment="1">
      <alignment/>
    </xf>
    <xf numFmtId="3" fontId="89" fillId="35" borderId="47" xfId="0" applyNumberFormat="1" applyFont="1" applyFill="1" applyBorder="1" applyAlignment="1">
      <alignment/>
    </xf>
    <xf numFmtId="3" fontId="89" fillId="35" borderId="26" xfId="0" applyNumberFormat="1" applyFont="1" applyFill="1" applyBorder="1" applyAlignment="1">
      <alignment/>
    </xf>
    <xf numFmtId="3" fontId="89" fillId="35" borderId="48" xfId="0" applyNumberFormat="1" applyFont="1" applyFill="1" applyBorder="1" applyAlignment="1">
      <alignment/>
    </xf>
    <xf numFmtId="0" fontId="88" fillId="35" borderId="0" xfId="0" applyFont="1" applyFill="1" applyBorder="1" applyAlignment="1">
      <alignment horizontal="center" wrapText="1"/>
    </xf>
    <xf numFmtId="0" fontId="91" fillId="0" borderId="0" xfId="0" applyFont="1" applyBorder="1" applyAlignment="1">
      <alignment/>
    </xf>
    <xf numFmtId="0" fontId="92" fillId="0" borderId="0" xfId="0" applyFont="1" applyAlignment="1">
      <alignment/>
    </xf>
    <xf numFmtId="0" fontId="74" fillId="33" borderId="19" xfId="0" applyFont="1" applyFill="1" applyBorder="1" applyAlignment="1">
      <alignment horizontal="center" vertical="center"/>
    </xf>
    <xf numFmtId="4" fontId="0" fillId="0" borderId="19" xfId="0" applyNumberFormat="1" applyBorder="1" applyAlignment="1">
      <alignment/>
    </xf>
    <xf numFmtId="4" fontId="74" fillId="33" borderId="19" xfId="0" applyNumberFormat="1" applyFont="1" applyFill="1" applyBorder="1" applyAlignment="1">
      <alignment/>
    </xf>
    <xf numFmtId="0" fontId="91" fillId="0" borderId="0" xfId="0" applyFont="1" applyBorder="1" applyAlignment="1">
      <alignment horizontal="center"/>
    </xf>
    <xf numFmtId="0" fontId="9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92" fillId="0" borderId="0" xfId="0" applyFont="1" applyBorder="1" applyAlignment="1">
      <alignment horizontal="center"/>
    </xf>
    <xf numFmtId="0" fontId="93" fillId="0" borderId="0" xfId="0" applyFont="1" applyBorder="1" applyAlignment="1">
      <alignment horizontal="center"/>
    </xf>
    <xf numFmtId="0" fontId="74" fillId="33" borderId="19" xfId="0" applyFont="1" applyFill="1" applyBorder="1" applyAlignment="1">
      <alignment horizontal="center"/>
    </xf>
    <xf numFmtId="0" fontId="0" fillId="36" borderId="19" xfId="0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94" fillId="0" borderId="0" xfId="0" applyFont="1" applyAlignment="1">
      <alignment horizontal="left"/>
    </xf>
    <xf numFmtId="0" fontId="0" fillId="35" borderId="0" xfId="0" applyFill="1" applyAlignment="1">
      <alignment horizontal="center"/>
    </xf>
    <xf numFmtId="0" fontId="0" fillId="0" borderId="0" xfId="0" applyAlignment="1">
      <alignment horizontal="left"/>
    </xf>
    <xf numFmtId="0" fontId="94" fillId="0" borderId="0" xfId="0" applyFont="1" applyAlignment="1">
      <alignment horizontal="center"/>
    </xf>
    <xf numFmtId="0" fontId="90" fillId="0" borderId="0" xfId="0" applyFont="1" applyBorder="1" applyAlignment="1">
      <alignment/>
    </xf>
    <xf numFmtId="0" fontId="0" fillId="33" borderId="39" xfId="0" applyFill="1" applyBorder="1" applyAlignment="1">
      <alignment/>
    </xf>
    <xf numFmtId="0" fontId="74" fillId="36" borderId="36" xfId="0" applyFont="1" applyFill="1" applyBorder="1" applyAlignment="1">
      <alignment/>
    </xf>
    <xf numFmtId="0" fontId="74" fillId="33" borderId="36" xfId="0" applyFont="1" applyFill="1" applyBorder="1" applyAlignment="1">
      <alignment/>
    </xf>
    <xf numFmtId="0" fontId="74" fillId="36" borderId="49" xfId="0" applyFont="1" applyFill="1" applyBorder="1" applyAlignment="1">
      <alignment/>
    </xf>
    <xf numFmtId="0" fontId="74" fillId="33" borderId="49" xfId="0" applyFont="1" applyFill="1" applyBorder="1" applyAlignment="1">
      <alignment/>
    </xf>
    <xf numFmtId="0" fontId="74" fillId="33" borderId="38" xfId="0" applyFont="1" applyFill="1" applyBorder="1" applyAlignment="1">
      <alignment/>
    </xf>
    <xf numFmtId="0" fontId="0" fillId="36" borderId="19" xfId="0" applyFill="1" applyBorder="1" applyAlignment="1">
      <alignment horizontal="center" vertical="center"/>
    </xf>
    <xf numFmtId="0" fontId="0" fillId="0" borderId="19" xfId="0" applyBorder="1" applyAlignment="1">
      <alignment horizontal="right" vertical="center"/>
    </xf>
    <xf numFmtId="0" fontId="0" fillId="33" borderId="19" xfId="0" applyFill="1" applyBorder="1" applyAlignment="1">
      <alignment horizontal="center" vertical="center"/>
    </xf>
    <xf numFmtId="0" fontId="0" fillId="35" borderId="0" xfId="0" applyFill="1" applyAlignment="1">
      <alignment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vertical="top"/>
    </xf>
    <xf numFmtId="0" fontId="52" fillId="36" borderId="50" xfId="0" applyFont="1" applyFill="1" applyBorder="1" applyAlignment="1">
      <alignment horizontal="left" vertical="center"/>
    </xf>
    <xf numFmtId="1" fontId="1" fillId="35" borderId="51" xfId="0" applyNumberFormat="1" applyFont="1" applyFill="1" applyBorder="1" applyAlignment="1">
      <alignment vertical="top"/>
    </xf>
    <xf numFmtId="1" fontId="1" fillId="35" borderId="52" xfId="0" applyNumberFormat="1" applyFont="1" applyFill="1" applyBorder="1" applyAlignment="1">
      <alignment vertical="top"/>
    </xf>
    <xf numFmtId="1" fontId="1" fillId="35" borderId="53" xfId="0" applyNumberFormat="1" applyFont="1" applyFill="1" applyBorder="1" applyAlignment="1">
      <alignment vertical="top"/>
    </xf>
    <xf numFmtId="0" fontId="52" fillId="33" borderId="50" xfId="0" applyFont="1" applyFill="1" applyBorder="1" applyAlignment="1">
      <alignment horizontal="left" vertical="center"/>
    </xf>
    <xf numFmtId="1" fontId="1" fillId="35" borderId="54" xfId="0" applyNumberFormat="1" applyFont="1" applyFill="1" applyBorder="1" applyAlignment="1">
      <alignment vertical="top"/>
    </xf>
    <xf numFmtId="1" fontId="1" fillId="35" borderId="19" xfId="0" applyNumberFormat="1" applyFont="1" applyFill="1" applyBorder="1" applyAlignment="1">
      <alignment vertical="top"/>
    </xf>
    <xf numFmtId="1" fontId="1" fillId="35" borderId="55" xfId="0" applyNumberFormat="1" applyFont="1" applyFill="1" applyBorder="1" applyAlignment="1">
      <alignment vertical="top"/>
    </xf>
    <xf numFmtId="0" fontId="52" fillId="36" borderId="56" xfId="0" applyFont="1" applyFill="1" applyBorder="1" applyAlignment="1">
      <alignment horizontal="left" vertical="center"/>
    </xf>
    <xf numFmtId="3" fontId="40" fillId="33" borderId="57" xfId="0" applyNumberFormat="1" applyFont="1" applyFill="1" applyBorder="1" applyAlignment="1">
      <alignment horizontal="left" vertical="center"/>
    </xf>
    <xf numFmtId="3" fontId="38" fillId="33" borderId="58" xfId="0" applyNumberFormat="1" applyFont="1" applyFill="1" applyBorder="1" applyAlignment="1">
      <alignment vertical="top"/>
    </xf>
    <xf numFmtId="3" fontId="38" fillId="33" borderId="59" xfId="0" applyNumberFormat="1" applyFont="1" applyFill="1" applyBorder="1" applyAlignment="1">
      <alignment vertical="top"/>
    </xf>
    <xf numFmtId="3" fontId="38" fillId="33" borderId="60" xfId="0" applyNumberFormat="1" applyFont="1" applyFill="1" applyBorder="1" applyAlignment="1">
      <alignment vertical="top"/>
    </xf>
    <xf numFmtId="3" fontId="6" fillId="0" borderId="0" xfId="0" applyNumberFormat="1" applyFont="1" applyAlignment="1">
      <alignment vertical="top"/>
    </xf>
    <xf numFmtId="3" fontId="7" fillId="0" borderId="0" xfId="0" applyNumberFormat="1" applyFont="1" applyBorder="1" applyAlignment="1">
      <alignment horizontal="left" vertical="top"/>
    </xf>
    <xf numFmtId="3" fontId="7" fillId="0" borderId="0" xfId="0" applyNumberFormat="1" applyFont="1" applyBorder="1" applyAlignment="1">
      <alignment vertical="top"/>
    </xf>
    <xf numFmtId="3" fontId="8" fillId="0" borderId="0" xfId="0" applyNumberFormat="1" applyFont="1" applyBorder="1" applyAlignment="1">
      <alignment vertical="top"/>
    </xf>
    <xf numFmtId="3" fontId="6" fillId="0" borderId="0" xfId="0" applyNumberFormat="1" applyFont="1" applyBorder="1" applyAlignment="1">
      <alignment vertical="top"/>
    </xf>
    <xf numFmtId="0" fontId="6" fillId="0" borderId="0" xfId="0" applyFont="1" applyBorder="1" applyAlignment="1">
      <alignment vertical="top"/>
    </xf>
    <xf numFmtId="3" fontId="6" fillId="0" borderId="0" xfId="0" applyNumberFormat="1" applyFont="1" applyAlignment="1">
      <alignment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vertical="top"/>
    </xf>
    <xf numFmtId="0" fontId="10" fillId="0" borderId="0" xfId="0" applyFont="1" applyBorder="1" applyAlignment="1">
      <alignment vertical="top"/>
    </xf>
    <xf numFmtId="0" fontId="10" fillId="0" borderId="0" xfId="0" applyFont="1" applyAlignment="1">
      <alignment vertical="top"/>
    </xf>
    <xf numFmtId="0" fontId="11" fillId="0" borderId="0" xfId="0" applyFont="1" applyAlignment="1">
      <alignment horizontal="left" vertical="top"/>
    </xf>
    <xf numFmtId="0" fontId="12" fillId="0" borderId="0" xfId="0" applyFont="1" applyAlignment="1">
      <alignment vertical="top"/>
    </xf>
    <xf numFmtId="0" fontId="12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0" fillId="0" borderId="0" xfId="0" applyBorder="1" applyAlignment="1">
      <alignment wrapText="1"/>
    </xf>
    <xf numFmtId="1" fontId="87" fillId="37" borderId="22" xfId="0" applyNumberFormat="1" applyFont="1" applyFill="1" applyBorder="1" applyAlignment="1">
      <alignment horizontal="right"/>
    </xf>
    <xf numFmtId="1" fontId="87" fillId="37" borderId="44" xfId="0" applyNumberFormat="1" applyFont="1" applyFill="1" applyBorder="1" applyAlignment="1">
      <alignment horizontal="right"/>
    </xf>
    <xf numFmtId="1" fontId="87" fillId="37" borderId="61" xfId="0" applyNumberFormat="1" applyFont="1" applyFill="1" applyBorder="1" applyAlignment="1">
      <alignment horizontal="right"/>
    </xf>
    <xf numFmtId="1" fontId="87" fillId="37" borderId="62" xfId="0" applyNumberFormat="1" applyFont="1" applyFill="1" applyBorder="1" applyAlignment="1">
      <alignment horizontal="right"/>
    </xf>
    <xf numFmtId="3" fontId="89" fillId="35" borderId="29" xfId="0" applyNumberFormat="1" applyFont="1" applyFill="1" applyBorder="1" applyAlignment="1">
      <alignment horizontal="right"/>
    </xf>
    <xf numFmtId="3" fontId="89" fillId="35" borderId="35" xfId="0" applyNumberFormat="1" applyFont="1" applyFill="1" applyBorder="1" applyAlignment="1">
      <alignment horizontal="right"/>
    </xf>
    <xf numFmtId="0" fontId="87" fillId="33" borderId="38" xfId="0" applyFont="1" applyFill="1" applyBorder="1" applyAlignment="1">
      <alignment horizontal="right" wrapText="1"/>
    </xf>
    <xf numFmtId="3" fontId="88" fillId="33" borderId="30" xfId="0" applyNumberFormat="1" applyFont="1" applyFill="1" applyBorder="1" applyAlignment="1">
      <alignment horizontal="right"/>
    </xf>
    <xf numFmtId="14" fontId="85" fillId="0" borderId="0" xfId="0" applyNumberFormat="1" applyFont="1" applyAlignment="1">
      <alignment/>
    </xf>
    <xf numFmtId="0" fontId="0" fillId="33" borderId="19" xfId="0" applyFont="1" applyFill="1" applyBorder="1" applyAlignment="1">
      <alignment/>
    </xf>
    <xf numFmtId="0" fontId="0" fillId="36" borderId="19" xfId="0" applyFont="1" applyFill="1" applyBorder="1" applyAlignment="1">
      <alignment/>
    </xf>
    <xf numFmtId="0" fontId="0" fillId="33" borderId="19" xfId="0" applyFont="1" applyFill="1" applyBorder="1" applyAlignment="1">
      <alignment vertical="center" wrapText="1"/>
    </xf>
    <xf numFmtId="0" fontId="0" fillId="36" borderId="19" xfId="0" applyFont="1" applyFill="1" applyBorder="1" applyAlignment="1">
      <alignment vertical="center" wrapText="1"/>
    </xf>
    <xf numFmtId="0" fontId="0" fillId="33" borderId="19" xfId="0" applyFont="1" applyFill="1" applyBorder="1" applyAlignment="1">
      <alignment wrapText="1"/>
    </xf>
    <xf numFmtId="0" fontId="0" fillId="33" borderId="19" xfId="0" applyFill="1" applyBorder="1" applyAlignment="1">
      <alignment/>
    </xf>
    <xf numFmtId="0" fontId="0" fillId="36" borderId="19" xfId="0" applyFill="1" applyBorder="1" applyAlignment="1">
      <alignment/>
    </xf>
    <xf numFmtId="0" fontId="0" fillId="33" borderId="19" xfId="0" applyFill="1" applyBorder="1" applyAlignment="1">
      <alignment vertical="center" wrapText="1"/>
    </xf>
    <xf numFmtId="0" fontId="0" fillId="36" borderId="19" xfId="0" applyFill="1" applyBorder="1" applyAlignment="1">
      <alignment vertical="center" wrapText="1"/>
    </xf>
    <xf numFmtId="0" fontId="90" fillId="0" borderId="63" xfId="0" applyFont="1" applyBorder="1" applyAlignment="1">
      <alignment wrapText="1"/>
    </xf>
    <xf numFmtId="0" fontId="13" fillId="0" borderId="19" xfId="47" applyFont="1" applyBorder="1" applyAlignment="1" applyProtection="1">
      <alignment horizontal="right" wrapText="1"/>
      <protection/>
    </xf>
    <xf numFmtId="0" fontId="0" fillId="0" borderId="19" xfId="0" applyBorder="1" applyAlignment="1">
      <alignment horizontal="right" wrapText="1"/>
    </xf>
    <xf numFmtId="3" fontId="0" fillId="0" borderId="19" xfId="0" applyNumberFormat="1" applyBorder="1" applyAlignment="1">
      <alignment horizontal="right" wrapText="1"/>
    </xf>
    <xf numFmtId="0" fontId="95" fillId="0" borderId="0" xfId="0" applyFont="1" applyBorder="1" applyAlignment="1">
      <alignment/>
    </xf>
    <xf numFmtId="0" fontId="0" fillId="0" borderId="0" xfId="0" applyBorder="1" applyAlignment="1">
      <alignment horizontal="right" wrapText="1"/>
    </xf>
    <xf numFmtId="3" fontId="0" fillId="0" borderId="0" xfId="0" applyNumberFormat="1" applyBorder="1" applyAlignment="1">
      <alignment horizontal="right" wrapText="1"/>
    </xf>
    <xf numFmtId="0" fontId="74" fillId="0" borderId="63" xfId="0" applyFont="1" applyBorder="1" applyAlignment="1">
      <alignment wrapText="1"/>
    </xf>
    <xf numFmtId="3" fontId="74" fillId="33" borderId="19" xfId="0" applyNumberFormat="1" applyFont="1" applyFill="1" applyBorder="1" applyAlignment="1">
      <alignment horizontal="right" wrapText="1"/>
    </xf>
    <xf numFmtId="0" fontId="0" fillId="0" borderId="19" xfId="0" applyFont="1" applyBorder="1" applyAlignment="1">
      <alignment horizontal="right" wrapText="1"/>
    </xf>
    <xf numFmtId="3" fontId="0" fillId="0" borderId="19" xfId="0" applyNumberFormat="1" applyFont="1" applyBorder="1" applyAlignment="1">
      <alignment horizontal="right" wrapText="1"/>
    </xf>
    <xf numFmtId="0" fontId="0" fillId="33" borderId="19" xfId="0" applyFont="1" applyFill="1" applyBorder="1" applyAlignment="1">
      <alignment horizontal="center" vertical="center"/>
    </xf>
    <xf numFmtId="0" fontId="0" fillId="35" borderId="19" xfId="0" applyFont="1" applyFill="1" applyBorder="1" applyAlignment="1">
      <alignment vertical="center" wrapText="1"/>
    </xf>
    <xf numFmtId="0" fontId="0" fillId="35" borderId="19" xfId="0" applyFont="1" applyFill="1" applyBorder="1" applyAlignment="1">
      <alignment horizontal="right" vertical="center" wrapText="1"/>
    </xf>
    <xf numFmtId="3" fontId="0" fillId="35" borderId="19" xfId="0" applyNumberFormat="1" applyFont="1" applyFill="1" applyBorder="1" applyAlignment="1">
      <alignment horizontal="right" vertical="center" wrapText="1"/>
    </xf>
    <xf numFmtId="0" fontId="0" fillId="0" borderId="19" xfId="0" applyFont="1" applyBorder="1" applyAlignment="1">
      <alignment vertical="center" wrapText="1"/>
    </xf>
    <xf numFmtId="0" fontId="0" fillId="0" borderId="19" xfId="0" applyFont="1" applyBorder="1" applyAlignment="1">
      <alignment horizontal="right" vertical="center" wrapText="1"/>
    </xf>
    <xf numFmtId="3" fontId="0" fillId="0" borderId="19" xfId="0" applyNumberFormat="1" applyFont="1" applyBorder="1" applyAlignment="1">
      <alignment horizontal="right" vertical="center" wrapText="1"/>
    </xf>
    <xf numFmtId="0" fontId="95" fillId="0" borderId="64" xfId="0" applyFont="1" applyBorder="1" applyAlignment="1">
      <alignment/>
    </xf>
    <xf numFmtId="0" fontId="0" fillId="35" borderId="19" xfId="0" applyFont="1" applyFill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96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0" fontId="21" fillId="36" borderId="65" xfId="0" applyFont="1" applyFill="1" applyBorder="1" applyAlignment="1">
      <alignment/>
    </xf>
    <xf numFmtId="0" fontId="0" fillId="36" borderId="40" xfId="0" applyFill="1" applyBorder="1" applyAlignment="1">
      <alignment/>
    </xf>
    <xf numFmtId="0" fontId="18" fillId="36" borderId="62" xfId="0" applyFont="1" applyFill="1" applyBorder="1" applyAlignment="1">
      <alignment/>
    </xf>
    <xf numFmtId="0" fontId="22" fillId="36" borderId="32" xfId="0" applyFont="1" applyFill="1" applyBorder="1" applyAlignment="1">
      <alignment/>
    </xf>
    <xf numFmtId="0" fontId="18" fillId="36" borderId="0" xfId="0" applyFont="1" applyFill="1" applyBorder="1" applyAlignment="1">
      <alignment/>
    </xf>
    <xf numFmtId="0" fontId="19" fillId="36" borderId="66" xfId="0" applyFont="1" applyFill="1" applyBorder="1" applyAlignment="1">
      <alignment horizontal="center" vertical="center" wrapText="1"/>
    </xf>
    <xf numFmtId="0" fontId="71" fillId="36" borderId="0" xfId="47" applyFill="1" applyBorder="1" applyAlignment="1" applyProtection="1">
      <alignment/>
      <protection/>
    </xf>
    <xf numFmtId="49" fontId="19" fillId="36" borderId="10" xfId="0" applyNumberFormat="1" applyFont="1" applyFill="1" applyBorder="1" applyAlignment="1" quotePrefix="1">
      <alignment horizontal="center" vertical="center"/>
    </xf>
    <xf numFmtId="0" fontId="21" fillId="36" borderId="32" xfId="0" applyFont="1" applyFill="1" applyBorder="1" applyAlignment="1">
      <alignment horizontal="center"/>
    </xf>
    <xf numFmtId="49" fontId="19" fillId="36" borderId="10" xfId="0" applyNumberFormat="1" applyFont="1" applyFill="1" applyBorder="1" applyAlignment="1">
      <alignment horizontal="center" vertical="center"/>
    </xf>
    <xf numFmtId="0" fontId="71" fillId="36" borderId="0" xfId="47" applyFill="1" applyBorder="1" applyAlignment="1" applyProtection="1">
      <alignment wrapText="1"/>
      <protection/>
    </xf>
    <xf numFmtId="0" fontId="21" fillId="36" borderId="32" xfId="0" applyFont="1" applyFill="1" applyBorder="1" applyAlignment="1" quotePrefix="1">
      <alignment horizontal="center" vertical="top"/>
    </xf>
    <xf numFmtId="0" fontId="71" fillId="36" borderId="0" xfId="47" applyFill="1" applyBorder="1" applyAlignment="1" applyProtection="1">
      <alignment horizontal="left" wrapText="1"/>
      <protection/>
    </xf>
    <xf numFmtId="0" fontId="0" fillId="36" borderId="32" xfId="0" applyFill="1" applyBorder="1" applyAlignment="1">
      <alignment/>
    </xf>
    <xf numFmtId="49" fontId="97" fillId="36" borderId="10" xfId="0" applyNumberFormat="1" applyFont="1" applyFill="1" applyBorder="1" applyAlignment="1">
      <alignment horizontal="center" vertical="center"/>
    </xf>
    <xf numFmtId="0" fontId="0" fillId="36" borderId="37" xfId="0" applyFill="1" applyBorder="1" applyAlignment="1">
      <alignment/>
    </xf>
    <xf numFmtId="0" fontId="95" fillId="36" borderId="41" xfId="0" applyFont="1" applyFill="1" applyBorder="1" applyAlignment="1">
      <alignment/>
    </xf>
    <xf numFmtId="49" fontId="95" fillId="36" borderId="42" xfId="0" applyNumberFormat="1" applyFont="1" applyFill="1" applyBorder="1" applyAlignment="1">
      <alignment horizontal="center"/>
    </xf>
    <xf numFmtId="3" fontId="89" fillId="35" borderId="35" xfId="0" applyNumberFormat="1" applyFont="1" applyFill="1" applyBorder="1" applyAlignment="1">
      <alignment/>
    </xf>
    <xf numFmtId="4" fontId="0" fillId="0" borderId="19" xfId="0" applyNumberFormat="1" applyFont="1" applyBorder="1" applyAlignment="1">
      <alignment horizontal="right" vertical="center"/>
    </xf>
    <xf numFmtId="3" fontId="13" fillId="33" borderId="67" xfId="0" applyNumberFormat="1" applyFont="1" applyFill="1" applyBorder="1" applyAlignment="1">
      <alignment vertical="top" wrapText="1"/>
    </xf>
    <xf numFmtId="3" fontId="56" fillId="33" borderId="58" xfId="0" applyNumberFormat="1" applyFont="1" applyFill="1" applyBorder="1" applyAlignment="1">
      <alignment vertical="top"/>
    </xf>
    <xf numFmtId="3" fontId="56" fillId="33" borderId="59" xfId="0" applyNumberFormat="1" applyFont="1" applyFill="1" applyBorder="1" applyAlignment="1">
      <alignment vertical="top"/>
    </xf>
    <xf numFmtId="3" fontId="56" fillId="33" borderId="68" xfId="0" applyNumberFormat="1" applyFont="1" applyFill="1" applyBorder="1" applyAlignment="1">
      <alignment vertical="top"/>
    </xf>
    <xf numFmtId="3" fontId="56" fillId="33" borderId="60" xfId="0" applyNumberFormat="1" applyFont="1" applyFill="1" applyBorder="1" applyAlignment="1">
      <alignment vertical="top"/>
    </xf>
    <xf numFmtId="0" fontId="78" fillId="0" borderId="0" xfId="0" applyFont="1" applyAlignment="1">
      <alignment horizontal="left"/>
    </xf>
    <xf numFmtId="3" fontId="80" fillId="37" borderId="13" xfId="0" applyNumberFormat="1" applyFont="1" applyFill="1" applyBorder="1" applyAlignment="1">
      <alignment horizontal="center"/>
    </xf>
    <xf numFmtId="3" fontId="80" fillId="37" borderId="19" xfId="0" applyNumberFormat="1" applyFont="1" applyFill="1" applyBorder="1" applyAlignment="1">
      <alignment horizontal="center"/>
    </xf>
    <xf numFmtId="0" fontId="93" fillId="0" borderId="0" xfId="0" applyFont="1" applyBorder="1" applyAlignment="1">
      <alignment horizontal="left"/>
    </xf>
    <xf numFmtId="3" fontId="82" fillId="35" borderId="0" xfId="0" applyNumberFormat="1" applyFont="1" applyFill="1" applyBorder="1" applyAlignment="1">
      <alignment/>
    </xf>
    <xf numFmtId="3" fontId="82" fillId="33" borderId="24" xfId="0" applyNumberFormat="1" applyFont="1" applyFill="1" applyBorder="1" applyAlignment="1">
      <alignment/>
    </xf>
    <xf numFmtId="3" fontId="82" fillId="0" borderId="0" xfId="0" applyNumberFormat="1" applyFont="1" applyFill="1" applyBorder="1" applyAlignment="1">
      <alignment/>
    </xf>
    <xf numFmtId="3" fontId="89" fillId="35" borderId="34" xfId="0" applyNumberFormat="1" applyFont="1" applyFill="1" applyBorder="1" applyAlignment="1">
      <alignment horizontal="right"/>
    </xf>
    <xf numFmtId="3" fontId="41" fillId="35" borderId="51" xfId="0" applyNumberFormat="1" applyFont="1" applyFill="1" applyBorder="1" applyAlignment="1">
      <alignment vertical="top"/>
    </xf>
    <xf numFmtId="3" fontId="41" fillId="35" borderId="52" xfId="0" applyNumberFormat="1" applyFont="1" applyFill="1" applyBorder="1" applyAlignment="1">
      <alignment vertical="top"/>
    </xf>
    <xf numFmtId="3" fontId="41" fillId="35" borderId="53" xfId="0" applyNumberFormat="1" applyFont="1" applyFill="1" applyBorder="1" applyAlignment="1">
      <alignment vertical="top"/>
    </xf>
    <xf numFmtId="3" fontId="41" fillId="35" borderId="54" xfId="0" applyNumberFormat="1" applyFont="1" applyFill="1" applyBorder="1" applyAlignment="1">
      <alignment vertical="top"/>
    </xf>
    <xf numFmtId="3" fontId="41" fillId="35" borderId="19" xfId="0" applyNumberFormat="1" applyFont="1" applyFill="1" applyBorder="1" applyAlignment="1">
      <alignment vertical="top"/>
    </xf>
    <xf numFmtId="3" fontId="41" fillId="35" borderId="55" xfId="0" applyNumberFormat="1" applyFont="1" applyFill="1" applyBorder="1" applyAlignment="1">
      <alignment vertical="top"/>
    </xf>
    <xf numFmtId="3" fontId="77" fillId="36" borderId="17" xfId="0" applyNumberFormat="1" applyFont="1" applyFill="1" applyBorder="1" applyAlignment="1">
      <alignment vertical="top" wrapText="1"/>
    </xf>
    <xf numFmtId="3" fontId="77" fillId="35" borderId="69" xfId="0" applyNumberFormat="1" applyFont="1" applyFill="1" applyBorder="1" applyAlignment="1">
      <alignment/>
    </xf>
    <xf numFmtId="3" fontId="77" fillId="35" borderId="34" xfId="0" applyNumberFormat="1" applyFont="1" applyFill="1" applyBorder="1" applyAlignment="1">
      <alignment/>
    </xf>
    <xf numFmtId="3" fontId="77" fillId="35" borderId="70" xfId="0" applyNumberFormat="1" applyFont="1" applyFill="1" applyBorder="1" applyAlignment="1">
      <alignment/>
    </xf>
    <xf numFmtId="3" fontId="0" fillId="0" borderId="71" xfId="0" applyNumberFormat="1" applyBorder="1" applyAlignment="1">
      <alignment/>
    </xf>
    <xf numFmtId="3" fontId="77" fillId="35" borderId="30" xfId="0" applyNumberFormat="1" applyFont="1" applyFill="1" applyBorder="1" applyAlignment="1">
      <alignment horizontal="right"/>
    </xf>
    <xf numFmtId="3" fontId="0" fillId="0" borderId="72" xfId="0" applyNumberFormat="1" applyBorder="1" applyAlignment="1">
      <alignment/>
    </xf>
    <xf numFmtId="3" fontId="77" fillId="35" borderId="31" xfId="0" applyNumberFormat="1" applyFont="1" applyFill="1" applyBorder="1" applyAlignment="1">
      <alignment/>
    </xf>
    <xf numFmtId="3" fontId="77" fillId="33" borderId="17" xfId="0" applyNumberFormat="1" applyFont="1" applyFill="1" applyBorder="1" applyAlignment="1">
      <alignment vertical="top" wrapText="1"/>
    </xf>
    <xf numFmtId="3" fontId="77" fillId="33" borderId="20" xfId="0" applyNumberFormat="1" applyFont="1" applyFill="1" applyBorder="1" applyAlignment="1">
      <alignment vertical="top" wrapText="1"/>
    </xf>
    <xf numFmtId="3" fontId="77" fillId="35" borderId="38" xfId="0" applyNumberFormat="1" applyFont="1" applyFill="1" applyBorder="1" applyAlignment="1">
      <alignment/>
    </xf>
    <xf numFmtId="3" fontId="77" fillId="35" borderId="30" xfId="0" applyNumberFormat="1" applyFont="1" applyFill="1" applyBorder="1" applyAlignment="1">
      <alignment/>
    </xf>
    <xf numFmtId="3" fontId="13" fillId="35" borderId="73" xfId="0" applyNumberFormat="1" applyFont="1" applyFill="1" applyBorder="1" applyAlignment="1">
      <alignment/>
    </xf>
    <xf numFmtId="3" fontId="13" fillId="35" borderId="26" xfId="0" applyNumberFormat="1" applyFont="1" applyFill="1" applyBorder="1" applyAlignment="1">
      <alignment/>
    </xf>
    <xf numFmtId="3" fontId="13" fillId="35" borderId="48" xfId="0" applyNumberFormat="1" applyFont="1" applyFill="1" applyBorder="1" applyAlignment="1">
      <alignment/>
    </xf>
    <xf numFmtId="3" fontId="77" fillId="35" borderId="67" xfId="0" applyNumberFormat="1" applyFont="1" applyFill="1" applyBorder="1" applyAlignment="1">
      <alignment/>
    </xf>
    <xf numFmtId="3" fontId="77" fillId="35" borderId="74" xfId="0" applyNumberFormat="1" applyFont="1" applyFill="1" applyBorder="1" applyAlignment="1">
      <alignment/>
    </xf>
    <xf numFmtId="3" fontId="77" fillId="35" borderId="75" xfId="0" applyNumberFormat="1" applyFont="1" applyFill="1" applyBorder="1" applyAlignment="1">
      <alignment/>
    </xf>
    <xf numFmtId="0" fontId="0" fillId="35" borderId="19" xfId="0" applyFill="1" applyBorder="1" applyAlignment="1">
      <alignment vertical="center" wrapText="1"/>
    </xf>
    <xf numFmtId="0" fontId="0" fillId="0" borderId="19" xfId="0" applyBorder="1" applyAlignment="1">
      <alignment horizontal="right"/>
    </xf>
    <xf numFmtId="0" fontId="74" fillId="33" borderId="19" xfId="0" applyFont="1" applyFill="1" applyBorder="1" applyAlignment="1">
      <alignment horizontal="right"/>
    </xf>
    <xf numFmtId="2" fontId="0" fillId="0" borderId="19" xfId="0" applyNumberFormat="1" applyBorder="1" applyAlignment="1">
      <alignment horizontal="right"/>
    </xf>
    <xf numFmtId="2" fontId="74" fillId="33" borderId="19" xfId="0" applyNumberFormat="1" applyFont="1" applyFill="1" applyBorder="1" applyAlignment="1">
      <alignment horizontal="right"/>
    </xf>
    <xf numFmtId="3" fontId="0" fillId="0" borderId="19" xfId="0" applyNumberFormat="1" applyBorder="1" applyAlignment="1">
      <alignment horizontal="right"/>
    </xf>
    <xf numFmtId="3" fontId="74" fillId="33" borderId="19" xfId="0" applyNumberFormat="1" applyFont="1" applyFill="1" applyBorder="1" applyAlignment="1">
      <alignment horizontal="right"/>
    </xf>
    <xf numFmtId="0" fontId="18" fillId="0" borderId="0" xfId="0" applyFont="1" applyAlignment="1">
      <alignment horizontal="center"/>
    </xf>
    <xf numFmtId="15" fontId="19" fillId="0" borderId="0" xfId="0" applyNumberFormat="1" applyFont="1" applyAlignment="1" quotePrefix="1">
      <alignment horizontal="center"/>
    </xf>
    <xf numFmtId="0" fontId="98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49" fontId="14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0" fontId="91" fillId="0" borderId="41" xfId="0" applyFont="1" applyBorder="1" applyAlignment="1">
      <alignment horizontal="center"/>
    </xf>
    <xf numFmtId="0" fontId="76" fillId="33" borderId="21" xfId="0" applyFont="1" applyFill="1" applyBorder="1" applyAlignment="1">
      <alignment wrapText="1"/>
    </xf>
    <xf numFmtId="0" fontId="76" fillId="33" borderId="32" xfId="0" applyFont="1" applyFill="1" applyBorder="1" applyAlignment="1">
      <alignment wrapText="1"/>
    </xf>
    <xf numFmtId="0" fontId="76" fillId="33" borderId="76" xfId="0" applyFont="1" applyFill="1" applyBorder="1" applyAlignment="1">
      <alignment wrapText="1"/>
    </xf>
    <xf numFmtId="0" fontId="99" fillId="0" borderId="41" xfId="0" applyFont="1" applyBorder="1" applyAlignment="1">
      <alignment horizontal="center"/>
    </xf>
    <xf numFmtId="0" fontId="91" fillId="0" borderId="0" xfId="0" applyFont="1" applyAlignment="1">
      <alignment horizontal="center"/>
    </xf>
    <xf numFmtId="0" fontId="100" fillId="33" borderId="65" xfId="0" applyFont="1" applyFill="1" applyBorder="1" applyAlignment="1">
      <alignment/>
    </xf>
    <xf numFmtId="0" fontId="100" fillId="33" borderId="77" xfId="0" applyFont="1" applyFill="1" applyBorder="1" applyAlignment="1">
      <alignment/>
    </xf>
    <xf numFmtId="0" fontId="100" fillId="33" borderId="76" xfId="0" applyFont="1" applyFill="1" applyBorder="1" applyAlignment="1">
      <alignment/>
    </xf>
    <xf numFmtId="0" fontId="100" fillId="33" borderId="78" xfId="0" applyFont="1" applyFill="1" applyBorder="1" applyAlignment="1">
      <alignment/>
    </xf>
    <xf numFmtId="0" fontId="76" fillId="33" borderId="79" xfId="0" applyFont="1" applyFill="1" applyBorder="1" applyAlignment="1">
      <alignment horizontal="center"/>
    </xf>
    <xf numFmtId="0" fontId="76" fillId="33" borderId="80" xfId="0" applyFont="1" applyFill="1" applyBorder="1" applyAlignment="1">
      <alignment horizontal="center"/>
    </xf>
    <xf numFmtId="0" fontId="76" fillId="33" borderId="81" xfId="0" applyFont="1" applyFill="1" applyBorder="1" applyAlignment="1">
      <alignment horizontal="center"/>
    </xf>
    <xf numFmtId="0" fontId="76" fillId="33" borderId="62" xfId="0" applyFont="1" applyFill="1" applyBorder="1" applyAlignment="1">
      <alignment horizontal="center" wrapText="1"/>
    </xf>
    <xf numFmtId="0" fontId="76" fillId="33" borderId="10" xfId="0" applyFont="1" applyFill="1" applyBorder="1" applyAlignment="1">
      <alignment horizontal="center" wrapText="1"/>
    </xf>
    <xf numFmtId="0" fontId="76" fillId="34" borderId="21" xfId="0" applyFont="1" applyFill="1" applyBorder="1" applyAlignment="1">
      <alignment wrapText="1"/>
    </xf>
    <xf numFmtId="0" fontId="76" fillId="34" borderId="32" xfId="0" applyFont="1" applyFill="1" applyBorder="1" applyAlignment="1">
      <alignment wrapText="1"/>
    </xf>
    <xf numFmtId="3" fontId="82" fillId="34" borderId="43" xfId="0" applyNumberFormat="1" applyFont="1" applyFill="1" applyBorder="1" applyAlignment="1">
      <alignment wrapText="1"/>
    </xf>
    <xf numFmtId="3" fontId="82" fillId="34" borderId="80" xfId="0" applyNumberFormat="1" applyFont="1" applyFill="1" applyBorder="1" applyAlignment="1">
      <alignment wrapText="1"/>
    </xf>
    <xf numFmtId="3" fontId="82" fillId="34" borderId="44" xfId="0" applyNumberFormat="1" applyFont="1" applyFill="1" applyBorder="1" applyAlignment="1">
      <alignment wrapText="1"/>
    </xf>
    <xf numFmtId="0" fontId="3" fillId="0" borderId="41" xfId="0" applyFont="1" applyBorder="1" applyAlignment="1">
      <alignment horizontal="center"/>
    </xf>
    <xf numFmtId="0" fontId="93" fillId="0" borderId="0" xfId="0" applyFont="1" applyBorder="1" applyAlignment="1">
      <alignment horizontal="center"/>
    </xf>
    <xf numFmtId="3" fontId="82" fillId="37" borderId="65" xfId="0" applyNumberFormat="1" applyFont="1" applyFill="1" applyBorder="1" applyAlignment="1">
      <alignment horizontal="center" vertical="center" wrapText="1"/>
    </xf>
    <xf numFmtId="3" fontId="0" fillId="0" borderId="32" xfId="0" applyNumberFormat="1" applyBorder="1" applyAlignment="1">
      <alignment vertical="center" wrapText="1"/>
    </xf>
    <xf numFmtId="3" fontId="0" fillId="0" borderId="37" xfId="0" applyNumberFormat="1" applyBorder="1" applyAlignment="1">
      <alignment vertical="center" wrapText="1"/>
    </xf>
    <xf numFmtId="3" fontId="80" fillId="37" borderId="13" xfId="0" applyNumberFormat="1" applyFont="1" applyFill="1" applyBorder="1" applyAlignment="1">
      <alignment horizontal="center"/>
    </xf>
    <xf numFmtId="3" fontId="80" fillId="37" borderId="19" xfId="0" applyNumberFormat="1" applyFont="1" applyFill="1" applyBorder="1" applyAlignment="1">
      <alignment horizontal="center"/>
    </xf>
    <xf numFmtId="3" fontId="82" fillId="34" borderId="37" xfId="0" applyNumberFormat="1" applyFont="1" applyFill="1" applyBorder="1" applyAlignment="1">
      <alignment wrapText="1"/>
    </xf>
    <xf numFmtId="3" fontId="82" fillId="34" borderId="0" xfId="0" applyNumberFormat="1" applyFont="1" applyFill="1" applyBorder="1" applyAlignment="1">
      <alignment wrapText="1"/>
    </xf>
    <xf numFmtId="3" fontId="82" fillId="34" borderId="10" xfId="0" applyNumberFormat="1" applyFont="1" applyFill="1" applyBorder="1" applyAlignment="1">
      <alignment wrapText="1"/>
    </xf>
    <xf numFmtId="3" fontId="82" fillId="34" borderId="78" xfId="0" applyNumberFormat="1" applyFont="1" applyFill="1" applyBorder="1" applyAlignment="1">
      <alignment wrapText="1"/>
    </xf>
    <xf numFmtId="3" fontId="82" fillId="34" borderId="43" xfId="0" applyNumberFormat="1" applyFont="1" applyFill="1" applyBorder="1" applyAlignment="1">
      <alignment/>
    </xf>
    <xf numFmtId="3" fontId="89" fillId="0" borderId="0" xfId="0" applyNumberFormat="1" applyFont="1" applyBorder="1" applyAlignment="1">
      <alignment/>
    </xf>
    <xf numFmtId="3" fontId="89" fillId="0" borderId="78" xfId="0" applyNumberFormat="1" applyFont="1" applyBorder="1" applyAlignment="1">
      <alignment/>
    </xf>
    <xf numFmtId="3" fontId="82" fillId="34" borderId="81" xfId="0" applyNumberFormat="1" applyFont="1" applyFill="1" applyBorder="1" applyAlignment="1">
      <alignment wrapText="1"/>
    </xf>
    <xf numFmtId="0" fontId="87" fillId="37" borderId="61" xfId="0" applyFont="1" applyFill="1" applyBorder="1" applyAlignment="1">
      <alignment horizontal="center" wrapText="1"/>
    </xf>
    <xf numFmtId="0" fontId="87" fillId="37" borderId="24" xfId="0" applyFont="1" applyFill="1" applyBorder="1" applyAlignment="1">
      <alignment horizontal="center" wrapText="1"/>
    </xf>
    <xf numFmtId="0" fontId="87" fillId="37" borderId="43" xfId="0" applyFont="1" applyFill="1" applyBorder="1" applyAlignment="1">
      <alignment horizontal="center"/>
    </xf>
    <xf numFmtId="0" fontId="87" fillId="37" borderId="81" xfId="0" applyFont="1" applyFill="1" applyBorder="1" applyAlignment="1">
      <alignment horizontal="center"/>
    </xf>
    <xf numFmtId="0" fontId="87" fillId="37" borderId="79" xfId="0" applyFont="1" applyFill="1" applyBorder="1" applyAlignment="1">
      <alignment horizontal="center"/>
    </xf>
    <xf numFmtId="0" fontId="101" fillId="35" borderId="40" xfId="0" applyFont="1" applyFill="1" applyBorder="1" applyAlignment="1">
      <alignment horizontal="left" wrapText="1"/>
    </xf>
    <xf numFmtId="0" fontId="87" fillId="37" borderId="44" xfId="0" applyFont="1" applyFill="1" applyBorder="1" applyAlignment="1">
      <alignment horizontal="center"/>
    </xf>
    <xf numFmtId="0" fontId="91" fillId="0" borderId="41" xfId="0" applyFont="1" applyBorder="1" applyAlignment="1">
      <alignment horizontal="left"/>
    </xf>
    <xf numFmtId="0" fontId="93" fillId="0" borderId="0" xfId="0" applyFont="1" applyBorder="1" applyAlignment="1">
      <alignment horizontal="left"/>
    </xf>
    <xf numFmtId="49" fontId="87" fillId="37" borderId="43" xfId="0" applyNumberFormat="1" applyFont="1" applyFill="1" applyBorder="1" applyAlignment="1">
      <alignment horizontal="center"/>
    </xf>
    <xf numFmtId="49" fontId="87" fillId="37" borderId="80" xfId="0" applyNumberFormat="1" applyFont="1" applyFill="1" applyBorder="1" applyAlignment="1">
      <alignment horizontal="center"/>
    </xf>
    <xf numFmtId="49" fontId="87" fillId="37" borderId="81" xfId="0" applyNumberFormat="1" applyFont="1" applyFill="1" applyBorder="1" applyAlignment="1">
      <alignment horizontal="center"/>
    </xf>
    <xf numFmtId="0" fontId="87" fillId="37" borderId="80" xfId="0" applyFont="1" applyFill="1" applyBorder="1" applyAlignment="1">
      <alignment horizontal="center"/>
    </xf>
    <xf numFmtId="0" fontId="87" fillId="37" borderId="43" xfId="0" applyFont="1" applyFill="1" applyBorder="1" applyAlignment="1">
      <alignment horizontal="center" vertical="center" wrapText="1"/>
    </xf>
    <xf numFmtId="0" fontId="87" fillId="37" borderId="44" xfId="0" applyFont="1" applyFill="1" applyBorder="1" applyAlignment="1">
      <alignment horizontal="center" vertical="center" wrapText="1"/>
    </xf>
    <xf numFmtId="3" fontId="0" fillId="36" borderId="19" xfId="0" applyNumberFormat="1" applyFill="1" applyBorder="1" applyAlignment="1">
      <alignment horizontal="center"/>
    </xf>
    <xf numFmtId="3" fontId="0" fillId="35" borderId="16" xfId="0" applyNumberFormat="1" applyFont="1" applyFill="1" applyBorder="1" applyAlignment="1">
      <alignment horizontal="right"/>
    </xf>
    <xf numFmtId="3" fontId="0" fillId="35" borderId="18" xfId="0" applyNumberFormat="1" applyFont="1" applyFill="1" applyBorder="1" applyAlignment="1">
      <alignment horizontal="right"/>
    </xf>
    <xf numFmtId="0" fontId="95" fillId="0" borderId="0" xfId="0" applyFont="1" applyAlignment="1">
      <alignment horizontal="center"/>
    </xf>
    <xf numFmtId="0" fontId="74" fillId="33" borderId="19" xfId="0" applyFont="1" applyFill="1" applyBorder="1" applyAlignment="1">
      <alignment vertical="center"/>
    </xf>
    <xf numFmtId="0" fontId="74" fillId="33" borderId="16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74" fillId="33" borderId="16" xfId="0" applyFont="1" applyFill="1" applyBorder="1" applyAlignment="1">
      <alignment horizontal="right"/>
    </xf>
    <xf numFmtId="0" fontId="74" fillId="33" borderId="18" xfId="0" applyFont="1" applyFill="1" applyBorder="1" applyAlignment="1">
      <alignment horizontal="right"/>
    </xf>
    <xf numFmtId="3" fontId="74" fillId="33" borderId="16" xfId="0" applyNumberFormat="1" applyFont="1" applyFill="1" applyBorder="1" applyAlignment="1">
      <alignment horizontal="right"/>
    </xf>
    <xf numFmtId="3" fontId="0" fillId="0" borderId="18" xfId="0" applyNumberFormat="1" applyBorder="1" applyAlignment="1">
      <alignment horizontal="right"/>
    </xf>
    <xf numFmtId="0" fontId="0" fillId="36" borderId="19" xfId="0" applyFill="1" applyBorder="1" applyAlignment="1">
      <alignment horizontal="center"/>
    </xf>
    <xf numFmtId="3" fontId="0" fillId="0" borderId="16" xfId="0" applyNumberFormat="1" applyBorder="1" applyAlignment="1">
      <alignment horizontal="right"/>
    </xf>
    <xf numFmtId="0" fontId="74" fillId="33" borderId="19" xfId="0" applyFont="1" applyFill="1" applyBorder="1" applyAlignment="1">
      <alignment horizontal="right"/>
    </xf>
    <xf numFmtId="3" fontId="74" fillId="33" borderId="16" xfId="0" applyNumberFormat="1" applyFont="1" applyFill="1" applyBorder="1" applyAlignment="1">
      <alignment horizontal="right"/>
    </xf>
    <xf numFmtId="3" fontId="74" fillId="33" borderId="18" xfId="0" applyNumberFormat="1" applyFont="1" applyFill="1" applyBorder="1" applyAlignment="1">
      <alignment horizontal="right"/>
    </xf>
    <xf numFmtId="0" fontId="93" fillId="0" borderId="0" xfId="0" applyFont="1" applyAlignment="1">
      <alignment horizontal="center"/>
    </xf>
    <xf numFmtId="0" fontId="95" fillId="0" borderId="0" xfId="0" applyFont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3" fontId="0" fillId="0" borderId="82" xfId="0" applyNumberFormat="1" applyBorder="1" applyAlignment="1">
      <alignment horizontal="center"/>
    </xf>
    <xf numFmtId="0" fontId="0" fillId="0" borderId="82" xfId="0" applyBorder="1" applyAlignment="1">
      <alignment horizontal="center"/>
    </xf>
    <xf numFmtId="0" fontId="74" fillId="33" borderId="14" xfId="0" applyFont="1" applyFill="1" applyBorder="1" applyAlignment="1">
      <alignment horizontal="center"/>
    </xf>
    <xf numFmtId="0" fontId="74" fillId="33" borderId="12" xfId="0" applyFont="1" applyFill="1" applyBorder="1" applyAlignment="1">
      <alignment horizontal="center"/>
    </xf>
    <xf numFmtId="0" fontId="74" fillId="33" borderId="83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3" fontId="74" fillId="33" borderId="84" xfId="0" applyNumberFormat="1" applyFont="1" applyFill="1" applyBorder="1" applyAlignment="1">
      <alignment horizontal="center"/>
    </xf>
    <xf numFmtId="3" fontId="74" fillId="33" borderId="85" xfId="0" applyNumberFormat="1" applyFont="1" applyFill="1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vertical="center" wrapText="1"/>
    </xf>
    <xf numFmtId="0" fontId="0" fillId="0" borderId="86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0" fillId="0" borderId="16" xfId="0" applyBorder="1" applyAlignment="1">
      <alignment horizontal="left" vertical="center" wrapText="1"/>
    </xf>
    <xf numFmtId="0" fontId="0" fillId="0" borderId="86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74" fillId="33" borderId="19" xfId="0" applyFont="1" applyFill="1" applyBorder="1" applyAlignment="1">
      <alignment horizontal="center"/>
    </xf>
    <xf numFmtId="49" fontId="0" fillId="0" borderId="16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0" fontId="0" fillId="0" borderId="86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4" fillId="0" borderId="41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40" fillId="33" borderId="87" xfId="0" applyFont="1" applyFill="1" applyBorder="1" applyAlignment="1">
      <alignment horizontal="center" vertical="center"/>
    </xf>
    <xf numFmtId="0" fontId="40" fillId="33" borderId="88" xfId="0" applyFont="1" applyFill="1" applyBorder="1" applyAlignment="1">
      <alignment horizontal="center" vertical="center"/>
    </xf>
    <xf numFmtId="0" fontId="40" fillId="33" borderId="89" xfId="0" applyFont="1" applyFill="1" applyBorder="1" applyAlignment="1">
      <alignment horizontal="center" vertical="center"/>
    </xf>
    <xf numFmtId="0" fontId="40" fillId="33" borderId="90" xfId="0" applyFont="1" applyFill="1" applyBorder="1" applyAlignment="1">
      <alignment horizontal="center" vertical="center"/>
    </xf>
    <xf numFmtId="0" fontId="40" fillId="33" borderId="91" xfId="0" applyFont="1" applyFill="1" applyBorder="1" applyAlignment="1">
      <alignment horizontal="center" vertical="center"/>
    </xf>
    <xf numFmtId="0" fontId="40" fillId="33" borderId="92" xfId="0" applyFont="1" applyFill="1" applyBorder="1" applyAlignment="1">
      <alignment horizontal="center" vertical="center"/>
    </xf>
    <xf numFmtId="0" fontId="47" fillId="36" borderId="93" xfId="0" applyFont="1" applyFill="1" applyBorder="1" applyAlignment="1">
      <alignment horizontal="center" vertical="center"/>
    </xf>
    <xf numFmtId="0" fontId="47" fillId="36" borderId="94" xfId="0" applyFont="1" applyFill="1" applyBorder="1" applyAlignment="1">
      <alignment horizontal="center" vertical="center"/>
    </xf>
    <xf numFmtId="0" fontId="47" fillId="36" borderId="95" xfId="0" applyFont="1" applyFill="1" applyBorder="1" applyAlignment="1">
      <alignment horizontal="center" vertical="center"/>
    </xf>
    <xf numFmtId="0" fontId="47" fillId="36" borderId="96" xfId="0" applyFont="1" applyFill="1" applyBorder="1" applyAlignment="1">
      <alignment horizontal="center" vertical="center"/>
    </xf>
    <xf numFmtId="0" fontId="47" fillId="36" borderId="97" xfId="0" applyFont="1" applyFill="1" applyBorder="1" applyAlignment="1">
      <alignment horizontal="center" vertical="center"/>
    </xf>
    <xf numFmtId="0" fontId="56" fillId="36" borderId="98" xfId="0" applyFont="1" applyFill="1" applyBorder="1" applyAlignment="1">
      <alignment horizontal="center" vertical="center" textRotation="90"/>
    </xf>
    <xf numFmtId="0" fontId="56" fillId="36" borderId="99" xfId="0" applyFont="1" applyFill="1" applyBorder="1" applyAlignment="1">
      <alignment horizontal="center" vertical="center" textRotation="90"/>
    </xf>
    <xf numFmtId="0" fontId="56" fillId="36" borderId="46" xfId="0" applyFont="1" applyFill="1" applyBorder="1" applyAlignment="1">
      <alignment horizontal="center" vertical="center" textRotation="90"/>
    </xf>
    <xf numFmtId="0" fontId="56" fillId="36" borderId="100" xfId="0" applyFont="1" applyFill="1" applyBorder="1" applyAlignment="1">
      <alignment horizontal="center" vertical="center" textRotation="90"/>
    </xf>
    <xf numFmtId="0" fontId="56" fillId="36" borderId="101" xfId="0" applyFont="1" applyFill="1" applyBorder="1" applyAlignment="1">
      <alignment horizontal="center" vertical="center" textRotation="90" wrapText="1"/>
    </xf>
    <xf numFmtId="0" fontId="78" fillId="36" borderId="102" xfId="0" applyFont="1" applyFill="1" applyBorder="1" applyAlignment="1">
      <alignment horizontal="center" vertical="center" textRotation="90"/>
    </xf>
    <xf numFmtId="0" fontId="56" fillId="36" borderId="54" xfId="0" applyFont="1" applyFill="1" applyBorder="1" applyAlignment="1">
      <alignment horizontal="center" vertical="center" textRotation="90"/>
    </xf>
    <xf numFmtId="0" fontId="56" fillId="36" borderId="55" xfId="0" applyFont="1" applyFill="1" applyBorder="1" applyAlignment="1">
      <alignment horizontal="center" vertical="center" textRotation="90"/>
    </xf>
    <xf numFmtId="0" fontId="56" fillId="36" borderId="103" xfId="0" applyFont="1" applyFill="1" applyBorder="1" applyAlignment="1">
      <alignment horizontal="center" vertical="center" textRotation="90"/>
    </xf>
    <xf numFmtId="0" fontId="56" fillId="36" borderId="104" xfId="0" applyFont="1" applyFill="1" applyBorder="1" applyAlignment="1">
      <alignment horizontal="center" vertical="center" textRotation="90"/>
    </xf>
    <xf numFmtId="0" fontId="56" fillId="36" borderId="105" xfId="0" applyFont="1" applyFill="1" applyBorder="1" applyAlignment="1">
      <alignment horizontal="center" vertical="center" textRotation="90"/>
    </xf>
    <xf numFmtId="0" fontId="56" fillId="36" borderId="103" xfId="0" applyFont="1" applyFill="1" applyBorder="1" applyAlignment="1">
      <alignment horizontal="center" vertical="center" textRotation="90" wrapText="1"/>
    </xf>
    <xf numFmtId="0" fontId="78" fillId="36" borderId="106" xfId="0" applyFont="1" applyFill="1" applyBorder="1" applyAlignment="1">
      <alignment horizontal="center" vertical="center" textRotation="90"/>
    </xf>
    <xf numFmtId="0" fontId="56" fillId="36" borderId="55" xfId="0" applyFont="1" applyFill="1" applyBorder="1" applyAlignment="1">
      <alignment horizontal="center" vertical="center" textRotation="90" wrapText="1"/>
    </xf>
    <xf numFmtId="0" fontId="78" fillId="36" borderId="103" xfId="0" applyFont="1" applyFill="1" applyBorder="1" applyAlignment="1">
      <alignment horizontal="center" vertical="center" textRotation="90"/>
    </xf>
    <xf numFmtId="0" fontId="56" fillId="36" borderId="19" xfId="0" applyFont="1" applyFill="1" applyBorder="1" applyAlignment="1">
      <alignment horizontal="center" vertical="center" textRotation="90"/>
    </xf>
    <xf numFmtId="0" fontId="102" fillId="36" borderId="104" xfId="0" applyFont="1" applyFill="1" applyBorder="1" applyAlignment="1">
      <alignment horizontal="center" vertical="center" textRotation="90"/>
    </xf>
    <xf numFmtId="0" fontId="102" fillId="36" borderId="105" xfId="0" applyFont="1" applyFill="1" applyBorder="1" applyAlignment="1">
      <alignment horizontal="center" vertical="center" textRotation="90"/>
    </xf>
    <xf numFmtId="0" fontId="56" fillId="36" borderId="107" xfId="0" applyFont="1" applyFill="1" applyBorder="1" applyAlignment="1">
      <alignment horizontal="center" vertical="center" textRotation="90"/>
    </xf>
    <xf numFmtId="0" fontId="56" fillId="36" borderId="108" xfId="0" applyFont="1" applyFill="1" applyBorder="1" applyAlignment="1">
      <alignment horizontal="center" vertical="center" textRotation="90"/>
    </xf>
    <xf numFmtId="3" fontId="0" fillId="0" borderId="16" xfId="0" applyNumberFormat="1" applyFont="1" applyBorder="1" applyAlignment="1">
      <alignment horizontal="right"/>
    </xf>
    <xf numFmtId="3" fontId="0" fillId="0" borderId="18" xfId="0" applyNumberFormat="1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0" fillId="0" borderId="18" xfId="0" applyFont="1" applyBorder="1" applyAlignment="1">
      <alignment horizontal="right"/>
    </xf>
    <xf numFmtId="0" fontId="74" fillId="33" borderId="16" xfId="0" applyFont="1" applyFill="1" applyBorder="1" applyAlignment="1">
      <alignment horizontal="center"/>
    </xf>
    <xf numFmtId="0" fontId="74" fillId="33" borderId="18" xfId="0" applyFont="1" applyFill="1" applyBorder="1" applyAlignment="1">
      <alignment horizontal="center"/>
    </xf>
    <xf numFmtId="3" fontId="0" fillId="0" borderId="16" xfId="0" applyNumberFormat="1" applyFont="1" applyBorder="1" applyAlignment="1">
      <alignment horizontal="right" vertical="center"/>
    </xf>
    <xf numFmtId="3" fontId="0" fillId="0" borderId="18" xfId="0" applyNumberFormat="1" applyFont="1" applyBorder="1" applyAlignment="1">
      <alignment horizontal="right" vertical="center"/>
    </xf>
    <xf numFmtId="4" fontId="0" fillId="35" borderId="16" xfId="0" applyNumberFormat="1" applyFont="1" applyFill="1" applyBorder="1" applyAlignment="1">
      <alignment horizontal="right" vertical="center"/>
    </xf>
    <xf numFmtId="4" fontId="0" fillId="35" borderId="18" xfId="0" applyNumberFormat="1" applyFont="1" applyFill="1" applyBorder="1" applyAlignment="1">
      <alignment horizontal="right" vertical="center"/>
    </xf>
    <xf numFmtId="0" fontId="93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8" xfId="0" applyBorder="1" applyAlignment="1">
      <alignment horizontal="right"/>
    </xf>
    <xf numFmtId="3" fontId="0" fillId="0" borderId="16" xfId="0" applyNumberFormat="1" applyBorder="1" applyAlignment="1">
      <alignment horizontal="right" vertical="center"/>
    </xf>
    <xf numFmtId="3" fontId="0" fillId="0" borderId="18" xfId="0" applyNumberFormat="1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93" fillId="0" borderId="0" xfId="0" applyFont="1" applyBorder="1" applyAlignment="1">
      <alignment horizontal="center" wrapText="1"/>
    </xf>
    <xf numFmtId="0" fontId="74" fillId="33" borderId="19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74" fillId="33" borderId="19" xfId="0" applyFont="1" applyFill="1" applyBorder="1" applyAlignment="1">
      <alignment horizontal="right" wrapText="1"/>
    </xf>
    <xf numFmtId="0" fontId="74" fillId="33" borderId="16" xfId="0" applyFont="1" applyFill="1" applyBorder="1" applyAlignment="1">
      <alignment horizontal="right" wrapText="1"/>
    </xf>
    <xf numFmtId="0" fontId="74" fillId="33" borderId="86" xfId="0" applyFont="1" applyFill="1" applyBorder="1" applyAlignment="1">
      <alignment horizontal="right" wrapText="1"/>
    </xf>
    <xf numFmtId="0" fontId="74" fillId="33" borderId="18" xfId="0" applyFont="1" applyFill="1" applyBorder="1" applyAlignment="1">
      <alignment horizontal="right" wrapText="1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552450</xdr:colOff>
      <xdr:row>6</xdr:row>
      <xdr:rowOff>85725</xdr:rowOff>
    </xdr:from>
    <xdr:to>
      <xdr:col>5</xdr:col>
      <xdr:colOff>419100</xdr:colOff>
      <xdr:row>12</xdr:row>
      <xdr:rowOff>85725</xdr:rowOff>
    </xdr:to>
    <xdr:pic>
      <xdr:nvPicPr>
        <xdr:cNvPr id="1" name="1 Resim" descr="log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0" y="1323975"/>
          <a:ext cx="10858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www.ticaretsicil.gov.tr/istatistik/yabanci_iller_detay.php?il_kod=34&amp;yil0=2010" TargetMode="External" /><Relationship Id="rId2" Type="http://schemas.openxmlformats.org/officeDocument/2006/relationships/hyperlink" Target="http://www.ticaretsicil.gov.tr/istatistik/yabanci_iller_detay.php?il_kod=6&amp;yil0=2010" TargetMode="External" /><Relationship Id="rId3" Type="http://schemas.openxmlformats.org/officeDocument/2006/relationships/hyperlink" Target="http://www.ticaretsicil.gov.tr/istatistik/yabanci_iller_detay.php?il_kod=35&amp;yil0=2010" TargetMode="External" /><Relationship Id="rId4" Type="http://schemas.openxmlformats.org/officeDocument/2006/relationships/hyperlink" Target="http://www.ticaretsicil.gov.tr/istatistik/yabanci_iller_detay.php?il_kod=41&amp;yil0=2010" TargetMode="External" /><Relationship Id="rId5" Type="http://schemas.openxmlformats.org/officeDocument/2006/relationships/hyperlink" Target="http://www.ticaretsicil.gov.tr/istatistik/yabanci_iller_detay.php?il_kod=16&amp;yil0=2010" TargetMode="External" /><Relationship Id="rId6" Type="http://schemas.openxmlformats.org/officeDocument/2006/relationships/hyperlink" Target="http://www.ticaretsicil.gov.tr/istatistik/yabanci_iller_detay.php?il_kod=27&amp;yil0=2010" TargetMode="External" /><Relationship Id="rId7" Type="http://schemas.openxmlformats.org/officeDocument/2006/relationships/hyperlink" Target="http://www.ticaretsicil.gov.tr/istatistik/yabanci_iller_detay.php?il_kod=48&amp;yil0=2010" TargetMode="External" /><Relationship Id="rId8" Type="http://schemas.openxmlformats.org/officeDocument/2006/relationships/hyperlink" Target="http://www.ticaretsicil.gov.tr/istatistik/yabanci_iller_detay.php?il_kod=33&amp;yil0=2010" TargetMode="External" /><Relationship Id="rId9" Type="http://schemas.openxmlformats.org/officeDocument/2006/relationships/hyperlink" Target="http://www.ticaretsicil.gov.tr/istatistik/yabanci_iller_detay.php?il_kod=1&amp;yil0=2010" TargetMode="External" /><Relationship Id="rId10" Type="http://schemas.openxmlformats.org/officeDocument/2006/relationships/hyperlink" Target="http://www.ticaretsicil.gov.tr/istatistik/yabanci_iller_detay.php?il_kod=3&amp;yil0=2010" TargetMode="External" /><Relationship Id="rId11" Type="http://schemas.openxmlformats.org/officeDocument/2006/relationships/hyperlink" Target="http://www.ticaretsicil.gov.tr/istatistik/yabanci_iller_detay.php?il_kod=37&amp;yil0=2010" TargetMode="External" /><Relationship Id="rId12" Type="http://schemas.openxmlformats.org/officeDocument/2006/relationships/hyperlink" Target="http://www.ticaretsicil.gov.tr/istatistik/yabanci_iller_detay.php?il_kod=21&amp;yil0=2010" TargetMode="External" /><Relationship Id="rId13" Type="http://schemas.openxmlformats.org/officeDocument/2006/relationships/hyperlink" Target="http://www.ticaretsicil.gov.tr/istatistik/yabanci_iller_detay.php?il_kod=34&amp;yil0=2010" TargetMode="External" /><Relationship Id="rId14" Type="http://schemas.openxmlformats.org/officeDocument/2006/relationships/hyperlink" Target="http://www.ticaretsicil.gov.tr/istatistik/yabanci_iller_detay.php?il_kod=7&amp;yil0=2010" TargetMode="External" /><Relationship Id="rId15" Type="http://schemas.openxmlformats.org/officeDocument/2006/relationships/hyperlink" Target="http://www.ticaretsicil.gov.tr/istatistik/yabanci_iller_detay.php?il_kod=6&amp;yil0=2010" TargetMode="External" /><Relationship Id="rId16" Type="http://schemas.openxmlformats.org/officeDocument/2006/relationships/hyperlink" Target="http://www.ticaretsicil.gov.tr/istatistik/yabanci_iller_detay.php?il_kod=35&amp;yil0=2010" TargetMode="External" /><Relationship Id="rId17" Type="http://schemas.openxmlformats.org/officeDocument/2006/relationships/hyperlink" Target="http://www.ticaretsicil.gov.tr/istatistik/yabanci_iller_detay.php?il_kod=48&amp;yil0=2010" TargetMode="External" /><Relationship Id="rId18" Type="http://schemas.openxmlformats.org/officeDocument/2006/relationships/hyperlink" Target="http://www.ticaretsicil.gov.tr/istatistik/yabanci_iller_detay.php?il_kod=33&amp;yil0=2010" TargetMode="External" /><Relationship Id="rId19" Type="http://schemas.openxmlformats.org/officeDocument/2006/relationships/hyperlink" Target="http://www.ticaretsicil.gov.tr/istatistik/yabanci_iller_detay.php?il_kod=9&amp;yil0=2010" TargetMode="External" /><Relationship Id="rId20" Type="http://schemas.openxmlformats.org/officeDocument/2006/relationships/hyperlink" Target="http://www.ticaretsicil.gov.tr/istatistik/yabanci_iller_detay.php?il_kod=42&amp;yil0=2010" TargetMode="External" /><Relationship Id="rId21" Type="http://schemas.openxmlformats.org/officeDocument/2006/relationships/hyperlink" Target="http://www.ticaretsicil.gov.tr/istatistik/yabanci_iller_detay.php?il_kod=31&amp;yil0=2010" TargetMode="External" /><Relationship Id="rId22" Type="http://schemas.openxmlformats.org/officeDocument/2006/relationships/hyperlink" Target="http://www.ticaretsicil.gov.tr/istatistik/yabanci_iller_detay.php?il_kod=27&amp;yil0=2010" TargetMode="External" /><Relationship Id="rId23" Type="http://schemas.openxmlformats.org/officeDocument/2006/relationships/hyperlink" Target="http://www.ticaretsicil.gov.tr/istatistik/yabanci_iller_detay.php?il_kod=1&amp;yil0=2010" TargetMode="External" /><Relationship Id="rId24" Type="http://schemas.openxmlformats.org/officeDocument/2006/relationships/hyperlink" Target="http://www.ticaretsicil.gov.tr/istatistik/yabanci_iller_detay.php?il_kod=16&amp;yil0=2010" TargetMode="External" /><Relationship Id="rId25" Type="http://schemas.openxmlformats.org/officeDocument/2006/relationships/hyperlink" Target="http://www.ticaretsicil.gov.tr/istatistik/yabanci_iller_detay.php?il_kod=61&amp;yil0=2010" TargetMode="External" /><Relationship Id="rId26" Type="http://schemas.openxmlformats.org/officeDocument/2006/relationships/hyperlink" Target="http://www.ticaretsicil.gov.tr/istatistik/yabanci_iller_detay.php?il_kod=41&amp;yil0=2010" TargetMode="External" /><Relationship Id="rId27" Type="http://schemas.openxmlformats.org/officeDocument/2006/relationships/hyperlink" Target="http://www.ticaretsicil.gov.tr/istatistik/yabanci_iller_detay.php?il_kod=45&amp;yil0=2010" TargetMode="External" /><Relationship Id="rId28" Type="http://schemas.openxmlformats.org/officeDocument/2006/relationships/hyperlink" Target="http://www.ticaretsicil.gov.tr/istatistik/yabanci_iller_detay.php?il_kod=3&amp;yil0=2010" TargetMode="External" /><Relationship Id="rId29" Type="http://schemas.openxmlformats.org/officeDocument/2006/relationships/hyperlink" Target="http://www.ticaretsicil.gov.tr/istatistik/yabanci_iller_detay.php?il_kod=32&amp;yil0=2010" TargetMode="External" /><Relationship Id="rId30" Type="http://schemas.openxmlformats.org/officeDocument/2006/relationships/hyperlink" Target="http://www.ticaretsicil.gov.tr/istatistik/yabanci_iller_detay.php?il_kod=59&amp;yil0=2010" TargetMode="External" /><Relationship Id="rId31" Type="http://schemas.openxmlformats.org/officeDocument/2006/relationships/hyperlink" Target="http://www.ticaretsicil.gov.tr/istatistik/yabanci_iller_detay.php?il_kod=22&amp;yil0=2010" TargetMode="External" /><Relationship Id="rId32" Type="http://schemas.openxmlformats.org/officeDocument/2006/relationships/hyperlink" Target="http://www.ticaretsicil.gov.tr/istatistik/yabanci_iller_detay.php?il_kod=65&amp;yil0=2010" TargetMode="External" /><Relationship Id="rId33" Type="http://schemas.openxmlformats.org/officeDocument/2006/relationships/hyperlink" Target="http://www.ticaretsicil.gov.tr/istatistik/yabanci_iller_detay.php?il_kod=38&amp;yil0=2010" TargetMode="External" /><Relationship Id="rId34" Type="http://schemas.openxmlformats.org/officeDocument/2006/relationships/hyperlink" Target="http://www.ticaretsicil.gov.tr/istatistik/yabanci_iller_detay.php?il_kod=14&amp;yil0=2010" TargetMode="External" /><Relationship Id="rId35" Type="http://schemas.openxmlformats.org/officeDocument/2006/relationships/hyperlink" Target="http://www.ticaretsicil.gov.tr/istatistik/yabanci_iller_detay.php?il_kod=26&amp;yil0=2010" TargetMode="External" /><Relationship Id="rId36" Type="http://schemas.openxmlformats.org/officeDocument/2006/relationships/hyperlink" Target="http://www.ticaretsicil.gov.tr/istatistik/yabanci_iller_detay.php?il_kod=68&amp;yil0=2010" TargetMode="External" /><Relationship Id="rId37" Type="http://schemas.openxmlformats.org/officeDocument/2006/relationships/hyperlink" Target="http://www.ticaretsicil.gov.tr/istatistik/yabanci_iller_detay.php?il_kod=54&amp;yil0=2010" TargetMode="External" /><Relationship Id="rId38" Type="http://schemas.openxmlformats.org/officeDocument/2006/relationships/hyperlink" Target="http://www.ticaretsicil.gov.tr/istatistik/yabanci_iller_detay.php?il_kod=77&amp;yil0=2010" TargetMode="External" /><Relationship Id="rId39" Type="http://schemas.openxmlformats.org/officeDocument/2006/relationships/hyperlink" Target="http://www.ticaretsicil.gov.tr/istatistik/yabanci_iller_detay.php?il_kod=52&amp;yil0=2010" TargetMode="External" /><Relationship Id="rId40" Type="http://schemas.openxmlformats.org/officeDocument/2006/relationships/hyperlink" Target="http://www.ticaretsicil.gov.tr/istatistik/yabanci_iller_detay.php?il_kod=44&amp;yil0=2010" TargetMode="External" /><Relationship Id="rId41" Type="http://schemas.openxmlformats.org/officeDocument/2006/relationships/hyperlink" Target="http://www.ticaretsicil.gov.tr/istatistik/yabanci_iller_detay.php?il_kod=67&amp;yil0=2010" TargetMode="External" /><Relationship Id="rId42" Type="http://schemas.openxmlformats.org/officeDocument/2006/relationships/hyperlink" Target="http://www.ticaretsicil.gov.tr/istatistik/yabanci_iller_detay.php?il_kod=43&amp;yil0=2010" TargetMode="External" /><Relationship Id="rId43" Type="http://schemas.openxmlformats.org/officeDocument/2006/relationships/hyperlink" Target="http://www.ticaretsicil.gov.tr/istatistik/yabanci_iller_detay.php?il_kod=55&amp;yil0=2010" TargetMode="External" /><Relationship Id="rId44" Type="http://schemas.openxmlformats.org/officeDocument/2006/relationships/hyperlink" Target="http://www.ticaretsicil.gov.tr/istatistik/yabanci_iller_detay.php?il_kod=20&amp;yil0=2010" TargetMode="External" /><Relationship Id="rId45" Type="http://schemas.openxmlformats.org/officeDocument/2006/relationships/hyperlink" Target="http://www.ticaretsicil.gov.tr/istatistik/yabanci_iller_detay.php?il_kod=10&amp;yil0=2010" TargetMode="External" /><Relationship Id="rId46" Type="http://schemas.openxmlformats.org/officeDocument/2006/relationships/hyperlink" Target="http://www.ticaretsicil.gov.tr/istatistik/yabanci_iller_detay.php?il_kod=2&amp;yil0=2010" TargetMode="External" /><Relationship Id="rId47" Type="http://schemas.openxmlformats.org/officeDocument/2006/relationships/hyperlink" Target="http://www.ticaretsicil.gov.tr/istatistik/yabanci_iller_detay.php?il_kod=19&amp;yil0=2010" TargetMode="External" /><Relationship Id="rId48" Type="http://schemas.openxmlformats.org/officeDocument/2006/relationships/hyperlink" Target="http://www.ticaretsicil.gov.tr/istatistik/yabanci_iller_detay.php?il_kod=17&amp;yil0=2010" TargetMode="External" /><Relationship Id="rId49" Type="http://schemas.openxmlformats.org/officeDocument/2006/relationships/hyperlink" Target="http://www.ticaretsicil.gov.tr/istatistik/yabanci_iller_detay.php?il_kod=66&amp;yil0=2010" TargetMode="External" /><Relationship Id="rId50" Type="http://schemas.openxmlformats.org/officeDocument/2006/relationships/hyperlink" Target="http://www.ticaretsicil.gov.tr/istatistik/yabanci_iller_detay.php?il_kod=64&amp;yil0=2010" TargetMode="External" /><Relationship Id="rId51" Type="http://schemas.openxmlformats.org/officeDocument/2006/relationships/hyperlink" Target="http://www.ticaretsicil.gov.tr/istatistik/yabanci_iller_detay.php?il_kod=62&amp;yil0=2010" TargetMode="External" /><Relationship Id="rId52" Type="http://schemas.openxmlformats.org/officeDocument/2006/relationships/hyperlink" Target="http://www.ticaretsicil.gov.tr/istatistik/yabanci_iller_detay.php?il_kod=58&amp;yil0=2010" TargetMode="External" /><Relationship Id="rId53" Type="http://schemas.openxmlformats.org/officeDocument/2006/relationships/hyperlink" Target="http://www.ticaretsicil.gov.tr/istatistik/yabanci_iller_detay.php?il_kod=57&amp;yil0=2010" TargetMode="External" /><Relationship Id="rId54" Type="http://schemas.openxmlformats.org/officeDocument/2006/relationships/hyperlink" Target="http://www.ticaretsicil.gov.tr/istatistik/yabanci_iller_detay.php?il_kod=80&amp;yil0=2010" TargetMode="External" /><Relationship Id="rId55" Type="http://schemas.openxmlformats.org/officeDocument/2006/relationships/hyperlink" Target="http://www.ticaretsicil.gov.tr/istatistik/yabanci_iller_detay.php?il_kod=50&amp;yil0=2010" TargetMode="External" /><Relationship Id="rId56" Type="http://schemas.openxmlformats.org/officeDocument/2006/relationships/hyperlink" Target="http://www.ticaretsicil.gov.tr/istatistik/yabanci_iller_detay.php?il_kod=63&amp;yil0=2010" TargetMode="External" /><Relationship Id="rId57" Type="http://schemas.openxmlformats.org/officeDocument/2006/relationships/hyperlink" Target="http://www.ticaretsicil.gov.tr/istatistik/yabanci_iller_detay.php?il_kod=39&amp;yil0=2010" TargetMode="External" /><Relationship Id="rId58" Type="http://schemas.openxmlformats.org/officeDocument/2006/relationships/hyperlink" Target="http://www.ticaretsicil.gov.tr/istatistik/yabanci_iller_detay.php?il_kod=46&amp;yil0=2010" TargetMode="External" /><Relationship Id="rId59" Type="http://schemas.openxmlformats.org/officeDocument/2006/relationships/hyperlink" Target="http://www.ticaretsicil.gov.tr/istatistik/yabanci_iller_detay.php?il_kod=76&amp;yil0=2010" TargetMode="External" /><Relationship Id="rId60" Type="http://schemas.openxmlformats.org/officeDocument/2006/relationships/hyperlink" Target="http://www.ticaretsicil.gov.tr/istatistik/yabanci_iller_detay.php?il_kod=28&amp;yil0=2010" TargetMode="External" /><Relationship Id="rId61" Type="http://schemas.openxmlformats.org/officeDocument/2006/relationships/hyperlink" Target="http://www.ticaretsicil.gov.tr/istatistik/yabanci_iller_detay.php?il_kod=25&amp;yil0=2010" TargetMode="External" /><Relationship Id="rId62" Type="http://schemas.openxmlformats.org/officeDocument/2006/relationships/hyperlink" Target="http://www.ticaretsicil.gov.tr/istatistik/yabanci_iller_detay.php?il_kod=5&amp;yil0=2010" TargetMode="External" /><Relationship Id="rId63" Type="http://schemas.openxmlformats.org/officeDocument/2006/relationships/hyperlink" Target="http://www.ticaretsicil.gov.tr/istatistik/yabanci_iller_detay.php?il_kod=15&amp;yil0=2010" TargetMode="External" /><Relationship Id="rId64" Type="http://schemas.openxmlformats.org/officeDocument/2006/relationships/hyperlink" Target="http://www.ticaretsicil.gov.tr/istatistik/yabanci_iller_detay.php?il_kod=33&amp;yil0=2010" TargetMode="External" /><Relationship Id="rId65" Type="http://schemas.openxmlformats.org/officeDocument/2006/relationships/hyperlink" Target="http://www.ticaretsicil.gov.tr/istatistik/yabanci_iller_detay.php?il_kod=21&amp;yil0=2010" TargetMode="External" /><Relationship Id="rId66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44"/>
  <sheetViews>
    <sheetView tabSelected="1" zoomScalePageLayoutView="0" workbookViewId="0" topLeftCell="A1">
      <selection activeCell="G46" sqref="G46"/>
    </sheetView>
  </sheetViews>
  <sheetFormatPr defaultColWidth="9.140625" defaultRowHeight="15"/>
  <cols>
    <col min="7" max="7" width="11.8515625" style="0" customWidth="1"/>
  </cols>
  <sheetData>
    <row r="4" spans="1:9" ht="22.5" customHeight="1">
      <c r="A4" s="296" t="s">
        <v>337</v>
      </c>
      <c r="B4" s="296"/>
      <c r="C4" s="296"/>
      <c r="D4" s="296"/>
      <c r="E4" s="296"/>
      <c r="F4" s="296"/>
      <c r="G4" s="296"/>
      <c r="H4" s="296"/>
      <c r="I4" s="296"/>
    </row>
    <row r="18" spans="1:9" ht="20.25">
      <c r="A18" s="297" t="s">
        <v>338</v>
      </c>
      <c r="B18" s="297"/>
      <c r="C18" s="297"/>
      <c r="D18" s="297"/>
      <c r="E18" s="297"/>
      <c r="F18" s="297"/>
      <c r="G18" s="297"/>
      <c r="H18" s="297"/>
      <c r="I18" s="297"/>
    </row>
    <row r="19" spans="1:9" ht="20.25">
      <c r="A19" s="297"/>
      <c r="B19" s="297"/>
      <c r="C19" s="297"/>
      <c r="D19" s="297"/>
      <c r="E19" s="297"/>
      <c r="F19" s="297"/>
      <c r="G19" s="297"/>
      <c r="H19" s="297"/>
      <c r="I19" s="297"/>
    </row>
    <row r="20" spans="1:7" ht="20.25">
      <c r="A20" s="297"/>
      <c r="B20" s="297"/>
      <c r="C20" s="297"/>
      <c r="D20" s="297"/>
      <c r="E20" s="297"/>
      <c r="F20" s="297"/>
      <c r="G20" s="297"/>
    </row>
    <row r="21" spans="1:7" ht="15.75">
      <c r="A21" s="226"/>
      <c r="B21" s="227"/>
      <c r="C21" s="227"/>
      <c r="D21" s="227"/>
      <c r="E21" s="227"/>
      <c r="F21" s="227"/>
      <c r="G21" s="227"/>
    </row>
    <row r="22" spans="1:7" ht="15.75">
      <c r="A22" s="226"/>
      <c r="B22" s="227"/>
      <c r="C22" s="227"/>
      <c r="D22" s="227"/>
      <c r="E22" s="227"/>
      <c r="F22" s="227"/>
      <c r="G22" s="227"/>
    </row>
    <row r="23" spans="1:9" ht="20.25">
      <c r="A23" s="298" t="s">
        <v>399</v>
      </c>
      <c r="B23" s="298"/>
      <c r="C23" s="298"/>
      <c r="D23" s="298"/>
      <c r="E23" s="298"/>
      <c r="F23" s="298"/>
      <c r="G23" s="298"/>
      <c r="H23" s="298"/>
      <c r="I23" s="298"/>
    </row>
    <row r="24" spans="1:7" ht="15.75">
      <c r="A24" s="226"/>
      <c r="B24" s="227"/>
      <c r="C24" s="227"/>
      <c r="D24" s="227"/>
      <c r="E24" s="227"/>
      <c r="F24" s="227"/>
      <c r="G24" s="227"/>
    </row>
    <row r="25" spans="1:7" ht="15.75">
      <c r="A25" s="226"/>
      <c r="B25" s="227"/>
      <c r="C25" s="227"/>
      <c r="D25" s="227"/>
      <c r="E25" s="227"/>
      <c r="F25" s="227"/>
      <c r="G25" s="227"/>
    </row>
    <row r="26" spans="1:7" ht="15.75">
      <c r="A26" s="226"/>
      <c r="B26" s="227"/>
      <c r="C26" s="227"/>
      <c r="D26" s="227"/>
      <c r="E26" s="227"/>
      <c r="F26" s="227"/>
      <c r="G26" s="227"/>
    </row>
    <row r="27" spans="1:7" ht="15.75">
      <c r="A27" s="226"/>
      <c r="B27" s="227"/>
      <c r="C27" s="227"/>
      <c r="D27" s="227"/>
      <c r="E27" s="227"/>
      <c r="F27" s="227"/>
      <c r="G27" s="227"/>
    </row>
    <row r="28" spans="1:7" ht="15.75">
      <c r="A28" s="226"/>
      <c r="B28" s="227"/>
      <c r="C28" s="227"/>
      <c r="D28" s="227"/>
      <c r="E28" s="227"/>
      <c r="F28" s="227"/>
      <c r="G28" s="227"/>
    </row>
    <row r="29" spans="1:7" ht="23.25">
      <c r="A29" s="226"/>
      <c r="B29" s="227"/>
      <c r="C29" s="299"/>
      <c r="D29" s="299"/>
      <c r="E29" s="299"/>
      <c r="F29" s="227"/>
      <c r="G29" s="227"/>
    </row>
    <row r="30" spans="1:7" ht="15.75">
      <c r="A30" s="226"/>
      <c r="B30" s="227"/>
      <c r="C30" s="227"/>
      <c r="D30" s="227"/>
      <c r="E30" s="227"/>
      <c r="F30" s="227"/>
      <c r="G30" s="227"/>
    </row>
    <row r="31" spans="1:7" ht="15.75">
      <c r="A31" s="226"/>
      <c r="B31" s="227"/>
      <c r="C31" s="227"/>
      <c r="D31" s="227"/>
      <c r="E31" s="227"/>
      <c r="F31" s="227"/>
      <c r="G31" s="227"/>
    </row>
    <row r="32" spans="1:7" ht="15.75">
      <c r="A32" s="226"/>
      <c r="B32" s="227"/>
      <c r="C32" s="227"/>
      <c r="D32" s="227"/>
      <c r="E32" s="227"/>
      <c r="F32" s="227"/>
      <c r="G32" s="227"/>
    </row>
    <row r="33" spans="1:7" ht="15.75">
      <c r="A33" s="226"/>
      <c r="B33" s="227"/>
      <c r="C33" s="227"/>
      <c r="D33" s="227"/>
      <c r="E33" s="227"/>
      <c r="F33" s="227"/>
      <c r="G33" s="227"/>
    </row>
    <row r="34" spans="1:7" ht="15.75">
      <c r="A34" s="226"/>
      <c r="B34" s="227"/>
      <c r="C34" s="227"/>
      <c r="D34" s="227"/>
      <c r="E34" s="227"/>
      <c r="F34" s="227"/>
      <c r="G34" s="227"/>
    </row>
    <row r="35" spans="1:7" ht="15.75">
      <c r="A35" s="226"/>
      <c r="B35" s="227"/>
      <c r="C35" s="227"/>
      <c r="D35" s="227"/>
      <c r="E35" s="227"/>
      <c r="F35" s="227"/>
      <c r="G35" s="227"/>
    </row>
    <row r="36" spans="1:7" ht="15.75">
      <c r="A36" s="226"/>
      <c r="B36" s="227"/>
      <c r="C36" s="227"/>
      <c r="D36" s="227"/>
      <c r="E36" s="227"/>
      <c r="F36" s="227"/>
      <c r="G36" s="227"/>
    </row>
    <row r="37" spans="1:7" ht="15.75">
      <c r="A37" s="226"/>
      <c r="B37" s="227"/>
      <c r="C37" s="227"/>
      <c r="D37" s="227"/>
      <c r="E37" s="227"/>
      <c r="F37" s="227"/>
      <c r="G37" s="227"/>
    </row>
    <row r="38" spans="1:9" ht="15.75">
      <c r="A38" s="294" t="s">
        <v>339</v>
      </c>
      <c r="B38" s="294"/>
      <c r="C38" s="294"/>
      <c r="D38" s="294"/>
      <c r="E38" s="294"/>
      <c r="F38" s="294"/>
      <c r="G38" s="294"/>
      <c r="H38" s="294"/>
      <c r="I38" s="294"/>
    </row>
    <row r="39" spans="1:9" ht="15.75">
      <c r="A39" s="294" t="s">
        <v>340</v>
      </c>
      <c r="B39" s="294"/>
      <c r="C39" s="294"/>
      <c r="D39" s="294"/>
      <c r="E39" s="294"/>
      <c r="F39" s="294"/>
      <c r="G39" s="294"/>
      <c r="H39" s="294"/>
      <c r="I39" s="294"/>
    </row>
    <row r="40" spans="1:9" ht="15.75">
      <c r="A40" s="226"/>
      <c r="B40" s="227"/>
      <c r="C40" s="227"/>
      <c r="D40" s="227"/>
      <c r="E40" s="227"/>
      <c r="F40" s="227"/>
      <c r="G40" s="227"/>
      <c r="H40" s="228"/>
      <c r="I40" s="228"/>
    </row>
    <row r="41" spans="1:9" ht="15.75">
      <c r="A41" s="226"/>
      <c r="B41" s="227"/>
      <c r="C41" s="227"/>
      <c r="D41" s="227"/>
      <c r="E41" s="227"/>
      <c r="F41" s="227"/>
      <c r="G41" s="227"/>
      <c r="H41" s="228"/>
      <c r="I41" s="228"/>
    </row>
    <row r="42" spans="1:9" ht="15">
      <c r="A42" s="295" t="s">
        <v>400</v>
      </c>
      <c r="B42" s="295"/>
      <c r="C42" s="295"/>
      <c r="D42" s="295"/>
      <c r="E42" s="295"/>
      <c r="F42" s="295"/>
      <c r="G42" s="295"/>
      <c r="H42" s="295"/>
      <c r="I42" s="295"/>
    </row>
    <row r="43" spans="1:7" ht="15">
      <c r="A43" s="228"/>
      <c r="B43" s="228"/>
      <c r="C43" s="228"/>
      <c r="D43" s="228"/>
      <c r="E43" s="228"/>
      <c r="F43" s="228"/>
      <c r="G43" s="228"/>
    </row>
    <row r="44" spans="1:7" ht="15">
      <c r="A44" s="228"/>
      <c r="B44" s="228"/>
      <c r="C44" s="228"/>
      <c r="D44" s="228"/>
      <c r="E44" s="228"/>
      <c r="F44" s="228"/>
      <c r="G44" s="228"/>
    </row>
  </sheetData>
  <sheetProtection/>
  <mergeCells count="9">
    <mergeCell ref="A38:I38"/>
    <mergeCell ref="A39:I39"/>
    <mergeCell ref="A42:I42"/>
    <mergeCell ref="A4:I4"/>
    <mergeCell ref="A18:I18"/>
    <mergeCell ref="A19:I19"/>
    <mergeCell ref="A20:G20"/>
    <mergeCell ref="A23:I23"/>
    <mergeCell ref="C29:E2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20"/>
  <sheetViews>
    <sheetView zoomScalePageLayoutView="0" workbookViewId="0" topLeftCell="A1">
      <selection activeCell="G18" sqref="G18:H18"/>
    </sheetView>
  </sheetViews>
  <sheetFormatPr defaultColWidth="9.140625" defaultRowHeight="15"/>
  <sheetData>
    <row r="2" spans="1:10" ht="18.75" thickBot="1">
      <c r="A2" s="300" t="s">
        <v>404</v>
      </c>
      <c r="B2" s="300"/>
      <c r="C2" s="300"/>
      <c r="D2" s="300"/>
      <c r="E2" s="300"/>
      <c r="F2" s="300"/>
      <c r="G2" s="300"/>
      <c r="H2" s="300"/>
      <c r="I2" s="300"/>
      <c r="J2" s="300"/>
    </row>
    <row r="5" spans="1:10" ht="18.75" customHeight="1">
      <c r="A5" s="321" t="s">
        <v>128</v>
      </c>
      <c r="B5" s="321"/>
      <c r="C5" s="321"/>
      <c r="D5" s="321"/>
      <c r="E5" s="321"/>
      <c r="F5" s="321"/>
      <c r="G5" s="321"/>
      <c r="H5" s="321"/>
      <c r="I5" s="321"/>
      <c r="J5" s="321"/>
    </row>
    <row r="6" spans="3:10" ht="15.75">
      <c r="C6" s="1"/>
      <c r="D6" s="144"/>
      <c r="E6" s="144"/>
      <c r="F6" s="144"/>
      <c r="G6" s="144"/>
      <c r="H6" s="144"/>
      <c r="I6" s="144"/>
      <c r="J6" s="144"/>
    </row>
    <row r="7" spans="3:10" ht="15.75">
      <c r="C7" s="1"/>
      <c r="D7" s="144"/>
      <c r="E7" s="144"/>
      <c r="F7" s="144"/>
      <c r="G7" s="144"/>
      <c r="H7" s="144"/>
      <c r="I7" s="144"/>
      <c r="J7" s="144"/>
    </row>
    <row r="8" ht="15.75" thickBot="1"/>
    <row r="9" spans="2:10" ht="15">
      <c r="B9" s="145"/>
      <c r="C9" s="372" t="s">
        <v>129</v>
      </c>
      <c r="D9" s="373"/>
      <c r="E9" s="372" t="s">
        <v>130</v>
      </c>
      <c r="F9" s="373"/>
      <c r="G9" s="372" t="s">
        <v>131</v>
      </c>
      <c r="H9" s="373"/>
      <c r="I9" s="372" t="s">
        <v>132</v>
      </c>
      <c r="J9" s="374"/>
    </row>
    <row r="10" spans="2:10" ht="15">
      <c r="B10" s="146" t="s">
        <v>133</v>
      </c>
      <c r="C10" s="368">
        <v>1710</v>
      </c>
      <c r="D10" s="369"/>
      <c r="E10" s="368">
        <v>1062</v>
      </c>
      <c r="F10" s="369"/>
      <c r="G10" s="375">
        <v>31</v>
      </c>
      <c r="H10" s="356"/>
      <c r="I10" s="375">
        <v>26</v>
      </c>
      <c r="J10" s="371"/>
    </row>
    <row r="11" spans="2:10" ht="15">
      <c r="B11" s="147" t="s">
        <v>134</v>
      </c>
      <c r="C11" s="368">
        <v>1816</v>
      </c>
      <c r="D11" s="369"/>
      <c r="E11" s="368">
        <v>816</v>
      </c>
      <c r="F11" s="369"/>
      <c r="G11" s="375">
        <v>15</v>
      </c>
      <c r="H11" s="356"/>
      <c r="I11" s="375">
        <v>17</v>
      </c>
      <c r="J11" s="371"/>
    </row>
    <row r="12" spans="2:10" ht="15">
      <c r="B12" s="146" t="s">
        <v>135</v>
      </c>
      <c r="C12" s="368">
        <v>2204</v>
      </c>
      <c r="D12" s="356"/>
      <c r="E12" s="368">
        <v>922</v>
      </c>
      <c r="F12" s="356"/>
      <c r="G12" s="368">
        <v>35</v>
      </c>
      <c r="H12" s="356"/>
      <c r="I12" s="368">
        <v>9</v>
      </c>
      <c r="J12" s="371"/>
    </row>
    <row r="13" spans="2:10" ht="15">
      <c r="B13" s="147" t="s">
        <v>136</v>
      </c>
      <c r="C13" s="368">
        <v>2003</v>
      </c>
      <c r="D13" s="369"/>
      <c r="E13" s="368">
        <v>818</v>
      </c>
      <c r="F13" s="369"/>
      <c r="G13" s="368">
        <v>34</v>
      </c>
      <c r="H13" s="369"/>
      <c r="I13" s="368">
        <v>7</v>
      </c>
      <c r="J13" s="370"/>
    </row>
    <row r="14" spans="2:10" ht="15">
      <c r="B14" s="148" t="s">
        <v>137</v>
      </c>
      <c r="C14" s="368">
        <v>1890</v>
      </c>
      <c r="D14" s="369"/>
      <c r="E14" s="368">
        <v>754</v>
      </c>
      <c r="F14" s="369"/>
      <c r="G14" s="368">
        <v>32</v>
      </c>
      <c r="H14" s="369"/>
      <c r="I14" s="368">
        <v>3</v>
      </c>
      <c r="J14" s="370"/>
    </row>
    <row r="15" spans="2:10" ht="15">
      <c r="B15" s="149" t="s">
        <v>138</v>
      </c>
      <c r="C15" s="368">
        <v>1927</v>
      </c>
      <c r="D15" s="369"/>
      <c r="E15" s="368">
        <v>900</v>
      </c>
      <c r="F15" s="369"/>
      <c r="G15" s="368">
        <v>48</v>
      </c>
      <c r="H15" s="369"/>
      <c r="I15" s="368">
        <v>3</v>
      </c>
      <c r="J15" s="370"/>
    </row>
    <row r="16" spans="2:10" ht="15">
      <c r="B16" s="148" t="s">
        <v>139</v>
      </c>
      <c r="C16" s="368">
        <v>1810</v>
      </c>
      <c r="D16" s="369"/>
      <c r="E16" s="368">
        <v>884</v>
      </c>
      <c r="F16" s="369"/>
      <c r="G16" s="368">
        <v>63</v>
      </c>
      <c r="H16" s="369"/>
      <c r="I16" s="368">
        <v>9</v>
      </c>
      <c r="J16" s="370"/>
    </row>
    <row r="17" spans="2:10" ht="15">
      <c r="B17" s="149" t="s">
        <v>378</v>
      </c>
      <c r="C17" s="368">
        <v>1532</v>
      </c>
      <c r="D17" s="369"/>
      <c r="E17" s="368">
        <v>719</v>
      </c>
      <c r="F17" s="369"/>
      <c r="G17" s="368">
        <v>56</v>
      </c>
      <c r="H17" s="369"/>
      <c r="I17" s="368">
        <v>1</v>
      </c>
      <c r="J17" s="370"/>
    </row>
    <row r="18" spans="2:10" ht="15.75" thickBot="1">
      <c r="B18" s="150" t="s">
        <v>32</v>
      </c>
      <c r="C18" s="376">
        <f>SUM(C10:D17)</f>
        <v>14892</v>
      </c>
      <c r="D18" s="377"/>
      <c r="E18" s="376">
        <f>SUM(E10:F17)</f>
        <v>6875</v>
      </c>
      <c r="F18" s="377"/>
      <c r="G18" s="376">
        <f>SUM(G10:H17)</f>
        <v>314</v>
      </c>
      <c r="H18" s="377"/>
      <c r="I18" s="376">
        <f>SUM(I10:J17)</f>
        <v>75</v>
      </c>
      <c r="J18" s="377"/>
    </row>
    <row r="20" spans="2:5" ht="15">
      <c r="B20" s="27" t="s">
        <v>18</v>
      </c>
      <c r="C20" s="27"/>
      <c r="D20" s="27"/>
      <c r="E20" s="27"/>
    </row>
  </sheetData>
  <sheetProtection/>
  <mergeCells count="42">
    <mergeCell ref="C17:D17"/>
    <mergeCell ref="E17:F17"/>
    <mergeCell ref="G17:H17"/>
    <mergeCell ref="I17:J17"/>
    <mergeCell ref="C16:D16"/>
    <mergeCell ref="E16:F16"/>
    <mergeCell ref="G16:H16"/>
    <mergeCell ref="I16:J16"/>
    <mergeCell ref="G13:H13"/>
    <mergeCell ref="I13:J13"/>
    <mergeCell ref="C18:D18"/>
    <mergeCell ref="E18:F18"/>
    <mergeCell ref="G18:H18"/>
    <mergeCell ref="I18:J18"/>
    <mergeCell ref="C15:D15"/>
    <mergeCell ref="E15:F15"/>
    <mergeCell ref="G15:H15"/>
    <mergeCell ref="I15:J15"/>
    <mergeCell ref="C10:D10"/>
    <mergeCell ref="E10:F10"/>
    <mergeCell ref="G10:H10"/>
    <mergeCell ref="I10:J10"/>
    <mergeCell ref="C11:D11"/>
    <mergeCell ref="E11:F11"/>
    <mergeCell ref="G11:H11"/>
    <mergeCell ref="I11:J11"/>
    <mergeCell ref="A2:J2"/>
    <mergeCell ref="A5:J5"/>
    <mergeCell ref="C9:D9"/>
    <mergeCell ref="E9:F9"/>
    <mergeCell ref="G9:H9"/>
    <mergeCell ref="I9:J9"/>
    <mergeCell ref="C14:D14"/>
    <mergeCell ref="E14:F14"/>
    <mergeCell ref="G14:H14"/>
    <mergeCell ref="I14:J14"/>
    <mergeCell ref="C12:D12"/>
    <mergeCell ref="E12:F12"/>
    <mergeCell ref="G12:H12"/>
    <mergeCell ref="I12:J12"/>
    <mergeCell ref="C13:D13"/>
    <mergeCell ref="E13:F13"/>
  </mergeCells>
  <printOptions/>
  <pageMargins left="0.3937007874015748" right="0.5905511811023623" top="0.7480314960629921" bottom="0.7480314960629921" header="0.31496062992125984" footer="0.31496062992125984"/>
  <pageSetup horizontalDpi="600" verticalDpi="600" orientation="portrait" paperSize="9" r:id="rId1"/>
  <headerFooter>
    <oddFooter>&amp;L24.09.2010&amp;CTÜRKİYE ODALAR ve BORSALAR BİRLİĞİ
Bilgi Hizmetleri Dairesi&amp;R&amp;P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K54"/>
  <sheetViews>
    <sheetView zoomScale="130" zoomScaleNormal="130" zoomScalePageLayoutView="0" workbookViewId="0" topLeftCell="A7">
      <selection activeCell="D47" sqref="D47:G47"/>
    </sheetView>
  </sheetViews>
  <sheetFormatPr defaultColWidth="9.140625" defaultRowHeight="15"/>
  <cols>
    <col min="2" max="3" width="9.140625" style="0" customWidth="1"/>
    <col min="8" max="9" width="9.140625" style="0" customWidth="1"/>
    <col min="10" max="10" width="8.00390625" style="0" customWidth="1"/>
    <col min="255" max="255" width="5.140625" style="0" customWidth="1"/>
  </cols>
  <sheetData>
    <row r="2" spans="1:10" ht="17.25" customHeight="1" thickBot="1">
      <c r="A2" s="300" t="s">
        <v>411</v>
      </c>
      <c r="B2" s="300"/>
      <c r="C2" s="300"/>
      <c r="D2" s="300"/>
      <c r="E2" s="300"/>
      <c r="F2" s="300"/>
      <c r="G2" s="300"/>
      <c r="H2" s="300"/>
      <c r="I2" s="300"/>
      <c r="J2" s="300"/>
    </row>
    <row r="5" spans="1:9" ht="16.5" customHeight="1">
      <c r="A5" s="321" t="s">
        <v>140</v>
      </c>
      <c r="B5" s="321"/>
      <c r="C5" s="321"/>
      <c r="D5" s="321"/>
      <c r="E5" s="321"/>
      <c r="F5" s="321"/>
      <c r="G5" s="321"/>
      <c r="H5" s="321"/>
      <c r="I5" s="321"/>
    </row>
    <row r="7" spans="3:7" ht="15">
      <c r="C7" s="353" t="s">
        <v>141</v>
      </c>
      <c r="D7" s="353"/>
      <c r="E7" s="353"/>
      <c r="F7" s="353"/>
      <c r="G7" s="353"/>
    </row>
    <row r="9" spans="1:9" ht="15" customHeight="1">
      <c r="A9" s="137" t="s">
        <v>142</v>
      </c>
      <c r="B9" s="387" t="s">
        <v>143</v>
      </c>
      <c r="C9" s="387"/>
      <c r="D9" s="387" t="s">
        <v>144</v>
      </c>
      <c r="E9" s="387"/>
      <c r="F9" s="387"/>
      <c r="G9" s="387"/>
      <c r="H9" s="137" t="s">
        <v>9</v>
      </c>
      <c r="I9" s="137" t="s">
        <v>145</v>
      </c>
    </row>
    <row r="10" spans="1:9" ht="30" customHeight="1">
      <c r="A10" s="151">
        <v>1</v>
      </c>
      <c r="B10" s="378" t="s">
        <v>146</v>
      </c>
      <c r="C10" s="379"/>
      <c r="D10" s="386" t="s">
        <v>147</v>
      </c>
      <c r="E10" s="384"/>
      <c r="F10" s="384"/>
      <c r="G10" s="385"/>
      <c r="H10" s="152">
        <v>18</v>
      </c>
      <c r="I10" s="249">
        <f>(H10/226)*100</f>
        <v>7.964601769911504</v>
      </c>
    </row>
    <row r="11" spans="1:9" ht="15" customHeight="1">
      <c r="A11" s="153">
        <v>2</v>
      </c>
      <c r="B11" s="378" t="s">
        <v>149</v>
      </c>
      <c r="C11" s="379"/>
      <c r="D11" s="380" t="s">
        <v>150</v>
      </c>
      <c r="E11" s="381"/>
      <c r="F11" s="381"/>
      <c r="G11" s="382"/>
      <c r="H11" s="152">
        <v>13</v>
      </c>
      <c r="I11" s="249">
        <f aca="true" t="shared" si="0" ref="I11:I19">(H11/226)*100</f>
        <v>5.752212389380531</v>
      </c>
    </row>
    <row r="12" spans="1:9" ht="30" customHeight="1">
      <c r="A12" s="153">
        <v>3</v>
      </c>
      <c r="B12" s="378" t="s">
        <v>148</v>
      </c>
      <c r="C12" s="379"/>
      <c r="D12" s="383" t="s">
        <v>379</v>
      </c>
      <c r="E12" s="384"/>
      <c r="F12" s="384"/>
      <c r="G12" s="385"/>
      <c r="H12" s="152">
        <v>7</v>
      </c>
      <c r="I12" s="249">
        <f t="shared" si="0"/>
        <v>3.0973451327433628</v>
      </c>
    </row>
    <row r="13" spans="1:9" ht="30.75" customHeight="1">
      <c r="A13" s="151">
        <v>4</v>
      </c>
      <c r="B13" s="378" t="s">
        <v>380</v>
      </c>
      <c r="C13" s="379"/>
      <c r="D13" s="380" t="s">
        <v>381</v>
      </c>
      <c r="E13" s="381"/>
      <c r="F13" s="381"/>
      <c r="G13" s="382"/>
      <c r="H13" s="152">
        <v>6</v>
      </c>
      <c r="I13" s="249">
        <f t="shared" si="0"/>
        <v>2.6548672566371683</v>
      </c>
    </row>
    <row r="14" spans="1:9" ht="15">
      <c r="A14" s="153">
        <v>5</v>
      </c>
      <c r="B14" s="378" t="s">
        <v>153</v>
      </c>
      <c r="C14" s="379"/>
      <c r="D14" s="380" t="s">
        <v>154</v>
      </c>
      <c r="E14" s="381"/>
      <c r="F14" s="381"/>
      <c r="G14" s="382"/>
      <c r="H14" s="152">
        <v>6</v>
      </c>
      <c r="I14" s="249">
        <f t="shared" si="0"/>
        <v>2.6548672566371683</v>
      </c>
    </row>
    <row r="15" spans="1:11" ht="15" customHeight="1">
      <c r="A15" s="151">
        <v>6</v>
      </c>
      <c r="B15" s="378" t="s">
        <v>382</v>
      </c>
      <c r="C15" s="379"/>
      <c r="D15" s="380" t="s">
        <v>383</v>
      </c>
      <c r="E15" s="381"/>
      <c r="F15" s="381"/>
      <c r="G15" s="382"/>
      <c r="H15" s="152">
        <v>5</v>
      </c>
      <c r="I15" s="249">
        <f t="shared" si="0"/>
        <v>2.2123893805309733</v>
      </c>
      <c r="K15" s="154"/>
    </row>
    <row r="16" spans="1:9" ht="30.75" customHeight="1">
      <c r="A16" s="153">
        <v>7</v>
      </c>
      <c r="B16" s="378" t="s">
        <v>156</v>
      </c>
      <c r="C16" s="379"/>
      <c r="D16" s="386" t="s">
        <v>157</v>
      </c>
      <c r="E16" s="384"/>
      <c r="F16" s="384"/>
      <c r="G16" s="385"/>
      <c r="H16" s="152">
        <v>5</v>
      </c>
      <c r="I16" s="249">
        <f t="shared" si="0"/>
        <v>2.2123893805309733</v>
      </c>
    </row>
    <row r="17" spans="1:9" ht="15">
      <c r="A17" s="151">
        <v>8</v>
      </c>
      <c r="B17" s="378" t="s">
        <v>384</v>
      </c>
      <c r="C17" s="379"/>
      <c r="D17" s="380" t="s">
        <v>385</v>
      </c>
      <c r="E17" s="381"/>
      <c r="F17" s="381"/>
      <c r="G17" s="382"/>
      <c r="H17" s="152">
        <v>5</v>
      </c>
      <c r="I17" s="249">
        <f t="shared" si="0"/>
        <v>2.2123893805309733</v>
      </c>
    </row>
    <row r="18" spans="1:9" ht="15" customHeight="1">
      <c r="A18" s="153">
        <v>9</v>
      </c>
      <c r="B18" s="378" t="s">
        <v>386</v>
      </c>
      <c r="C18" s="379"/>
      <c r="D18" s="380" t="s">
        <v>387</v>
      </c>
      <c r="E18" s="381"/>
      <c r="F18" s="381"/>
      <c r="G18" s="382"/>
      <c r="H18" s="152">
        <v>4</v>
      </c>
      <c r="I18" s="249">
        <f t="shared" si="0"/>
        <v>1.7699115044247788</v>
      </c>
    </row>
    <row r="19" spans="1:9" ht="15">
      <c r="A19" s="151">
        <v>10</v>
      </c>
      <c r="B19" s="388" t="s">
        <v>388</v>
      </c>
      <c r="C19" s="389"/>
      <c r="D19" s="380" t="s">
        <v>389</v>
      </c>
      <c r="E19" s="381"/>
      <c r="F19" s="381"/>
      <c r="G19" s="382"/>
      <c r="H19" s="152">
        <v>4</v>
      </c>
      <c r="I19" s="249">
        <f t="shared" si="0"/>
        <v>1.7699115044247788</v>
      </c>
    </row>
    <row r="20" spans="1:3" ht="15">
      <c r="A20" s="27" t="s">
        <v>18</v>
      </c>
      <c r="B20" s="27"/>
      <c r="C20" s="27"/>
    </row>
    <row r="21" spans="3:7" ht="15">
      <c r="C21" s="353" t="s">
        <v>155</v>
      </c>
      <c r="D21" s="353"/>
      <c r="E21" s="353"/>
      <c r="F21" s="353"/>
      <c r="G21" s="353"/>
    </row>
    <row r="23" spans="1:9" ht="30.75" customHeight="1">
      <c r="A23" s="137" t="s">
        <v>142</v>
      </c>
      <c r="B23" s="387" t="s">
        <v>143</v>
      </c>
      <c r="C23" s="387"/>
      <c r="D23" s="387" t="s">
        <v>144</v>
      </c>
      <c r="E23" s="387"/>
      <c r="F23" s="387"/>
      <c r="G23" s="387"/>
      <c r="H23" s="137" t="s">
        <v>9</v>
      </c>
      <c r="I23" s="137" t="s">
        <v>145</v>
      </c>
    </row>
    <row r="24" spans="1:9" ht="28.5" customHeight="1">
      <c r="A24" s="151">
        <v>1</v>
      </c>
      <c r="B24" s="378" t="s">
        <v>156</v>
      </c>
      <c r="C24" s="379"/>
      <c r="D24" s="386" t="s">
        <v>157</v>
      </c>
      <c r="E24" s="384"/>
      <c r="F24" s="384"/>
      <c r="G24" s="385"/>
      <c r="H24" s="152">
        <v>877</v>
      </c>
      <c r="I24" s="249">
        <f>(H24/4031)*100</f>
        <v>21.75638799305383</v>
      </c>
    </row>
    <row r="25" spans="1:9" ht="27" customHeight="1">
      <c r="A25" s="153">
        <v>2</v>
      </c>
      <c r="B25" s="378" t="s">
        <v>146</v>
      </c>
      <c r="C25" s="379"/>
      <c r="D25" s="386" t="s">
        <v>147</v>
      </c>
      <c r="E25" s="384"/>
      <c r="F25" s="384"/>
      <c r="G25" s="385"/>
      <c r="H25" s="152">
        <v>353</v>
      </c>
      <c r="I25" s="249">
        <f aca="true" t="shared" si="1" ref="I25:I33">(H25/4031)*100</f>
        <v>8.75713222525428</v>
      </c>
    </row>
    <row r="26" spans="1:9" ht="15">
      <c r="A26" s="151">
        <v>3</v>
      </c>
      <c r="B26" s="378" t="s">
        <v>160</v>
      </c>
      <c r="C26" s="379"/>
      <c r="D26" s="383" t="s">
        <v>161</v>
      </c>
      <c r="E26" s="384"/>
      <c r="F26" s="384"/>
      <c r="G26" s="385"/>
      <c r="H26" s="152">
        <v>63</v>
      </c>
      <c r="I26" s="249">
        <f t="shared" si="1"/>
        <v>1.5628876209377325</v>
      </c>
    </row>
    <row r="27" spans="1:9" ht="30.75" customHeight="1">
      <c r="A27" s="153">
        <v>4</v>
      </c>
      <c r="B27" s="378" t="s">
        <v>151</v>
      </c>
      <c r="C27" s="379"/>
      <c r="D27" s="386" t="s">
        <v>152</v>
      </c>
      <c r="E27" s="384"/>
      <c r="F27" s="384"/>
      <c r="G27" s="385"/>
      <c r="H27" s="152">
        <v>60</v>
      </c>
      <c r="I27" s="249">
        <f t="shared" si="1"/>
        <v>1.4884644008930785</v>
      </c>
    </row>
    <row r="28" spans="1:9" ht="29.25" customHeight="1">
      <c r="A28" s="151">
        <v>5</v>
      </c>
      <c r="B28" s="378" t="s">
        <v>148</v>
      </c>
      <c r="C28" s="379"/>
      <c r="D28" s="383" t="s">
        <v>379</v>
      </c>
      <c r="E28" s="384"/>
      <c r="F28" s="384"/>
      <c r="G28" s="385"/>
      <c r="H28" s="152">
        <v>55</v>
      </c>
      <c r="I28" s="249">
        <f t="shared" si="1"/>
        <v>1.3644257008186553</v>
      </c>
    </row>
    <row r="29" spans="1:9" ht="45" customHeight="1">
      <c r="A29" s="153">
        <v>6</v>
      </c>
      <c r="B29" s="378" t="s">
        <v>158</v>
      </c>
      <c r="C29" s="379"/>
      <c r="D29" s="386" t="s">
        <v>159</v>
      </c>
      <c r="E29" s="384"/>
      <c r="F29" s="384"/>
      <c r="G29" s="385"/>
      <c r="H29" s="152">
        <v>47</v>
      </c>
      <c r="I29" s="249">
        <f t="shared" si="1"/>
        <v>1.1659637806995784</v>
      </c>
    </row>
    <row r="30" spans="1:9" ht="32.25" customHeight="1">
      <c r="A30" s="151">
        <v>7</v>
      </c>
      <c r="B30" s="378" t="s">
        <v>390</v>
      </c>
      <c r="C30" s="379"/>
      <c r="D30" s="383" t="s">
        <v>391</v>
      </c>
      <c r="E30" s="384"/>
      <c r="F30" s="384"/>
      <c r="G30" s="385"/>
      <c r="H30" s="152">
        <v>47</v>
      </c>
      <c r="I30" s="249">
        <f t="shared" si="1"/>
        <v>1.1659637806995784</v>
      </c>
    </row>
    <row r="31" spans="1:9" ht="28.5" customHeight="1">
      <c r="A31" s="153">
        <v>8</v>
      </c>
      <c r="B31" s="378" t="s">
        <v>162</v>
      </c>
      <c r="C31" s="379"/>
      <c r="D31" s="383" t="s">
        <v>163</v>
      </c>
      <c r="E31" s="390"/>
      <c r="F31" s="390"/>
      <c r="G31" s="391"/>
      <c r="H31" s="152">
        <v>45</v>
      </c>
      <c r="I31" s="249">
        <f t="shared" si="1"/>
        <v>1.116348300669809</v>
      </c>
    </row>
    <row r="32" spans="1:9" ht="15">
      <c r="A32" s="151">
        <v>9</v>
      </c>
      <c r="B32" s="378" t="s">
        <v>392</v>
      </c>
      <c r="C32" s="379"/>
      <c r="D32" s="383" t="s">
        <v>393</v>
      </c>
      <c r="E32" s="384"/>
      <c r="F32" s="384"/>
      <c r="G32" s="385"/>
      <c r="H32" s="152">
        <v>44</v>
      </c>
      <c r="I32" s="249">
        <f t="shared" si="1"/>
        <v>1.0915405606549242</v>
      </c>
    </row>
    <row r="33" spans="1:9" ht="15" customHeight="1">
      <c r="A33" s="153">
        <v>10</v>
      </c>
      <c r="B33" s="378" t="s">
        <v>364</v>
      </c>
      <c r="C33" s="379"/>
      <c r="D33" s="383" t="s">
        <v>365</v>
      </c>
      <c r="E33" s="384"/>
      <c r="F33" s="384"/>
      <c r="G33" s="385"/>
      <c r="H33" s="152">
        <v>43</v>
      </c>
      <c r="I33" s="249">
        <f t="shared" si="1"/>
        <v>1.0667328206400397</v>
      </c>
    </row>
    <row r="34" spans="1:3" ht="15">
      <c r="A34" s="27" t="s">
        <v>18</v>
      </c>
      <c r="B34" s="27"/>
      <c r="C34" s="27"/>
    </row>
    <row r="35" spans="1:4" ht="15" customHeight="1">
      <c r="A35" s="27"/>
      <c r="B35" s="27"/>
      <c r="C35" s="27"/>
      <c r="D35" s="27"/>
    </row>
    <row r="40" spans="3:7" ht="15">
      <c r="C40" s="353" t="s">
        <v>165</v>
      </c>
      <c r="D40" s="353"/>
      <c r="E40" s="353"/>
      <c r="F40" s="353"/>
      <c r="G40" s="353"/>
    </row>
    <row r="42" spans="1:9" ht="33" customHeight="1">
      <c r="A42" s="137" t="s">
        <v>142</v>
      </c>
      <c r="B42" s="387" t="s">
        <v>143</v>
      </c>
      <c r="C42" s="387"/>
      <c r="D42" s="387" t="s">
        <v>144</v>
      </c>
      <c r="E42" s="387"/>
      <c r="F42" s="387"/>
      <c r="G42" s="387"/>
      <c r="H42" s="137" t="s">
        <v>9</v>
      </c>
      <c r="I42" s="137" t="s">
        <v>145</v>
      </c>
    </row>
    <row r="43" spans="1:9" ht="29.25" customHeight="1">
      <c r="A43" s="151">
        <v>1</v>
      </c>
      <c r="B43" s="378" t="s">
        <v>146</v>
      </c>
      <c r="C43" s="379"/>
      <c r="D43" s="386" t="s">
        <v>147</v>
      </c>
      <c r="E43" s="384"/>
      <c r="F43" s="384"/>
      <c r="G43" s="385"/>
      <c r="H43" s="152">
        <v>531</v>
      </c>
      <c r="I43" s="249">
        <f>(H43/3530)*100</f>
        <v>15.042492917847024</v>
      </c>
    </row>
    <row r="44" spans="1:9" ht="46.5" customHeight="1">
      <c r="A44" s="153">
        <v>2</v>
      </c>
      <c r="B44" s="378" t="s">
        <v>158</v>
      </c>
      <c r="C44" s="379"/>
      <c r="D44" s="386" t="s">
        <v>159</v>
      </c>
      <c r="E44" s="384"/>
      <c r="F44" s="384"/>
      <c r="G44" s="385"/>
      <c r="H44" s="152">
        <v>195</v>
      </c>
      <c r="I44" s="249">
        <f aca="true" t="shared" si="2" ref="I44:I52">(H44/3530)*100</f>
        <v>5.524079320113314</v>
      </c>
    </row>
    <row r="45" spans="1:9" ht="27.75" customHeight="1">
      <c r="A45" s="151">
        <v>3</v>
      </c>
      <c r="B45" s="378" t="s">
        <v>151</v>
      </c>
      <c r="C45" s="379"/>
      <c r="D45" s="386" t="s">
        <v>152</v>
      </c>
      <c r="E45" s="384"/>
      <c r="F45" s="384"/>
      <c r="G45" s="385"/>
      <c r="H45" s="152">
        <v>159</v>
      </c>
      <c r="I45" s="249">
        <f t="shared" si="2"/>
        <v>4.504249291784703</v>
      </c>
    </row>
    <row r="46" spans="1:9" ht="46.5" customHeight="1">
      <c r="A46" s="153">
        <v>4</v>
      </c>
      <c r="B46" s="378" t="s">
        <v>166</v>
      </c>
      <c r="C46" s="379"/>
      <c r="D46" s="383" t="s">
        <v>439</v>
      </c>
      <c r="E46" s="384"/>
      <c r="F46" s="384"/>
      <c r="G46" s="385"/>
      <c r="H46" s="152">
        <v>140</v>
      </c>
      <c r="I46" s="249">
        <f t="shared" si="2"/>
        <v>3.9660056657223794</v>
      </c>
    </row>
    <row r="47" spans="1:9" ht="29.25" customHeight="1">
      <c r="A47" s="151">
        <v>5</v>
      </c>
      <c r="B47" s="378" t="s">
        <v>167</v>
      </c>
      <c r="C47" s="379"/>
      <c r="D47" s="383" t="s">
        <v>168</v>
      </c>
      <c r="E47" s="384"/>
      <c r="F47" s="384"/>
      <c r="G47" s="385"/>
      <c r="H47" s="152">
        <v>91</v>
      </c>
      <c r="I47" s="249">
        <f t="shared" si="2"/>
        <v>2.5779036827195467</v>
      </c>
    </row>
    <row r="48" spans="1:9" ht="28.5" customHeight="1">
      <c r="A48" s="153">
        <v>6</v>
      </c>
      <c r="B48" s="388" t="s">
        <v>394</v>
      </c>
      <c r="C48" s="389"/>
      <c r="D48" s="383" t="s">
        <v>395</v>
      </c>
      <c r="E48" s="384"/>
      <c r="F48" s="384"/>
      <c r="G48" s="385"/>
      <c r="H48" s="152">
        <v>63</v>
      </c>
      <c r="I48" s="249">
        <f t="shared" si="2"/>
        <v>1.7847025495750706</v>
      </c>
    </row>
    <row r="49" spans="1:9" ht="45.75" customHeight="1">
      <c r="A49" s="151">
        <v>7</v>
      </c>
      <c r="B49" s="378" t="s">
        <v>169</v>
      </c>
      <c r="C49" s="379"/>
      <c r="D49" s="383" t="s">
        <v>170</v>
      </c>
      <c r="E49" s="384"/>
      <c r="F49" s="384"/>
      <c r="G49" s="385"/>
      <c r="H49" s="152">
        <v>56</v>
      </c>
      <c r="I49" s="249">
        <f t="shared" si="2"/>
        <v>1.5864022662889519</v>
      </c>
    </row>
    <row r="50" spans="1:9" ht="30" customHeight="1">
      <c r="A50" s="153">
        <v>8</v>
      </c>
      <c r="B50" s="388" t="s">
        <v>396</v>
      </c>
      <c r="C50" s="389"/>
      <c r="D50" s="383" t="s">
        <v>397</v>
      </c>
      <c r="E50" s="384"/>
      <c r="F50" s="384"/>
      <c r="G50" s="385"/>
      <c r="H50" s="152">
        <v>53</v>
      </c>
      <c r="I50" s="249">
        <f t="shared" si="2"/>
        <v>1.501416430594901</v>
      </c>
    </row>
    <row r="51" spans="1:9" ht="28.5" customHeight="1">
      <c r="A51" s="151">
        <v>9</v>
      </c>
      <c r="B51" s="378" t="s">
        <v>156</v>
      </c>
      <c r="C51" s="379"/>
      <c r="D51" s="383" t="s">
        <v>398</v>
      </c>
      <c r="E51" s="390"/>
      <c r="F51" s="390"/>
      <c r="G51" s="391"/>
      <c r="H51" s="152">
        <v>49</v>
      </c>
      <c r="I51" s="249">
        <f t="shared" si="2"/>
        <v>1.388101983002833</v>
      </c>
    </row>
    <row r="52" spans="1:9" ht="30" customHeight="1">
      <c r="A52" s="153">
        <v>10</v>
      </c>
      <c r="B52" s="378" t="s">
        <v>164</v>
      </c>
      <c r="C52" s="379"/>
      <c r="D52" s="383" t="s">
        <v>438</v>
      </c>
      <c r="E52" s="390"/>
      <c r="F52" s="390"/>
      <c r="G52" s="391"/>
      <c r="H52" s="152">
        <v>49</v>
      </c>
      <c r="I52" s="249">
        <f t="shared" si="2"/>
        <v>1.388101983002833</v>
      </c>
    </row>
    <row r="53" spans="2:4" ht="15">
      <c r="B53" s="27"/>
      <c r="C53" s="27"/>
      <c r="D53" s="27"/>
    </row>
    <row r="54" ht="15">
      <c r="A54" s="27" t="s">
        <v>18</v>
      </c>
    </row>
  </sheetData>
  <sheetProtection/>
  <mergeCells count="71">
    <mergeCell ref="B52:C52"/>
    <mergeCell ref="D52:G52"/>
    <mergeCell ref="B49:C49"/>
    <mergeCell ref="D49:G49"/>
    <mergeCell ref="B50:C50"/>
    <mergeCell ref="D50:G50"/>
    <mergeCell ref="B51:C51"/>
    <mergeCell ref="D51:G51"/>
    <mergeCell ref="B46:C46"/>
    <mergeCell ref="D46:G46"/>
    <mergeCell ref="B47:C47"/>
    <mergeCell ref="D47:G47"/>
    <mergeCell ref="B48:C48"/>
    <mergeCell ref="D48:G48"/>
    <mergeCell ref="C40:G40"/>
    <mergeCell ref="B43:C43"/>
    <mergeCell ref="D43:G43"/>
    <mergeCell ref="B44:C44"/>
    <mergeCell ref="D44:G44"/>
    <mergeCell ref="B45:C45"/>
    <mergeCell ref="D45:G45"/>
    <mergeCell ref="B31:C31"/>
    <mergeCell ref="D31:G31"/>
    <mergeCell ref="B32:C32"/>
    <mergeCell ref="D32:G32"/>
    <mergeCell ref="B33:C33"/>
    <mergeCell ref="D33:G33"/>
    <mergeCell ref="B27:C27"/>
    <mergeCell ref="D27:G27"/>
    <mergeCell ref="B28:C28"/>
    <mergeCell ref="D28:G28"/>
    <mergeCell ref="B42:C42"/>
    <mergeCell ref="D42:G42"/>
    <mergeCell ref="B29:C29"/>
    <mergeCell ref="D29:G29"/>
    <mergeCell ref="B30:C30"/>
    <mergeCell ref="D30:G30"/>
    <mergeCell ref="C21:G21"/>
    <mergeCell ref="B23:C23"/>
    <mergeCell ref="D23:G23"/>
    <mergeCell ref="B24:C24"/>
    <mergeCell ref="D24:G24"/>
    <mergeCell ref="B26:C26"/>
    <mergeCell ref="D26:G26"/>
    <mergeCell ref="B16:C16"/>
    <mergeCell ref="D16:G16"/>
    <mergeCell ref="B25:C25"/>
    <mergeCell ref="D25:G25"/>
    <mergeCell ref="B17:C17"/>
    <mergeCell ref="D17:G17"/>
    <mergeCell ref="B18:C18"/>
    <mergeCell ref="D18:G18"/>
    <mergeCell ref="B19:C19"/>
    <mergeCell ref="D19:G19"/>
    <mergeCell ref="D9:G9"/>
    <mergeCell ref="B13:C13"/>
    <mergeCell ref="D13:G13"/>
    <mergeCell ref="B14:C14"/>
    <mergeCell ref="D14:G14"/>
    <mergeCell ref="B15:C15"/>
    <mergeCell ref="D15:G15"/>
    <mergeCell ref="A2:J2"/>
    <mergeCell ref="B11:C11"/>
    <mergeCell ref="D11:G11"/>
    <mergeCell ref="B12:C12"/>
    <mergeCell ref="D12:G12"/>
    <mergeCell ref="B10:C10"/>
    <mergeCell ref="D10:G10"/>
    <mergeCell ref="A5:I5"/>
    <mergeCell ref="C7:G7"/>
    <mergeCell ref="B9:C9"/>
  </mergeCells>
  <printOptions/>
  <pageMargins left="0.5118110236220472" right="0.3937007874015748" top="0.7480314960629921" bottom="0.7480314960629921" header="0.31496062992125984" footer="0.31496062992125984"/>
  <pageSetup horizontalDpi="600" verticalDpi="600" orientation="portrait" paperSize="9" r:id="rId1"/>
  <headerFooter>
    <oddFooter>&amp;L24.09.2010&amp;CTÜRKİYE ODALAR ve BORSALAR BİRLİĞİ
Bilgi Hizmetleri Dairesi&amp;R&amp;P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Q93"/>
  <sheetViews>
    <sheetView zoomScalePageLayoutView="0" workbookViewId="0" topLeftCell="A67">
      <selection activeCell="E99" sqref="E99"/>
    </sheetView>
  </sheetViews>
  <sheetFormatPr defaultColWidth="9.140625" defaultRowHeight="15"/>
  <cols>
    <col min="1" max="1" width="17.8515625" style="156" customWidth="1"/>
    <col min="2" max="2" width="5.421875" style="155" customWidth="1"/>
    <col min="3" max="3" width="3.7109375" style="155" customWidth="1"/>
    <col min="4" max="4" width="5.57421875" style="155" customWidth="1"/>
    <col min="5" max="5" width="5.57421875" style="155" bestFit="1" customWidth="1"/>
    <col min="6" max="6" width="3.7109375" style="155" customWidth="1"/>
    <col min="7" max="7" width="4.421875" style="155" customWidth="1"/>
    <col min="8" max="8" width="4.00390625" style="155" bestFit="1" customWidth="1"/>
    <col min="9" max="9" width="5.28125" style="155" customWidth="1"/>
    <col min="10" max="10" width="5.421875" style="185" customWidth="1"/>
    <col min="11" max="11" width="4.00390625" style="155" bestFit="1" customWidth="1"/>
    <col min="12" max="12" width="6.421875" style="155" customWidth="1"/>
    <col min="13" max="13" width="5.7109375" style="155" customWidth="1"/>
    <col min="14" max="14" width="4.00390625" style="155" bestFit="1" customWidth="1"/>
    <col min="15" max="15" width="5.28125" style="155" customWidth="1"/>
    <col min="16" max="16" width="3.8515625" style="155" customWidth="1"/>
    <col min="17" max="17" width="5.7109375" style="155" customWidth="1"/>
    <col min="18" max="16384" width="9.140625" style="155" customWidth="1"/>
  </cols>
  <sheetData>
    <row r="1" spans="1:17" ht="18.75" thickBot="1">
      <c r="A1" s="392" t="s">
        <v>404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392"/>
    </row>
    <row r="3" spans="1:17" ht="15.75">
      <c r="A3" s="393" t="s">
        <v>171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393"/>
      <c r="Q3" s="393"/>
    </row>
    <row r="4" ht="15.75" thickBot="1">
      <c r="J4" s="155"/>
    </row>
    <row r="5" spans="1:17" s="157" customFormat="1" ht="17.25" thickBot="1" thickTop="1">
      <c r="A5" s="394" t="s">
        <v>172</v>
      </c>
      <c r="B5" s="397" t="s">
        <v>409</v>
      </c>
      <c r="C5" s="398"/>
      <c r="D5" s="398"/>
      <c r="E5" s="398"/>
      <c r="F5" s="398"/>
      <c r="G5" s="398"/>
      <c r="H5" s="398"/>
      <c r="I5" s="399"/>
      <c r="J5" s="397" t="s">
        <v>410</v>
      </c>
      <c r="K5" s="398"/>
      <c r="L5" s="398"/>
      <c r="M5" s="398"/>
      <c r="N5" s="398"/>
      <c r="O5" s="398"/>
      <c r="P5" s="398"/>
      <c r="Q5" s="399"/>
    </row>
    <row r="6" spans="1:17" ht="15.75" thickTop="1">
      <c r="A6" s="395"/>
      <c r="B6" s="400" t="s">
        <v>173</v>
      </c>
      <c r="C6" s="400"/>
      <c r="D6" s="400"/>
      <c r="E6" s="401" t="s">
        <v>174</v>
      </c>
      <c r="F6" s="402"/>
      <c r="G6" s="400" t="s">
        <v>175</v>
      </c>
      <c r="H6" s="400"/>
      <c r="I6" s="402"/>
      <c r="J6" s="400" t="s">
        <v>173</v>
      </c>
      <c r="K6" s="400"/>
      <c r="L6" s="400"/>
      <c r="M6" s="401" t="s">
        <v>174</v>
      </c>
      <c r="N6" s="403"/>
      <c r="O6" s="401" t="s">
        <v>175</v>
      </c>
      <c r="P6" s="404"/>
      <c r="Q6" s="402"/>
    </row>
    <row r="7" spans="1:17" ht="15">
      <c r="A7" s="395"/>
      <c r="B7" s="405" t="s">
        <v>176</v>
      </c>
      <c r="C7" s="407" t="s">
        <v>177</v>
      </c>
      <c r="D7" s="409" t="s">
        <v>178</v>
      </c>
      <c r="E7" s="411" t="s">
        <v>176</v>
      </c>
      <c r="F7" s="412" t="s">
        <v>177</v>
      </c>
      <c r="G7" s="414" t="s">
        <v>176</v>
      </c>
      <c r="H7" s="407" t="s">
        <v>177</v>
      </c>
      <c r="I7" s="416" t="s">
        <v>178</v>
      </c>
      <c r="J7" s="411" t="s">
        <v>176</v>
      </c>
      <c r="K7" s="420" t="s">
        <v>177</v>
      </c>
      <c r="L7" s="418" t="s">
        <v>178</v>
      </c>
      <c r="M7" s="421" t="s">
        <v>176</v>
      </c>
      <c r="N7" s="423" t="s">
        <v>177</v>
      </c>
      <c r="O7" s="411" t="s">
        <v>176</v>
      </c>
      <c r="P7" s="420" t="s">
        <v>177</v>
      </c>
      <c r="Q7" s="418" t="s">
        <v>178</v>
      </c>
    </row>
    <row r="8" spans="1:17" ht="24.75" customHeight="1" thickBot="1">
      <c r="A8" s="396"/>
      <c r="B8" s="406"/>
      <c r="C8" s="408"/>
      <c r="D8" s="410"/>
      <c r="E8" s="405"/>
      <c r="F8" s="413"/>
      <c r="G8" s="415"/>
      <c r="H8" s="408"/>
      <c r="I8" s="417"/>
      <c r="J8" s="405"/>
      <c r="K8" s="407"/>
      <c r="L8" s="419"/>
      <c r="M8" s="422"/>
      <c r="N8" s="424"/>
      <c r="O8" s="405"/>
      <c r="P8" s="407"/>
      <c r="Q8" s="419"/>
    </row>
    <row r="9" spans="1:17" ht="16.5" thickTop="1">
      <c r="A9" s="158" t="s">
        <v>179</v>
      </c>
      <c r="B9" s="159">
        <v>65</v>
      </c>
      <c r="C9" s="160">
        <v>1</v>
      </c>
      <c r="D9" s="161">
        <v>69</v>
      </c>
      <c r="E9" s="159">
        <v>45</v>
      </c>
      <c r="F9" s="161">
        <v>0</v>
      </c>
      <c r="G9" s="159">
        <v>20</v>
      </c>
      <c r="H9" s="160">
        <v>1</v>
      </c>
      <c r="I9" s="161">
        <v>51</v>
      </c>
      <c r="J9" s="159">
        <v>80</v>
      </c>
      <c r="K9" s="160">
        <v>0</v>
      </c>
      <c r="L9" s="161">
        <v>62</v>
      </c>
      <c r="M9" s="159">
        <v>17</v>
      </c>
      <c r="N9" s="161">
        <v>3</v>
      </c>
      <c r="O9" s="159">
        <v>11</v>
      </c>
      <c r="P9" s="160">
        <v>4</v>
      </c>
      <c r="Q9" s="161">
        <v>39</v>
      </c>
    </row>
    <row r="10" spans="1:17" ht="15.75">
      <c r="A10" s="162" t="s">
        <v>180</v>
      </c>
      <c r="B10" s="163">
        <v>28</v>
      </c>
      <c r="C10" s="164">
        <v>0</v>
      </c>
      <c r="D10" s="165">
        <v>5</v>
      </c>
      <c r="E10" s="163">
        <v>1</v>
      </c>
      <c r="F10" s="165">
        <v>0</v>
      </c>
      <c r="G10" s="163">
        <v>2</v>
      </c>
      <c r="H10" s="164">
        <v>0</v>
      </c>
      <c r="I10" s="165">
        <v>0</v>
      </c>
      <c r="J10" s="163">
        <v>11</v>
      </c>
      <c r="K10" s="164">
        <v>1</v>
      </c>
      <c r="L10" s="165">
        <v>5</v>
      </c>
      <c r="M10" s="163">
        <v>0</v>
      </c>
      <c r="N10" s="165">
        <v>2</v>
      </c>
      <c r="O10" s="163">
        <v>1</v>
      </c>
      <c r="P10" s="164">
        <v>0</v>
      </c>
      <c r="Q10" s="165">
        <v>3</v>
      </c>
    </row>
    <row r="11" spans="1:17" ht="15.75">
      <c r="A11" s="158" t="s">
        <v>181</v>
      </c>
      <c r="B11" s="163">
        <v>27</v>
      </c>
      <c r="C11" s="164">
        <v>0</v>
      </c>
      <c r="D11" s="165">
        <v>13</v>
      </c>
      <c r="E11" s="163">
        <v>7</v>
      </c>
      <c r="F11" s="165">
        <v>1</v>
      </c>
      <c r="G11" s="163">
        <v>1</v>
      </c>
      <c r="H11" s="164">
        <v>1</v>
      </c>
      <c r="I11" s="165">
        <v>11</v>
      </c>
      <c r="J11" s="163">
        <v>22</v>
      </c>
      <c r="K11" s="164">
        <v>0</v>
      </c>
      <c r="L11" s="165">
        <v>18</v>
      </c>
      <c r="M11" s="163">
        <v>3</v>
      </c>
      <c r="N11" s="165">
        <v>0</v>
      </c>
      <c r="O11" s="163">
        <v>2</v>
      </c>
      <c r="P11" s="164">
        <v>1</v>
      </c>
      <c r="Q11" s="165">
        <v>9</v>
      </c>
    </row>
    <row r="12" spans="1:17" ht="15.75">
      <c r="A12" s="162" t="s">
        <v>182</v>
      </c>
      <c r="B12" s="163">
        <v>7</v>
      </c>
      <c r="C12" s="164">
        <v>0</v>
      </c>
      <c r="D12" s="165">
        <v>4</v>
      </c>
      <c r="E12" s="163">
        <v>3</v>
      </c>
      <c r="F12" s="165">
        <v>1</v>
      </c>
      <c r="G12" s="163">
        <v>2</v>
      </c>
      <c r="H12" s="164">
        <v>0</v>
      </c>
      <c r="I12" s="165">
        <v>7</v>
      </c>
      <c r="J12" s="163">
        <v>10</v>
      </c>
      <c r="K12" s="164">
        <v>1</v>
      </c>
      <c r="L12" s="165">
        <v>12</v>
      </c>
      <c r="M12" s="163">
        <v>0</v>
      </c>
      <c r="N12" s="165">
        <v>1</v>
      </c>
      <c r="O12" s="163">
        <v>0</v>
      </c>
      <c r="P12" s="164">
        <v>0</v>
      </c>
      <c r="Q12" s="165">
        <v>3</v>
      </c>
    </row>
    <row r="13" spans="1:17" ht="15.75">
      <c r="A13" s="158" t="s">
        <v>183</v>
      </c>
      <c r="B13" s="163">
        <v>18</v>
      </c>
      <c r="C13" s="164">
        <v>2</v>
      </c>
      <c r="D13" s="165">
        <v>7</v>
      </c>
      <c r="E13" s="163">
        <v>0</v>
      </c>
      <c r="F13" s="165">
        <v>0</v>
      </c>
      <c r="G13" s="163">
        <v>1</v>
      </c>
      <c r="H13" s="164">
        <v>3</v>
      </c>
      <c r="I13" s="165">
        <v>5</v>
      </c>
      <c r="J13" s="163">
        <v>5</v>
      </c>
      <c r="K13" s="164">
        <v>0</v>
      </c>
      <c r="L13" s="165">
        <v>8</v>
      </c>
      <c r="M13" s="163">
        <v>1</v>
      </c>
      <c r="N13" s="165">
        <v>0</v>
      </c>
      <c r="O13" s="163">
        <v>1</v>
      </c>
      <c r="P13" s="164">
        <v>3</v>
      </c>
      <c r="Q13" s="165">
        <v>1</v>
      </c>
    </row>
    <row r="14" spans="1:17" ht="15.75">
      <c r="A14" s="162" t="s">
        <v>184</v>
      </c>
      <c r="B14" s="163">
        <v>362</v>
      </c>
      <c r="C14" s="164">
        <v>7</v>
      </c>
      <c r="D14" s="165">
        <v>522</v>
      </c>
      <c r="E14" s="163">
        <v>141</v>
      </c>
      <c r="F14" s="165">
        <v>29</v>
      </c>
      <c r="G14" s="163">
        <v>63</v>
      </c>
      <c r="H14" s="164">
        <v>24</v>
      </c>
      <c r="I14" s="165">
        <v>166</v>
      </c>
      <c r="J14" s="163">
        <v>372</v>
      </c>
      <c r="K14" s="164">
        <v>6</v>
      </c>
      <c r="L14" s="165">
        <v>435</v>
      </c>
      <c r="M14" s="163">
        <v>100</v>
      </c>
      <c r="N14" s="165">
        <v>24</v>
      </c>
      <c r="O14" s="163">
        <v>73</v>
      </c>
      <c r="P14" s="164">
        <v>19</v>
      </c>
      <c r="Q14" s="165">
        <v>173</v>
      </c>
    </row>
    <row r="15" spans="1:17" ht="15.75">
      <c r="A15" s="158" t="s">
        <v>185</v>
      </c>
      <c r="B15" s="163">
        <v>146</v>
      </c>
      <c r="C15" s="164">
        <v>4</v>
      </c>
      <c r="D15" s="165">
        <v>146</v>
      </c>
      <c r="E15" s="163">
        <v>41</v>
      </c>
      <c r="F15" s="165">
        <v>12</v>
      </c>
      <c r="G15" s="163">
        <v>16</v>
      </c>
      <c r="H15" s="164">
        <v>11</v>
      </c>
      <c r="I15" s="165">
        <v>74</v>
      </c>
      <c r="J15" s="163">
        <v>152</v>
      </c>
      <c r="K15" s="164">
        <v>0</v>
      </c>
      <c r="L15" s="165">
        <v>117</v>
      </c>
      <c r="M15" s="163">
        <v>24</v>
      </c>
      <c r="N15" s="165">
        <v>9</v>
      </c>
      <c r="O15" s="163">
        <v>12</v>
      </c>
      <c r="P15" s="164">
        <v>5</v>
      </c>
      <c r="Q15" s="165">
        <v>104</v>
      </c>
    </row>
    <row r="16" spans="1:17" ht="15.75">
      <c r="A16" s="162" t="s">
        <v>186</v>
      </c>
      <c r="B16" s="163">
        <v>5</v>
      </c>
      <c r="C16" s="164">
        <v>0</v>
      </c>
      <c r="D16" s="165">
        <v>5</v>
      </c>
      <c r="E16" s="163">
        <v>2</v>
      </c>
      <c r="F16" s="165">
        <v>0</v>
      </c>
      <c r="G16" s="163">
        <v>1</v>
      </c>
      <c r="H16" s="164">
        <v>0</v>
      </c>
      <c r="I16" s="165">
        <v>0</v>
      </c>
      <c r="J16" s="163">
        <v>9</v>
      </c>
      <c r="K16" s="164">
        <v>0</v>
      </c>
      <c r="L16" s="165">
        <v>6</v>
      </c>
      <c r="M16" s="163">
        <v>0</v>
      </c>
      <c r="N16" s="165">
        <v>1</v>
      </c>
      <c r="O16" s="163">
        <v>0</v>
      </c>
      <c r="P16" s="164">
        <v>0</v>
      </c>
      <c r="Q16" s="165">
        <v>6</v>
      </c>
    </row>
    <row r="17" spans="1:17" ht="15.75">
      <c r="A17" s="158" t="s">
        <v>187</v>
      </c>
      <c r="B17" s="163">
        <v>26</v>
      </c>
      <c r="C17" s="164">
        <v>1</v>
      </c>
      <c r="D17" s="165">
        <v>62</v>
      </c>
      <c r="E17" s="163">
        <v>11</v>
      </c>
      <c r="F17" s="165">
        <v>20</v>
      </c>
      <c r="G17" s="163">
        <v>7</v>
      </c>
      <c r="H17" s="164">
        <v>3</v>
      </c>
      <c r="I17" s="165">
        <v>27</v>
      </c>
      <c r="J17" s="163">
        <v>43</v>
      </c>
      <c r="K17" s="164">
        <v>2</v>
      </c>
      <c r="L17" s="165">
        <v>89</v>
      </c>
      <c r="M17" s="163">
        <v>11</v>
      </c>
      <c r="N17" s="165">
        <v>7</v>
      </c>
      <c r="O17" s="163">
        <v>8</v>
      </c>
      <c r="P17" s="164">
        <v>5</v>
      </c>
      <c r="Q17" s="165">
        <v>38</v>
      </c>
    </row>
    <row r="18" spans="1:17" ht="15.75">
      <c r="A18" s="162" t="s">
        <v>188</v>
      </c>
      <c r="B18" s="163">
        <v>22</v>
      </c>
      <c r="C18" s="164">
        <v>3</v>
      </c>
      <c r="D18" s="165">
        <v>39</v>
      </c>
      <c r="E18" s="163">
        <v>13</v>
      </c>
      <c r="F18" s="165">
        <v>7</v>
      </c>
      <c r="G18" s="163">
        <v>5</v>
      </c>
      <c r="H18" s="164">
        <v>4</v>
      </c>
      <c r="I18" s="165">
        <v>28</v>
      </c>
      <c r="J18" s="163">
        <v>32</v>
      </c>
      <c r="K18" s="164">
        <v>2</v>
      </c>
      <c r="L18" s="165">
        <v>35</v>
      </c>
      <c r="M18" s="163">
        <v>5</v>
      </c>
      <c r="N18" s="165">
        <v>9</v>
      </c>
      <c r="O18" s="163">
        <v>6</v>
      </c>
      <c r="P18" s="164">
        <v>11</v>
      </c>
      <c r="Q18" s="165">
        <v>30</v>
      </c>
    </row>
    <row r="19" spans="1:17" ht="15.75">
      <c r="A19" s="158" t="s">
        <v>189</v>
      </c>
      <c r="B19" s="163">
        <v>20</v>
      </c>
      <c r="C19" s="164">
        <v>0</v>
      </c>
      <c r="D19" s="165">
        <v>8</v>
      </c>
      <c r="E19" s="163">
        <v>0</v>
      </c>
      <c r="F19" s="165">
        <v>1</v>
      </c>
      <c r="G19" s="163">
        <v>0</v>
      </c>
      <c r="H19" s="164">
        <v>2</v>
      </c>
      <c r="I19" s="165">
        <v>3</v>
      </c>
      <c r="J19" s="163">
        <v>7</v>
      </c>
      <c r="K19" s="164">
        <v>0</v>
      </c>
      <c r="L19" s="165">
        <v>6</v>
      </c>
      <c r="M19" s="163">
        <v>2</v>
      </c>
      <c r="N19" s="165">
        <v>0</v>
      </c>
      <c r="O19" s="163">
        <v>0</v>
      </c>
      <c r="P19" s="164">
        <v>2</v>
      </c>
      <c r="Q19" s="165">
        <v>8</v>
      </c>
    </row>
    <row r="20" spans="1:17" ht="15.75">
      <c r="A20" s="162" t="s">
        <v>190</v>
      </c>
      <c r="B20" s="163">
        <v>7</v>
      </c>
      <c r="C20" s="164">
        <v>2</v>
      </c>
      <c r="D20" s="165">
        <v>1</v>
      </c>
      <c r="E20" s="163">
        <v>2</v>
      </c>
      <c r="F20" s="165">
        <v>1</v>
      </c>
      <c r="G20" s="163">
        <v>1</v>
      </c>
      <c r="H20" s="164">
        <v>0</v>
      </c>
      <c r="I20" s="165">
        <v>4</v>
      </c>
      <c r="J20" s="163">
        <v>3</v>
      </c>
      <c r="K20" s="164">
        <v>1</v>
      </c>
      <c r="L20" s="165">
        <v>3</v>
      </c>
      <c r="M20" s="163">
        <v>3</v>
      </c>
      <c r="N20" s="165">
        <v>0</v>
      </c>
      <c r="O20" s="163">
        <v>1</v>
      </c>
      <c r="P20" s="164">
        <v>1</v>
      </c>
      <c r="Q20" s="165">
        <v>3</v>
      </c>
    </row>
    <row r="21" spans="1:17" ht="15.75">
      <c r="A21" s="158" t="s">
        <v>191</v>
      </c>
      <c r="B21" s="163">
        <v>2</v>
      </c>
      <c r="C21" s="164">
        <v>2</v>
      </c>
      <c r="D21" s="165">
        <v>1</v>
      </c>
      <c r="E21" s="163">
        <v>1</v>
      </c>
      <c r="F21" s="165">
        <v>0</v>
      </c>
      <c r="G21" s="163">
        <v>1</v>
      </c>
      <c r="H21" s="164">
        <v>1</v>
      </c>
      <c r="I21" s="165">
        <v>530</v>
      </c>
      <c r="J21" s="163">
        <v>4</v>
      </c>
      <c r="K21" s="164">
        <v>1</v>
      </c>
      <c r="L21" s="165">
        <v>2</v>
      </c>
      <c r="M21" s="163">
        <v>0</v>
      </c>
      <c r="N21" s="165">
        <v>0</v>
      </c>
      <c r="O21" s="163">
        <v>0</v>
      </c>
      <c r="P21" s="164">
        <v>0</v>
      </c>
      <c r="Q21" s="165">
        <v>7</v>
      </c>
    </row>
    <row r="22" spans="1:17" ht="15.75">
      <c r="A22" s="162" t="s">
        <v>192</v>
      </c>
      <c r="B22" s="163">
        <v>11</v>
      </c>
      <c r="C22" s="164">
        <v>1</v>
      </c>
      <c r="D22" s="165">
        <v>6</v>
      </c>
      <c r="E22" s="163">
        <v>4</v>
      </c>
      <c r="F22" s="165">
        <v>2</v>
      </c>
      <c r="G22" s="163">
        <v>1</v>
      </c>
      <c r="H22" s="164">
        <v>1</v>
      </c>
      <c r="I22" s="165">
        <v>4</v>
      </c>
      <c r="J22" s="163">
        <v>4</v>
      </c>
      <c r="K22" s="164">
        <v>0</v>
      </c>
      <c r="L22" s="165">
        <v>2</v>
      </c>
      <c r="M22" s="163">
        <v>6</v>
      </c>
      <c r="N22" s="165">
        <v>1</v>
      </c>
      <c r="O22" s="163">
        <v>0</v>
      </c>
      <c r="P22" s="164">
        <v>0</v>
      </c>
      <c r="Q22" s="165">
        <v>8</v>
      </c>
    </row>
    <row r="23" spans="1:17" ht="15.75">
      <c r="A23" s="158" t="s">
        <v>193</v>
      </c>
      <c r="B23" s="163">
        <v>22</v>
      </c>
      <c r="C23" s="164">
        <v>0</v>
      </c>
      <c r="D23" s="165">
        <v>4</v>
      </c>
      <c r="E23" s="163">
        <v>0</v>
      </c>
      <c r="F23" s="165">
        <v>1</v>
      </c>
      <c r="G23" s="163">
        <v>0</v>
      </c>
      <c r="H23" s="164">
        <v>2</v>
      </c>
      <c r="I23" s="165">
        <v>60</v>
      </c>
      <c r="J23" s="163">
        <v>4</v>
      </c>
      <c r="K23" s="164">
        <v>0</v>
      </c>
      <c r="L23" s="165">
        <v>10</v>
      </c>
      <c r="M23" s="163">
        <v>1</v>
      </c>
      <c r="N23" s="165">
        <v>0</v>
      </c>
      <c r="O23" s="163">
        <v>0</v>
      </c>
      <c r="P23" s="164">
        <v>1</v>
      </c>
      <c r="Q23" s="165">
        <v>4</v>
      </c>
    </row>
    <row r="24" spans="1:17" ht="15.75">
      <c r="A24" s="162" t="s">
        <v>194</v>
      </c>
      <c r="B24" s="163">
        <v>120</v>
      </c>
      <c r="C24" s="164">
        <v>4</v>
      </c>
      <c r="D24" s="165">
        <v>58</v>
      </c>
      <c r="E24" s="163">
        <v>34</v>
      </c>
      <c r="F24" s="165">
        <v>27</v>
      </c>
      <c r="G24" s="163">
        <v>7</v>
      </c>
      <c r="H24" s="164">
        <v>8</v>
      </c>
      <c r="I24" s="165">
        <v>49</v>
      </c>
      <c r="J24" s="163">
        <v>102</v>
      </c>
      <c r="K24" s="164">
        <v>7</v>
      </c>
      <c r="L24" s="165">
        <v>35</v>
      </c>
      <c r="M24" s="163">
        <v>23</v>
      </c>
      <c r="N24" s="165">
        <v>13</v>
      </c>
      <c r="O24" s="163">
        <v>12</v>
      </c>
      <c r="P24" s="164">
        <v>6</v>
      </c>
      <c r="Q24" s="165">
        <v>52</v>
      </c>
    </row>
    <row r="25" spans="1:17" ht="15.75">
      <c r="A25" s="158" t="s">
        <v>195</v>
      </c>
      <c r="B25" s="163">
        <v>19</v>
      </c>
      <c r="C25" s="164">
        <v>0</v>
      </c>
      <c r="D25" s="165">
        <v>21</v>
      </c>
      <c r="E25" s="163">
        <v>1</v>
      </c>
      <c r="F25" s="165">
        <v>8</v>
      </c>
      <c r="G25" s="163">
        <v>1</v>
      </c>
      <c r="H25" s="164">
        <v>2</v>
      </c>
      <c r="I25" s="165">
        <v>10</v>
      </c>
      <c r="J25" s="163">
        <v>16</v>
      </c>
      <c r="K25" s="164">
        <v>3</v>
      </c>
      <c r="L25" s="165">
        <v>21</v>
      </c>
      <c r="M25" s="163">
        <v>3</v>
      </c>
      <c r="N25" s="165">
        <v>1</v>
      </c>
      <c r="O25" s="163">
        <v>1</v>
      </c>
      <c r="P25" s="164">
        <v>0</v>
      </c>
      <c r="Q25" s="165">
        <v>18</v>
      </c>
    </row>
    <row r="26" spans="1:17" ht="15.75">
      <c r="A26" s="162" t="s">
        <v>196</v>
      </c>
      <c r="B26" s="163">
        <v>6</v>
      </c>
      <c r="C26" s="164">
        <v>2</v>
      </c>
      <c r="D26" s="165">
        <v>1</v>
      </c>
      <c r="E26" s="163">
        <v>0</v>
      </c>
      <c r="F26" s="165">
        <v>1</v>
      </c>
      <c r="G26" s="163">
        <v>0</v>
      </c>
      <c r="H26" s="164">
        <v>0</v>
      </c>
      <c r="I26" s="165">
        <v>1</v>
      </c>
      <c r="J26" s="163">
        <v>0</v>
      </c>
      <c r="K26" s="164">
        <v>1</v>
      </c>
      <c r="L26" s="165">
        <v>0</v>
      </c>
      <c r="M26" s="163">
        <v>0</v>
      </c>
      <c r="N26" s="165">
        <v>0</v>
      </c>
      <c r="O26" s="163">
        <v>1</v>
      </c>
      <c r="P26" s="164">
        <v>0</v>
      </c>
      <c r="Q26" s="165">
        <v>0</v>
      </c>
    </row>
    <row r="27" spans="1:17" ht="15.75">
      <c r="A27" s="158" t="s">
        <v>197</v>
      </c>
      <c r="B27" s="163">
        <v>27</v>
      </c>
      <c r="C27" s="164">
        <v>1</v>
      </c>
      <c r="D27" s="165">
        <v>12</v>
      </c>
      <c r="E27" s="163">
        <v>3</v>
      </c>
      <c r="F27" s="165">
        <v>0</v>
      </c>
      <c r="G27" s="163">
        <v>2</v>
      </c>
      <c r="H27" s="164">
        <v>3</v>
      </c>
      <c r="I27" s="165">
        <v>10</v>
      </c>
      <c r="J27" s="163">
        <v>10</v>
      </c>
      <c r="K27" s="164">
        <v>0</v>
      </c>
      <c r="L27" s="165">
        <v>17</v>
      </c>
      <c r="M27" s="163">
        <v>2</v>
      </c>
      <c r="N27" s="165">
        <v>0</v>
      </c>
      <c r="O27" s="163">
        <v>0</v>
      </c>
      <c r="P27" s="164">
        <v>1</v>
      </c>
      <c r="Q27" s="165">
        <v>5</v>
      </c>
    </row>
    <row r="28" spans="1:17" ht="15.75">
      <c r="A28" s="162" t="s">
        <v>198</v>
      </c>
      <c r="B28" s="163">
        <v>25</v>
      </c>
      <c r="C28" s="164">
        <v>0</v>
      </c>
      <c r="D28" s="165">
        <v>71</v>
      </c>
      <c r="E28" s="163">
        <v>10</v>
      </c>
      <c r="F28" s="165">
        <v>7</v>
      </c>
      <c r="G28" s="163">
        <v>4</v>
      </c>
      <c r="H28" s="164">
        <v>3</v>
      </c>
      <c r="I28" s="165">
        <v>23</v>
      </c>
      <c r="J28" s="163">
        <v>22</v>
      </c>
      <c r="K28" s="164">
        <v>2</v>
      </c>
      <c r="L28" s="165">
        <v>65</v>
      </c>
      <c r="M28" s="163">
        <v>11</v>
      </c>
      <c r="N28" s="165">
        <v>13</v>
      </c>
      <c r="O28" s="163">
        <v>8</v>
      </c>
      <c r="P28" s="164">
        <v>6</v>
      </c>
      <c r="Q28" s="165">
        <v>26</v>
      </c>
    </row>
    <row r="29" spans="1:17" ht="15.75">
      <c r="A29" s="158" t="s">
        <v>199</v>
      </c>
      <c r="B29" s="163">
        <v>79</v>
      </c>
      <c r="C29" s="164">
        <v>0</v>
      </c>
      <c r="D29" s="165">
        <v>19</v>
      </c>
      <c r="E29" s="163">
        <v>4</v>
      </c>
      <c r="F29" s="165">
        <v>2</v>
      </c>
      <c r="G29" s="163">
        <v>5</v>
      </c>
      <c r="H29" s="164">
        <v>1</v>
      </c>
      <c r="I29" s="165">
        <v>7</v>
      </c>
      <c r="J29" s="163">
        <v>51</v>
      </c>
      <c r="K29" s="164">
        <v>3</v>
      </c>
      <c r="L29" s="165">
        <v>19</v>
      </c>
      <c r="M29" s="163">
        <v>9</v>
      </c>
      <c r="N29" s="165">
        <v>0</v>
      </c>
      <c r="O29" s="163">
        <v>0</v>
      </c>
      <c r="P29" s="164">
        <v>2</v>
      </c>
      <c r="Q29" s="165">
        <v>3</v>
      </c>
    </row>
    <row r="30" spans="1:17" ht="15.75">
      <c r="A30" s="162" t="s">
        <v>200</v>
      </c>
      <c r="B30" s="163">
        <v>13</v>
      </c>
      <c r="C30" s="164">
        <v>2</v>
      </c>
      <c r="D30" s="165">
        <v>15</v>
      </c>
      <c r="E30" s="163">
        <v>2</v>
      </c>
      <c r="F30" s="165">
        <v>3</v>
      </c>
      <c r="G30" s="163">
        <v>0</v>
      </c>
      <c r="H30" s="164">
        <v>0</v>
      </c>
      <c r="I30" s="165">
        <v>6</v>
      </c>
      <c r="J30" s="163">
        <v>9</v>
      </c>
      <c r="K30" s="164">
        <v>1</v>
      </c>
      <c r="L30" s="165">
        <v>18</v>
      </c>
      <c r="M30" s="163">
        <v>2</v>
      </c>
      <c r="N30" s="165">
        <v>6</v>
      </c>
      <c r="O30" s="163">
        <v>3</v>
      </c>
      <c r="P30" s="164">
        <v>5</v>
      </c>
      <c r="Q30" s="165">
        <v>15</v>
      </c>
    </row>
    <row r="31" spans="1:17" ht="15.75">
      <c r="A31" s="158" t="s">
        <v>201</v>
      </c>
      <c r="B31" s="163">
        <v>37</v>
      </c>
      <c r="C31" s="164">
        <v>0</v>
      </c>
      <c r="D31" s="165">
        <v>9</v>
      </c>
      <c r="E31" s="163">
        <v>0</v>
      </c>
      <c r="F31" s="165">
        <v>2</v>
      </c>
      <c r="G31" s="163">
        <v>1</v>
      </c>
      <c r="H31" s="164">
        <v>0</v>
      </c>
      <c r="I31" s="165">
        <v>5</v>
      </c>
      <c r="J31" s="163">
        <v>24</v>
      </c>
      <c r="K31" s="164">
        <v>1</v>
      </c>
      <c r="L31" s="165">
        <v>11</v>
      </c>
      <c r="M31" s="163">
        <v>0</v>
      </c>
      <c r="N31" s="165">
        <v>0</v>
      </c>
      <c r="O31" s="163">
        <v>1</v>
      </c>
      <c r="P31" s="164">
        <v>0</v>
      </c>
      <c r="Q31" s="165">
        <v>4</v>
      </c>
    </row>
    <row r="32" spans="1:17" ht="15.75">
      <c r="A32" s="162" t="s">
        <v>202</v>
      </c>
      <c r="B32" s="163">
        <v>4</v>
      </c>
      <c r="C32" s="164">
        <v>1</v>
      </c>
      <c r="D32" s="165">
        <v>4</v>
      </c>
      <c r="E32" s="163">
        <v>0</v>
      </c>
      <c r="F32" s="165">
        <v>2</v>
      </c>
      <c r="G32" s="163">
        <v>0</v>
      </c>
      <c r="H32" s="164">
        <v>0</v>
      </c>
      <c r="I32" s="165">
        <v>1</v>
      </c>
      <c r="J32" s="163">
        <v>3</v>
      </c>
      <c r="K32" s="164">
        <v>1</v>
      </c>
      <c r="L32" s="165">
        <v>7</v>
      </c>
      <c r="M32" s="163">
        <v>0</v>
      </c>
      <c r="N32" s="165">
        <v>3</v>
      </c>
      <c r="O32" s="163">
        <v>0</v>
      </c>
      <c r="P32" s="164">
        <v>0</v>
      </c>
      <c r="Q32" s="165">
        <v>7</v>
      </c>
    </row>
    <row r="33" spans="1:17" ht="15.75">
      <c r="A33" s="158" t="s">
        <v>203</v>
      </c>
      <c r="B33" s="163">
        <v>12</v>
      </c>
      <c r="C33" s="164">
        <v>2</v>
      </c>
      <c r="D33" s="165">
        <v>8</v>
      </c>
      <c r="E33" s="163">
        <v>1</v>
      </c>
      <c r="F33" s="165">
        <v>5</v>
      </c>
      <c r="G33" s="163">
        <v>2</v>
      </c>
      <c r="H33" s="164">
        <v>3</v>
      </c>
      <c r="I33" s="165">
        <v>1</v>
      </c>
      <c r="J33" s="163">
        <v>12</v>
      </c>
      <c r="K33" s="164">
        <v>1</v>
      </c>
      <c r="L33" s="165">
        <v>15</v>
      </c>
      <c r="M33" s="163">
        <v>1</v>
      </c>
      <c r="N33" s="165">
        <v>8</v>
      </c>
      <c r="O33" s="163">
        <v>1</v>
      </c>
      <c r="P33" s="164">
        <v>5</v>
      </c>
      <c r="Q33" s="165">
        <v>6</v>
      </c>
    </row>
    <row r="34" spans="1:17" ht="15.75">
      <c r="A34" s="162" t="s">
        <v>204</v>
      </c>
      <c r="B34" s="163">
        <v>25</v>
      </c>
      <c r="C34" s="164">
        <v>0</v>
      </c>
      <c r="D34" s="165">
        <v>89</v>
      </c>
      <c r="E34" s="163">
        <v>13</v>
      </c>
      <c r="F34" s="165">
        <v>0</v>
      </c>
      <c r="G34" s="163">
        <v>4</v>
      </c>
      <c r="H34" s="164">
        <v>5</v>
      </c>
      <c r="I34" s="165">
        <v>283</v>
      </c>
      <c r="J34" s="163">
        <v>29</v>
      </c>
      <c r="K34" s="164">
        <v>1</v>
      </c>
      <c r="L34" s="165">
        <v>81</v>
      </c>
      <c r="M34" s="163">
        <v>9</v>
      </c>
      <c r="N34" s="165">
        <v>2</v>
      </c>
      <c r="O34" s="163">
        <v>3</v>
      </c>
      <c r="P34" s="164">
        <v>8</v>
      </c>
      <c r="Q34" s="165">
        <v>22</v>
      </c>
    </row>
    <row r="35" spans="1:17" ht="15.75">
      <c r="A35" s="158" t="s">
        <v>205</v>
      </c>
      <c r="B35" s="163">
        <v>66</v>
      </c>
      <c r="C35" s="164">
        <v>3</v>
      </c>
      <c r="D35" s="165">
        <v>74</v>
      </c>
      <c r="E35" s="163">
        <v>7</v>
      </c>
      <c r="F35" s="165">
        <v>3</v>
      </c>
      <c r="G35" s="163">
        <v>16</v>
      </c>
      <c r="H35" s="164">
        <v>4</v>
      </c>
      <c r="I35" s="165">
        <v>12</v>
      </c>
      <c r="J35" s="163">
        <v>59</v>
      </c>
      <c r="K35" s="164">
        <v>1</v>
      </c>
      <c r="L35" s="165">
        <v>33</v>
      </c>
      <c r="M35" s="163">
        <v>7</v>
      </c>
      <c r="N35" s="165">
        <v>2</v>
      </c>
      <c r="O35" s="163">
        <v>2</v>
      </c>
      <c r="P35" s="164">
        <v>1</v>
      </c>
      <c r="Q35" s="165">
        <v>10</v>
      </c>
    </row>
    <row r="36" spans="1:17" ht="15.75">
      <c r="A36" s="162" t="s">
        <v>206</v>
      </c>
      <c r="B36" s="163">
        <v>8</v>
      </c>
      <c r="C36" s="164">
        <v>2</v>
      </c>
      <c r="D36" s="165">
        <v>10</v>
      </c>
      <c r="E36" s="163">
        <v>3</v>
      </c>
      <c r="F36" s="165">
        <v>1</v>
      </c>
      <c r="G36" s="163">
        <v>0</v>
      </c>
      <c r="H36" s="164">
        <v>1</v>
      </c>
      <c r="I36" s="165">
        <v>8</v>
      </c>
      <c r="J36" s="163">
        <v>8</v>
      </c>
      <c r="K36" s="164">
        <v>1</v>
      </c>
      <c r="L36" s="165">
        <v>14</v>
      </c>
      <c r="M36" s="163">
        <v>2</v>
      </c>
      <c r="N36" s="165">
        <v>0</v>
      </c>
      <c r="O36" s="163">
        <v>2</v>
      </c>
      <c r="P36" s="164">
        <v>0</v>
      </c>
      <c r="Q36" s="165">
        <v>3</v>
      </c>
    </row>
    <row r="37" spans="1:17" ht="15.75">
      <c r="A37" s="158" t="s">
        <v>207</v>
      </c>
      <c r="B37" s="163">
        <v>1</v>
      </c>
      <c r="C37" s="164">
        <v>0</v>
      </c>
      <c r="D37" s="165">
        <v>3</v>
      </c>
      <c r="E37" s="163">
        <v>0</v>
      </c>
      <c r="F37" s="165">
        <v>1</v>
      </c>
      <c r="G37" s="163">
        <v>1</v>
      </c>
      <c r="H37" s="164">
        <v>0</v>
      </c>
      <c r="I37" s="165">
        <v>0</v>
      </c>
      <c r="J37" s="163">
        <v>2</v>
      </c>
      <c r="K37" s="164">
        <v>1</v>
      </c>
      <c r="L37" s="165">
        <v>0</v>
      </c>
      <c r="M37" s="163">
        <v>1</v>
      </c>
      <c r="N37" s="165">
        <v>1</v>
      </c>
      <c r="O37" s="163">
        <v>0</v>
      </c>
      <c r="P37" s="164">
        <v>0</v>
      </c>
      <c r="Q37" s="165">
        <v>2</v>
      </c>
    </row>
    <row r="38" spans="1:17" ht="15.75">
      <c r="A38" s="162" t="s">
        <v>208</v>
      </c>
      <c r="B38" s="163">
        <v>2</v>
      </c>
      <c r="C38" s="164">
        <v>1</v>
      </c>
      <c r="D38" s="165">
        <v>5</v>
      </c>
      <c r="E38" s="163">
        <v>2</v>
      </c>
      <c r="F38" s="165">
        <v>0</v>
      </c>
      <c r="G38" s="163">
        <v>0</v>
      </c>
      <c r="H38" s="164">
        <v>0</v>
      </c>
      <c r="I38" s="165">
        <v>4</v>
      </c>
      <c r="J38" s="163">
        <v>3</v>
      </c>
      <c r="K38" s="164">
        <v>1</v>
      </c>
      <c r="L38" s="165">
        <v>3</v>
      </c>
      <c r="M38" s="163">
        <v>1</v>
      </c>
      <c r="N38" s="165">
        <v>0</v>
      </c>
      <c r="O38" s="163">
        <v>0</v>
      </c>
      <c r="P38" s="164">
        <v>0</v>
      </c>
      <c r="Q38" s="165">
        <v>1</v>
      </c>
    </row>
    <row r="39" spans="1:17" ht="15.75">
      <c r="A39" s="158" t="s">
        <v>209</v>
      </c>
      <c r="B39" s="163">
        <v>39</v>
      </c>
      <c r="C39" s="164">
        <v>3</v>
      </c>
      <c r="D39" s="165">
        <v>21</v>
      </c>
      <c r="E39" s="163">
        <v>11</v>
      </c>
      <c r="F39" s="165">
        <v>3</v>
      </c>
      <c r="G39" s="163">
        <v>8</v>
      </c>
      <c r="H39" s="164">
        <v>1</v>
      </c>
      <c r="I39" s="165">
        <v>4</v>
      </c>
      <c r="J39" s="163">
        <v>38</v>
      </c>
      <c r="K39" s="164">
        <v>1</v>
      </c>
      <c r="L39" s="165">
        <v>38</v>
      </c>
      <c r="M39" s="163">
        <v>8</v>
      </c>
      <c r="N39" s="165">
        <v>3</v>
      </c>
      <c r="O39" s="163">
        <v>6</v>
      </c>
      <c r="P39" s="164">
        <v>2</v>
      </c>
      <c r="Q39" s="165">
        <v>62</v>
      </c>
    </row>
    <row r="40" spans="1:17" ht="15.75">
      <c r="A40" s="162" t="s">
        <v>210</v>
      </c>
      <c r="B40" s="163">
        <v>40</v>
      </c>
      <c r="C40" s="164">
        <v>1</v>
      </c>
      <c r="D40" s="165">
        <v>5</v>
      </c>
      <c r="E40" s="163">
        <v>0</v>
      </c>
      <c r="F40" s="165">
        <v>1</v>
      </c>
      <c r="G40" s="163">
        <v>3</v>
      </c>
      <c r="H40" s="164">
        <v>4</v>
      </c>
      <c r="I40" s="165">
        <v>6</v>
      </c>
      <c r="J40" s="163">
        <v>9</v>
      </c>
      <c r="K40" s="164">
        <v>2</v>
      </c>
      <c r="L40" s="165">
        <v>9</v>
      </c>
      <c r="M40" s="163">
        <v>4</v>
      </c>
      <c r="N40" s="165">
        <v>3</v>
      </c>
      <c r="O40" s="163">
        <v>0</v>
      </c>
      <c r="P40" s="164">
        <v>1</v>
      </c>
      <c r="Q40" s="165">
        <v>8</v>
      </c>
    </row>
    <row r="41" spans="1:17" ht="15.75">
      <c r="A41" s="158" t="s">
        <v>211</v>
      </c>
      <c r="B41" s="163">
        <v>83</v>
      </c>
      <c r="C41" s="164">
        <v>0</v>
      </c>
      <c r="D41" s="165">
        <v>31</v>
      </c>
      <c r="E41" s="163">
        <v>12</v>
      </c>
      <c r="F41" s="165">
        <v>9</v>
      </c>
      <c r="G41" s="163">
        <v>8</v>
      </c>
      <c r="H41" s="164">
        <v>0</v>
      </c>
      <c r="I41" s="165">
        <v>12</v>
      </c>
      <c r="J41" s="163">
        <v>48</v>
      </c>
      <c r="K41" s="164">
        <v>1</v>
      </c>
      <c r="L41" s="165">
        <v>32</v>
      </c>
      <c r="M41" s="163">
        <v>9</v>
      </c>
      <c r="N41" s="165">
        <v>2</v>
      </c>
      <c r="O41" s="163">
        <v>9</v>
      </c>
      <c r="P41" s="164">
        <v>0</v>
      </c>
      <c r="Q41" s="165">
        <v>34</v>
      </c>
    </row>
    <row r="42" spans="1:17" ht="15.75">
      <c r="A42" s="162" t="s">
        <v>212</v>
      </c>
      <c r="B42" s="163">
        <v>1274</v>
      </c>
      <c r="C42" s="164">
        <v>3</v>
      </c>
      <c r="D42" s="165">
        <v>1321</v>
      </c>
      <c r="E42" s="163">
        <v>604</v>
      </c>
      <c r="F42" s="165">
        <v>37</v>
      </c>
      <c r="G42" s="163">
        <v>378</v>
      </c>
      <c r="H42" s="164">
        <v>20</v>
      </c>
      <c r="I42" s="165">
        <v>424</v>
      </c>
      <c r="J42" s="163">
        <v>1133</v>
      </c>
      <c r="K42" s="164">
        <v>2</v>
      </c>
      <c r="L42" s="165">
        <v>1010</v>
      </c>
      <c r="M42" s="163">
        <v>409</v>
      </c>
      <c r="N42" s="165">
        <v>39</v>
      </c>
      <c r="O42" s="163">
        <v>350</v>
      </c>
      <c r="P42" s="164">
        <v>10</v>
      </c>
      <c r="Q42" s="165">
        <v>388</v>
      </c>
    </row>
    <row r="43" spans="1:17" ht="15.75">
      <c r="A43" s="158" t="s">
        <v>213</v>
      </c>
      <c r="B43" s="163">
        <v>228</v>
      </c>
      <c r="C43" s="164">
        <v>4</v>
      </c>
      <c r="D43" s="165">
        <v>128</v>
      </c>
      <c r="E43" s="163">
        <v>93</v>
      </c>
      <c r="F43" s="165">
        <v>14</v>
      </c>
      <c r="G43" s="163">
        <v>59</v>
      </c>
      <c r="H43" s="164">
        <v>8</v>
      </c>
      <c r="I43" s="165">
        <v>32</v>
      </c>
      <c r="J43" s="163">
        <v>229</v>
      </c>
      <c r="K43" s="164">
        <v>3</v>
      </c>
      <c r="L43" s="165">
        <v>132</v>
      </c>
      <c r="M43" s="163">
        <v>67</v>
      </c>
      <c r="N43" s="165">
        <v>7</v>
      </c>
      <c r="O43" s="163">
        <v>39</v>
      </c>
      <c r="P43" s="164">
        <v>9</v>
      </c>
      <c r="Q43" s="165">
        <v>62</v>
      </c>
    </row>
    <row r="44" spans="1:17" ht="15.75">
      <c r="A44" s="162" t="s">
        <v>214</v>
      </c>
      <c r="B44" s="163">
        <v>6</v>
      </c>
      <c r="C44" s="164">
        <v>0</v>
      </c>
      <c r="D44" s="165">
        <v>28</v>
      </c>
      <c r="E44" s="163">
        <v>0</v>
      </c>
      <c r="F44" s="165">
        <v>0</v>
      </c>
      <c r="G44" s="163">
        <v>0</v>
      </c>
      <c r="H44" s="164">
        <v>1</v>
      </c>
      <c r="I44" s="165">
        <v>0</v>
      </c>
      <c r="J44" s="163">
        <v>3</v>
      </c>
      <c r="K44" s="164">
        <v>0</v>
      </c>
      <c r="L44" s="165">
        <v>3</v>
      </c>
      <c r="M44" s="163">
        <v>0</v>
      </c>
      <c r="N44" s="165">
        <v>0</v>
      </c>
      <c r="O44" s="163">
        <v>2</v>
      </c>
      <c r="P44" s="164">
        <v>0</v>
      </c>
      <c r="Q44" s="165">
        <v>0</v>
      </c>
    </row>
    <row r="45" spans="1:17" ht="15.75">
      <c r="A45" s="158" t="s">
        <v>215</v>
      </c>
      <c r="B45" s="163">
        <v>12</v>
      </c>
      <c r="C45" s="164">
        <v>0</v>
      </c>
      <c r="D45" s="165">
        <v>8</v>
      </c>
      <c r="E45" s="163">
        <v>4</v>
      </c>
      <c r="F45" s="165">
        <v>3</v>
      </c>
      <c r="G45" s="163">
        <v>0</v>
      </c>
      <c r="H45" s="164">
        <v>1</v>
      </c>
      <c r="I45" s="165">
        <v>4</v>
      </c>
      <c r="J45" s="163">
        <v>4</v>
      </c>
      <c r="K45" s="164">
        <v>0</v>
      </c>
      <c r="L45" s="165">
        <v>7</v>
      </c>
      <c r="M45" s="163">
        <v>0</v>
      </c>
      <c r="N45" s="165">
        <v>1</v>
      </c>
      <c r="O45" s="163">
        <v>2</v>
      </c>
      <c r="P45" s="164">
        <v>3</v>
      </c>
      <c r="Q45" s="165">
        <v>5</v>
      </c>
    </row>
    <row r="46" spans="1:17" ht="15.75">
      <c r="A46" s="162" t="s">
        <v>216</v>
      </c>
      <c r="B46" s="163">
        <v>154</v>
      </c>
      <c r="C46" s="164">
        <v>3</v>
      </c>
      <c r="D46" s="165">
        <v>43</v>
      </c>
      <c r="E46" s="163">
        <v>14</v>
      </c>
      <c r="F46" s="165">
        <v>7</v>
      </c>
      <c r="G46" s="163">
        <v>10</v>
      </c>
      <c r="H46" s="164">
        <v>7</v>
      </c>
      <c r="I46" s="165">
        <v>28</v>
      </c>
      <c r="J46" s="163">
        <v>51</v>
      </c>
      <c r="K46" s="164">
        <v>4</v>
      </c>
      <c r="L46" s="165">
        <v>32</v>
      </c>
      <c r="M46" s="163">
        <v>7</v>
      </c>
      <c r="N46" s="165">
        <v>5</v>
      </c>
      <c r="O46" s="163">
        <v>6</v>
      </c>
      <c r="P46" s="164">
        <v>2</v>
      </c>
      <c r="Q46" s="165">
        <v>19</v>
      </c>
    </row>
    <row r="47" spans="1:17" ht="15.75">
      <c r="A47" s="158" t="s">
        <v>217</v>
      </c>
      <c r="B47" s="163">
        <v>33</v>
      </c>
      <c r="C47" s="164">
        <v>1</v>
      </c>
      <c r="D47" s="165">
        <v>33</v>
      </c>
      <c r="E47" s="163">
        <v>3</v>
      </c>
      <c r="F47" s="165">
        <v>0</v>
      </c>
      <c r="G47" s="163">
        <v>0</v>
      </c>
      <c r="H47" s="164">
        <v>1</v>
      </c>
      <c r="I47" s="165">
        <v>10</v>
      </c>
      <c r="J47" s="163">
        <v>10</v>
      </c>
      <c r="K47" s="164">
        <v>0</v>
      </c>
      <c r="L47" s="165">
        <v>27</v>
      </c>
      <c r="M47" s="163">
        <v>2</v>
      </c>
      <c r="N47" s="165">
        <v>2</v>
      </c>
      <c r="O47" s="163">
        <v>1</v>
      </c>
      <c r="P47" s="164">
        <v>3</v>
      </c>
      <c r="Q47" s="165">
        <v>7</v>
      </c>
    </row>
    <row r="48" spans="1:17" ht="15.75">
      <c r="A48" s="162" t="s">
        <v>218</v>
      </c>
      <c r="B48" s="163">
        <v>21</v>
      </c>
      <c r="C48" s="164">
        <v>1</v>
      </c>
      <c r="D48" s="165">
        <v>2</v>
      </c>
      <c r="E48" s="163">
        <v>4</v>
      </c>
      <c r="F48" s="165">
        <v>1</v>
      </c>
      <c r="G48" s="163">
        <v>1</v>
      </c>
      <c r="H48" s="164">
        <v>0</v>
      </c>
      <c r="I48" s="165">
        <v>4</v>
      </c>
      <c r="J48" s="163">
        <v>1</v>
      </c>
      <c r="K48" s="164">
        <v>1</v>
      </c>
      <c r="L48" s="165">
        <v>4</v>
      </c>
      <c r="M48" s="163">
        <v>0</v>
      </c>
      <c r="N48" s="165">
        <v>1</v>
      </c>
      <c r="O48" s="163">
        <v>0</v>
      </c>
      <c r="P48" s="164">
        <v>2</v>
      </c>
      <c r="Q48" s="165">
        <v>4</v>
      </c>
    </row>
    <row r="49" spans="1:17" ht="15.75">
      <c r="A49" s="158" t="s">
        <v>219</v>
      </c>
      <c r="B49" s="163">
        <v>74</v>
      </c>
      <c r="C49" s="164">
        <v>1</v>
      </c>
      <c r="D49" s="165">
        <v>25</v>
      </c>
      <c r="E49" s="163">
        <v>25</v>
      </c>
      <c r="F49" s="165">
        <v>4</v>
      </c>
      <c r="G49" s="163">
        <v>10</v>
      </c>
      <c r="H49" s="164">
        <v>0</v>
      </c>
      <c r="I49" s="165">
        <v>18</v>
      </c>
      <c r="J49" s="163">
        <v>66</v>
      </c>
      <c r="K49" s="164">
        <v>1</v>
      </c>
      <c r="L49" s="165">
        <v>20</v>
      </c>
      <c r="M49" s="163">
        <v>20</v>
      </c>
      <c r="N49" s="165">
        <v>3</v>
      </c>
      <c r="O49" s="163">
        <v>7</v>
      </c>
      <c r="P49" s="164">
        <v>3</v>
      </c>
      <c r="Q49" s="165">
        <v>23</v>
      </c>
    </row>
    <row r="50" spans="1:17" ht="15.75">
      <c r="A50" s="162" t="s">
        <v>220</v>
      </c>
      <c r="B50" s="163">
        <v>183</v>
      </c>
      <c r="C50" s="164">
        <v>13</v>
      </c>
      <c r="D50" s="165">
        <v>46</v>
      </c>
      <c r="E50" s="163">
        <v>9</v>
      </c>
      <c r="F50" s="165">
        <v>17</v>
      </c>
      <c r="G50" s="163">
        <v>10</v>
      </c>
      <c r="H50" s="164">
        <v>4</v>
      </c>
      <c r="I50" s="165">
        <v>16</v>
      </c>
      <c r="J50" s="163">
        <v>55</v>
      </c>
      <c r="K50" s="164">
        <v>5</v>
      </c>
      <c r="L50" s="165">
        <v>37</v>
      </c>
      <c r="M50" s="163">
        <v>12</v>
      </c>
      <c r="N50" s="165">
        <v>16</v>
      </c>
      <c r="O50" s="163">
        <v>8</v>
      </c>
      <c r="P50" s="164">
        <v>2</v>
      </c>
      <c r="Q50" s="165">
        <v>28</v>
      </c>
    </row>
    <row r="51" spans="1:17" ht="15.75">
      <c r="A51" s="158" t="s">
        <v>221</v>
      </c>
      <c r="B51" s="163">
        <v>25</v>
      </c>
      <c r="C51" s="164">
        <v>3</v>
      </c>
      <c r="D51" s="165">
        <v>22</v>
      </c>
      <c r="E51" s="163">
        <v>0</v>
      </c>
      <c r="F51" s="165">
        <v>4</v>
      </c>
      <c r="G51" s="163">
        <v>0</v>
      </c>
      <c r="H51" s="164">
        <v>1</v>
      </c>
      <c r="I51" s="165">
        <v>5</v>
      </c>
      <c r="J51" s="163">
        <v>9</v>
      </c>
      <c r="K51" s="164">
        <v>0</v>
      </c>
      <c r="L51" s="165">
        <v>24</v>
      </c>
      <c r="M51" s="163">
        <v>0</v>
      </c>
      <c r="N51" s="165">
        <v>2</v>
      </c>
      <c r="O51" s="163">
        <v>3</v>
      </c>
      <c r="P51" s="164">
        <v>4</v>
      </c>
      <c r="Q51" s="165">
        <v>12</v>
      </c>
    </row>
    <row r="52" spans="1:17" ht="15.75">
      <c r="A52" s="162" t="s">
        <v>222</v>
      </c>
      <c r="B52" s="163">
        <v>48</v>
      </c>
      <c r="C52" s="164">
        <v>0</v>
      </c>
      <c r="D52" s="165">
        <v>18</v>
      </c>
      <c r="E52" s="163">
        <v>1</v>
      </c>
      <c r="F52" s="165">
        <v>2</v>
      </c>
      <c r="G52" s="163">
        <v>5</v>
      </c>
      <c r="H52" s="164">
        <v>0</v>
      </c>
      <c r="I52" s="165">
        <v>2</v>
      </c>
      <c r="J52" s="163">
        <v>24</v>
      </c>
      <c r="K52" s="164">
        <v>1</v>
      </c>
      <c r="L52" s="165">
        <v>18</v>
      </c>
      <c r="M52" s="163">
        <v>2</v>
      </c>
      <c r="N52" s="165">
        <v>1</v>
      </c>
      <c r="O52" s="163">
        <v>2</v>
      </c>
      <c r="P52" s="164">
        <v>1</v>
      </c>
      <c r="Q52" s="165">
        <v>16</v>
      </c>
    </row>
    <row r="53" spans="1:17" ht="15.75">
      <c r="A53" s="158" t="s">
        <v>223</v>
      </c>
      <c r="B53" s="163">
        <v>42</v>
      </c>
      <c r="C53" s="164">
        <v>3</v>
      </c>
      <c r="D53" s="165">
        <v>44</v>
      </c>
      <c r="E53" s="163">
        <v>11</v>
      </c>
      <c r="F53" s="165">
        <v>10</v>
      </c>
      <c r="G53" s="163">
        <v>2</v>
      </c>
      <c r="H53" s="164">
        <v>1</v>
      </c>
      <c r="I53" s="165">
        <v>18</v>
      </c>
      <c r="J53" s="163">
        <v>33</v>
      </c>
      <c r="K53" s="164">
        <v>2</v>
      </c>
      <c r="L53" s="165">
        <v>38</v>
      </c>
      <c r="M53" s="163">
        <v>3</v>
      </c>
      <c r="N53" s="165">
        <v>4</v>
      </c>
      <c r="O53" s="163">
        <v>4</v>
      </c>
      <c r="P53" s="164">
        <v>7</v>
      </c>
      <c r="Q53" s="165">
        <v>30</v>
      </c>
    </row>
    <row r="54" spans="1:17" ht="15.75">
      <c r="A54" s="162" t="s">
        <v>224</v>
      </c>
      <c r="B54" s="163">
        <v>49</v>
      </c>
      <c r="C54" s="164">
        <v>0</v>
      </c>
      <c r="D54" s="165">
        <v>39</v>
      </c>
      <c r="E54" s="163">
        <v>3</v>
      </c>
      <c r="F54" s="165">
        <v>10</v>
      </c>
      <c r="G54" s="163">
        <v>3</v>
      </c>
      <c r="H54" s="164">
        <v>1</v>
      </c>
      <c r="I54" s="165">
        <v>13</v>
      </c>
      <c r="J54" s="163">
        <v>25</v>
      </c>
      <c r="K54" s="164">
        <v>2</v>
      </c>
      <c r="L54" s="165">
        <v>37</v>
      </c>
      <c r="M54" s="163">
        <v>2</v>
      </c>
      <c r="N54" s="165">
        <v>7</v>
      </c>
      <c r="O54" s="163">
        <v>0</v>
      </c>
      <c r="P54" s="164">
        <v>1</v>
      </c>
      <c r="Q54" s="165">
        <v>23</v>
      </c>
    </row>
    <row r="55" spans="1:17" ht="15.75">
      <c r="A55" s="158" t="s">
        <v>225</v>
      </c>
      <c r="B55" s="163">
        <v>30</v>
      </c>
      <c r="C55" s="164">
        <v>1</v>
      </c>
      <c r="D55" s="165">
        <v>1</v>
      </c>
      <c r="E55" s="163">
        <v>6</v>
      </c>
      <c r="F55" s="165">
        <v>4</v>
      </c>
      <c r="G55" s="163">
        <v>1</v>
      </c>
      <c r="H55" s="164">
        <v>0</v>
      </c>
      <c r="I55" s="165">
        <v>2</v>
      </c>
      <c r="J55" s="163">
        <v>34</v>
      </c>
      <c r="K55" s="164">
        <v>1</v>
      </c>
      <c r="L55" s="165">
        <v>5</v>
      </c>
      <c r="M55" s="163">
        <v>1</v>
      </c>
      <c r="N55" s="165">
        <v>1</v>
      </c>
      <c r="O55" s="163">
        <v>1</v>
      </c>
      <c r="P55" s="164">
        <v>0</v>
      </c>
      <c r="Q55" s="165">
        <v>1</v>
      </c>
    </row>
    <row r="56" spans="1:17" ht="15.75">
      <c r="A56" s="162" t="s">
        <v>226</v>
      </c>
      <c r="B56" s="163">
        <v>96</v>
      </c>
      <c r="C56" s="164">
        <v>2</v>
      </c>
      <c r="D56" s="165">
        <v>67</v>
      </c>
      <c r="E56" s="163">
        <v>21</v>
      </c>
      <c r="F56" s="165">
        <v>5</v>
      </c>
      <c r="G56" s="163">
        <v>6</v>
      </c>
      <c r="H56" s="164">
        <v>5</v>
      </c>
      <c r="I56" s="165">
        <v>38</v>
      </c>
      <c r="J56" s="163">
        <v>47</v>
      </c>
      <c r="K56" s="164">
        <v>1</v>
      </c>
      <c r="L56" s="165">
        <v>66</v>
      </c>
      <c r="M56" s="163">
        <v>14</v>
      </c>
      <c r="N56" s="165">
        <v>6</v>
      </c>
      <c r="O56" s="163">
        <v>8</v>
      </c>
      <c r="P56" s="164">
        <v>2</v>
      </c>
      <c r="Q56" s="165">
        <v>34</v>
      </c>
    </row>
    <row r="57" spans="1:17" ht="15.75">
      <c r="A57" s="158" t="s">
        <v>227</v>
      </c>
      <c r="B57" s="163">
        <v>6</v>
      </c>
      <c r="C57" s="164">
        <v>1</v>
      </c>
      <c r="D57" s="165">
        <v>3</v>
      </c>
      <c r="E57" s="163">
        <v>0</v>
      </c>
      <c r="F57" s="165">
        <v>4</v>
      </c>
      <c r="G57" s="163">
        <v>0</v>
      </c>
      <c r="H57" s="164">
        <v>0</v>
      </c>
      <c r="I57" s="165">
        <v>0</v>
      </c>
      <c r="J57" s="163">
        <v>7</v>
      </c>
      <c r="K57" s="164">
        <v>6</v>
      </c>
      <c r="L57" s="165">
        <v>0</v>
      </c>
      <c r="M57" s="163">
        <v>0</v>
      </c>
      <c r="N57" s="165">
        <v>0</v>
      </c>
      <c r="O57" s="163">
        <v>0</v>
      </c>
      <c r="P57" s="164">
        <v>1</v>
      </c>
      <c r="Q57" s="165">
        <v>10</v>
      </c>
    </row>
    <row r="58" spans="1:17" ht="15.75">
      <c r="A58" s="162" t="s">
        <v>228</v>
      </c>
      <c r="B58" s="163">
        <v>20</v>
      </c>
      <c r="C58" s="164">
        <v>8</v>
      </c>
      <c r="D58" s="165">
        <v>19</v>
      </c>
      <c r="E58" s="163">
        <v>4</v>
      </c>
      <c r="F58" s="165">
        <v>6</v>
      </c>
      <c r="G58" s="163">
        <v>0</v>
      </c>
      <c r="H58" s="164">
        <v>2</v>
      </c>
      <c r="I58" s="165">
        <v>7</v>
      </c>
      <c r="J58" s="163">
        <v>2</v>
      </c>
      <c r="K58" s="164">
        <v>7</v>
      </c>
      <c r="L58" s="165">
        <v>2</v>
      </c>
      <c r="M58" s="163">
        <v>2</v>
      </c>
      <c r="N58" s="165">
        <v>2</v>
      </c>
      <c r="O58" s="163">
        <v>0</v>
      </c>
      <c r="P58" s="164">
        <v>0</v>
      </c>
      <c r="Q58" s="165">
        <v>8</v>
      </c>
    </row>
    <row r="59" spans="1:17" ht="15.75">
      <c r="A59" s="158" t="s">
        <v>229</v>
      </c>
      <c r="B59" s="163">
        <v>9</v>
      </c>
      <c r="C59" s="164">
        <v>0</v>
      </c>
      <c r="D59" s="165">
        <v>6</v>
      </c>
      <c r="E59" s="163">
        <v>0</v>
      </c>
      <c r="F59" s="165">
        <v>4</v>
      </c>
      <c r="G59" s="163">
        <v>0</v>
      </c>
      <c r="H59" s="164">
        <v>1</v>
      </c>
      <c r="I59" s="165">
        <v>1</v>
      </c>
      <c r="J59" s="163">
        <v>7</v>
      </c>
      <c r="K59" s="164">
        <v>0</v>
      </c>
      <c r="L59" s="165">
        <v>5</v>
      </c>
      <c r="M59" s="163">
        <v>7</v>
      </c>
      <c r="N59" s="165">
        <v>1</v>
      </c>
      <c r="O59" s="163">
        <v>0</v>
      </c>
      <c r="P59" s="164">
        <v>0</v>
      </c>
      <c r="Q59" s="165">
        <v>0</v>
      </c>
    </row>
    <row r="60" spans="1:17" ht="15.75">
      <c r="A60" s="162" t="s">
        <v>230</v>
      </c>
      <c r="B60" s="163">
        <v>36</v>
      </c>
      <c r="C60" s="164">
        <v>1</v>
      </c>
      <c r="D60" s="165">
        <v>26</v>
      </c>
      <c r="E60" s="163">
        <v>1</v>
      </c>
      <c r="F60" s="165">
        <v>7</v>
      </c>
      <c r="G60" s="163">
        <v>3</v>
      </c>
      <c r="H60" s="164">
        <v>1</v>
      </c>
      <c r="I60" s="165">
        <v>8</v>
      </c>
      <c r="J60" s="163">
        <v>15</v>
      </c>
      <c r="K60" s="164">
        <v>0</v>
      </c>
      <c r="L60" s="165">
        <v>24</v>
      </c>
      <c r="M60" s="163">
        <v>3</v>
      </c>
      <c r="N60" s="165">
        <v>0</v>
      </c>
      <c r="O60" s="163">
        <v>2</v>
      </c>
      <c r="P60" s="164">
        <v>1</v>
      </c>
      <c r="Q60" s="165">
        <v>206</v>
      </c>
    </row>
    <row r="61" spans="1:17" ht="15.75">
      <c r="A61" s="158" t="s">
        <v>231</v>
      </c>
      <c r="B61" s="163">
        <v>14</v>
      </c>
      <c r="C61" s="164">
        <v>1</v>
      </c>
      <c r="D61" s="165">
        <v>10</v>
      </c>
      <c r="E61" s="163">
        <v>5</v>
      </c>
      <c r="F61" s="165">
        <v>0</v>
      </c>
      <c r="G61" s="163">
        <v>0</v>
      </c>
      <c r="H61" s="164">
        <v>2</v>
      </c>
      <c r="I61" s="165">
        <v>5</v>
      </c>
      <c r="J61" s="163">
        <v>13</v>
      </c>
      <c r="K61" s="164">
        <v>0</v>
      </c>
      <c r="L61" s="165">
        <v>3</v>
      </c>
      <c r="M61" s="163">
        <v>1</v>
      </c>
      <c r="N61" s="165">
        <v>2</v>
      </c>
      <c r="O61" s="163">
        <v>2</v>
      </c>
      <c r="P61" s="164">
        <v>1</v>
      </c>
      <c r="Q61" s="165">
        <v>8</v>
      </c>
    </row>
    <row r="62" spans="1:17" ht="15.75">
      <c r="A62" s="162" t="s">
        <v>232</v>
      </c>
      <c r="B62" s="163">
        <v>26</v>
      </c>
      <c r="C62" s="164">
        <v>2</v>
      </c>
      <c r="D62" s="165">
        <v>36</v>
      </c>
      <c r="E62" s="163">
        <v>3</v>
      </c>
      <c r="F62" s="165">
        <v>1</v>
      </c>
      <c r="G62" s="163">
        <v>2</v>
      </c>
      <c r="H62" s="164">
        <v>3</v>
      </c>
      <c r="I62" s="165">
        <v>4</v>
      </c>
      <c r="J62" s="163">
        <v>30</v>
      </c>
      <c r="K62" s="164">
        <v>0</v>
      </c>
      <c r="L62" s="165">
        <v>26</v>
      </c>
      <c r="M62" s="163">
        <v>5</v>
      </c>
      <c r="N62" s="165">
        <v>4</v>
      </c>
      <c r="O62" s="163">
        <v>2</v>
      </c>
      <c r="P62" s="164">
        <v>2</v>
      </c>
      <c r="Q62" s="165">
        <v>11</v>
      </c>
    </row>
    <row r="63" spans="1:17" ht="15.75">
      <c r="A63" s="158" t="s">
        <v>233</v>
      </c>
      <c r="B63" s="163">
        <v>61</v>
      </c>
      <c r="C63" s="164">
        <v>0</v>
      </c>
      <c r="D63" s="165">
        <v>22</v>
      </c>
      <c r="E63" s="163">
        <v>7</v>
      </c>
      <c r="F63" s="165">
        <v>2</v>
      </c>
      <c r="G63" s="163">
        <v>8</v>
      </c>
      <c r="H63" s="164">
        <v>3</v>
      </c>
      <c r="I63" s="165">
        <v>10</v>
      </c>
      <c r="J63" s="163">
        <v>34</v>
      </c>
      <c r="K63" s="164">
        <v>1</v>
      </c>
      <c r="L63" s="165">
        <v>25</v>
      </c>
      <c r="M63" s="163">
        <v>8</v>
      </c>
      <c r="N63" s="165">
        <v>2</v>
      </c>
      <c r="O63" s="163">
        <v>4</v>
      </c>
      <c r="P63" s="164">
        <v>3</v>
      </c>
      <c r="Q63" s="165">
        <v>13</v>
      </c>
    </row>
    <row r="64" spans="1:17" ht="15.75">
      <c r="A64" s="162" t="s">
        <v>234</v>
      </c>
      <c r="B64" s="163">
        <v>6</v>
      </c>
      <c r="C64" s="164">
        <v>0</v>
      </c>
      <c r="D64" s="165">
        <v>0</v>
      </c>
      <c r="E64" s="163">
        <v>4</v>
      </c>
      <c r="F64" s="165">
        <v>0</v>
      </c>
      <c r="G64" s="163">
        <v>1</v>
      </c>
      <c r="H64" s="164">
        <v>0</v>
      </c>
      <c r="I64" s="165">
        <v>2</v>
      </c>
      <c r="J64" s="163">
        <v>4</v>
      </c>
      <c r="K64" s="164">
        <v>1</v>
      </c>
      <c r="L64" s="165">
        <v>1</v>
      </c>
      <c r="M64" s="163">
        <v>0</v>
      </c>
      <c r="N64" s="165">
        <v>0</v>
      </c>
      <c r="O64" s="163">
        <v>0</v>
      </c>
      <c r="P64" s="164">
        <v>2</v>
      </c>
      <c r="Q64" s="165">
        <v>1</v>
      </c>
    </row>
    <row r="65" spans="1:17" ht="15.75">
      <c r="A65" s="158" t="s">
        <v>235</v>
      </c>
      <c r="B65" s="163">
        <v>5</v>
      </c>
      <c r="C65" s="164">
        <v>1</v>
      </c>
      <c r="D65" s="165">
        <v>0</v>
      </c>
      <c r="E65" s="163">
        <v>0</v>
      </c>
      <c r="F65" s="165">
        <v>5</v>
      </c>
      <c r="G65" s="163">
        <v>0</v>
      </c>
      <c r="H65" s="164">
        <v>1</v>
      </c>
      <c r="I65" s="165">
        <v>1</v>
      </c>
      <c r="J65" s="163">
        <v>4</v>
      </c>
      <c r="K65" s="164">
        <v>0</v>
      </c>
      <c r="L65" s="165">
        <v>3</v>
      </c>
      <c r="M65" s="163">
        <v>1</v>
      </c>
      <c r="N65" s="165">
        <v>1</v>
      </c>
      <c r="O65" s="163">
        <v>0</v>
      </c>
      <c r="P65" s="164">
        <v>0</v>
      </c>
      <c r="Q65" s="165">
        <v>3</v>
      </c>
    </row>
    <row r="66" spans="1:17" ht="15.75">
      <c r="A66" s="162" t="s">
        <v>236</v>
      </c>
      <c r="B66" s="163">
        <v>34</v>
      </c>
      <c r="C66" s="164">
        <v>0</v>
      </c>
      <c r="D66" s="165">
        <v>9</v>
      </c>
      <c r="E66" s="163">
        <v>0</v>
      </c>
      <c r="F66" s="165">
        <v>4</v>
      </c>
      <c r="G66" s="163">
        <v>1</v>
      </c>
      <c r="H66" s="164">
        <v>0</v>
      </c>
      <c r="I66" s="165">
        <v>5</v>
      </c>
      <c r="J66" s="163">
        <v>9</v>
      </c>
      <c r="K66" s="164">
        <v>1</v>
      </c>
      <c r="L66" s="165">
        <v>7</v>
      </c>
      <c r="M66" s="163">
        <v>4</v>
      </c>
      <c r="N66" s="165">
        <v>2</v>
      </c>
      <c r="O66" s="163">
        <v>2</v>
      </c>
      <c r="P66" s="164">
        <v>0</v>
      </c>
      <c r="Q66" s="165">
        <v>4</v>
      </c>
    </row>
    <row r="67" spans="1:17" ht="15.75">
      <c r="A67" s="158" t="s">
        <v>237</v>
      </c>
      <c r="B67" s="163">
        <v>28</v>
      </c>
      <c r="C67" s="164">
        <v>2</v>
      </c>
      <c r="D67" s="165">
        <v>57</v>
      </c>
      <c r="E67" s="163">
        <v>7</v>
      </c>
      <c r="F67" s="165">
        <v>5</v>
      </c>
      <c r="G67" s="163">
        <v>3</v>
      </c>
      <c r="H67" s="164">
        <v>1</v>
      </c>
      <c r="I67" s="165">
        <v>15</v>
      </c>
      <c r="J67" s="163">
        <v>35</v>
      </c>
      <c r="K67" s="164">
        <v>0</v>
      </c>
      <c r="L67" s="165">
        <v>47</v>
      </c>
      <c r="M67" s="163">
        <v>6</v>
      </c>
      <c r="N67" s="165">
        <v>2</v>
      </c>
      <c r="O67" s="163">
        <v>3</v>
      </c>
      <c r="P67" s="164">
        <v>0</v>
      </c>
      <c r="Q67" s="165">
        <v>16</v>
      </c>
    </row>
    <row r="68" spans="1:17" ht="15.75">
      <c r="A68" s="162" t="s">
        <v>238</v>
      </c>
      <c r="B68" s="163">
        <v>15</v>
      </c>
      <c r="C68" s="164">
        <v>1</v>
      </c>
      <c r="D68" s="165">
        <v>11</v>
      </c>
      <c r="E68" s="163">
        <v>0</v>
      </c>
      <c r="F68" s="165">
        <v>5</v>
      </c>
      <c r="G68" s="163">
        <v>1</v>
      </c>
      <c r="H68" s="164">
        <v>3</v>
      </c>
      <c r="I68" s="165">
        <v>4</v>
      </c>
      <c r="J68" s="163">
        <v>10</v>
      </c>
      <c r="K68" s="164">
        <v>0</v>
      </c>
      <c r="L68" s="165">
        <v>16</v>
      </c>
      <c r="M68" s="163">
        <v>2</v>
      </c>
      <c r="N68" s="165">
        <v>0</v>
      </c>
      <c r="O68" s="163">
        <v>1</v>
      </c>
      <c r="P68" s="164">
        <v>4</v>
      </c>
      <c r="Q68" s="165">
        <v>10</v>
      </c>
    </row>
    <row r="69" spans="1:17" ht="15.75">
      <c r="A69" s="158" t="s">
        <v>239</v>
      </c>
      <c r="B69" s="163">
        <v>44</v>
      </c>
      <c r="C69" s="164">
        <v>0</v>
      </c>
      <c r="D69" s="165">
        <v>13</v>
      </c>
      <c r="E69" s="163">
        <v>5</v>
      </c>
      <c r="F69" s="165">
        <v>2</v>
      </c>
      <c r="G69" s="163">
        <v>3</v>
      </c>
      <c r="H69" s="164">
        <v>0</v>
      </c>
      <c r="I69" s="165">
        <v>5</v>
      </c>
      <c r="J69" s="163">
        <v>29</v>
      </c>
      <c r="K69" s="164">
        <v>0</v>
      </c>
      <c r="L69" s="165">
        <v>13</v>
      </c>
      <c r="M69" s="163">
        <v>3</v>
      </c>
      <c r="N69" s="165">
        <v>2</v>
      </c>
      <c r="O69" s="163">
        <v>3</v>
      </c>
      <c r="P69" s="164">
        <v>2</v>
      </c>
      <c r="Q69" s="165">
        <v>11</v>
      </c>
    </row>
    <row r="70" spans="1:17" ht="15.75">
      <c r="A70" s="162" t="s">
        <v>240</v>
      </c>
      <c r="B70" s="163">
        <v>2</v>
      </c>
      <c r="C70" s="164">
        <v>1</v>
      </c>
      <c r="D70" s="165">
        <v>2</v>
      </c>
      <c r="E70" s="163">
        <v>2</v>
      </c>
      <c r="F70" s="165">
        <v>0</v>
      </c>
      <c r="G70" s="163">
        <v>0</v>
      </c>
      <c r="H70" s="164">
        <v>0</v>
      </c>
      <c r="I70" s="165">
        <v>0</v>
      </c>
      <c r="J70" s="163">
        <v>1</v>
      </c>
      <c r="K70" s="164">
        <v>0</v>
      </c>
      <c r="L70" s="165">
        <v>5</v>
      </c>
      <c r="M70" s="163">
        <v>0</v>
      </c>
      <c r="N70" s="165">
        <v>0</v>
      </c>
      <c r="O70" s="163">
        <v>0</v>
      </c>
      <c r="P70" s="164">
        <v>0</v>
      </c>
      <c r="Q70" s="165">
        <v>1</v>
      </c>
    </row>
    <row r="71" spans="1:17" ht="15.75">
      <c r="A71" s="158" t="s">
        <v>241</v>
      </c>
      <c r="B71" s="163">
        <v>73</v>
      </c>
      <c r="C71" s="164">
        <v>3</v>
      </c>
      <c r="D71" s="165">
        <v>22</v>
      </c>
      <c r="E71" s="163">
        <v>1</v>
      </c>
      <c r="F71" s="165">
        <v>2</v>
      </c>
      <c r="G71" s="163">
        <v>3</v>
      </c>
      <c r="H71" s="164">
        <v>1</v>
      </c>
      <c r="I71" s="165">
        <v>6</v>
      </c>
      <c r="J71" s="163">
        <v>50</v>
      </c>
      <c r="K71" s="164">
        <v>2</v>
      </c>
      <c r="L71" s="165">
        <v>31</v>
      </c>
      <c r="M71" s="163">
        <v>1</v>
      </c>
      <c r="N71" s="165">
        <v>0</v>
      </c>
      <c r="O71" s="163">
        <v>0</v>
      </c>
      <c r="P71" s="164">
        <v>1</v>
      </c>
      <c r="Q71" s="165">
        <v>4</v>
      </c>
    </row>
    <row r="72" spans="1:17" ht="15.75">
      <c r="A72" s="162" t="s">
        <v>242</v>
      </c>
      <c r="B72" s="163">
        <v>11</v>
      </c>
      <c r="C72" s="164">
        <v>0</v>
      </c>
      <c r="D72" s="165">
        <v>2</v>
      </c>
      <c r="E72" s="163">
        <v>1</v>
      </c>
      <c r="F72" s="165">
        <v>3</v>
      </c>
      <c r="G72" s="163">
        <v>1</v>
      </c>
      <c r="H72" s="164">
        <v>1</v>
      </c>
      <c r="I72" s="165">
        <v>0</v>
      </c>
      <c r="J72" s="163">
        <v>5</v>
      </c>
      <c r="K72" s="164">
        <v>0</v>
      </c>
      <c r="L72" s="165">
        <v>3</v>
      </c>
      <c r="M72" s="163">
        <v>4</v>
      </c>
      <c r="N72" s="165">
        <v>0</v>
      </c>
      <c r="O72" s="163">
        <v>1</v>
      </c>
      <c r="P72" s="164">
        <v>1</v>
      </c>
      <c r="Q72" s="165">
        <v>6</v>
      </c>
    </row>
    <row r="73" spans="1:17" ht="15.75">
      <c r="A73" s="158" t="s">
        <v>243</v>
      </c>
      <c r="B73" s="163">
        <v>38</v>
      </c>
      <c r="C73" s="164">
        <v>1</v>
      </c>
      <c r="D73" s="165">
        <v>12</v>
      </c>
      <c r="E73" s="163">
        <v>5</v>
      </c>
      <c r="F73" s="165">
        <v>2</v>
      </c>
      <c r="G73" s="163">
        <v>2</v>
      </c>
      <c r="H73" s="164">
        <v>1</v>
      </c>
      <c r="I73" s="165">
        <v>6</v>
      </c>
      <c r="J73" s="163">
        <v>17</v>
      </c>
      <c r="K73" s="164">
        <v>1</v>
      </c>
      <c r="L73" s="165">
        <v>9</v>
      </c>
      <c r="M73" s="163">
        <v>1</v>
      </c>
      <c r="N73" s="165">
        <v>0</v>
      </c>
      <c r="O73" s="163">
        <v>0</v>
      </c>
      <c r="P73" s="164">
        <v>2</v>
      </c>
      <c r="Q73" s="165">
        <v>19</v>
      </c>
    </row>
    <row r="74" spans="1:17" ht="15.75">
      <c r="A74" s="162" t="s">
        <v>244</v>
      </c>
      <c r="B74" s="163">
        <v>12</v>
      </c>
      <c r="C74" s="164">
        <v>0</v>
      </c>
      <c r="D74" s="165">
        <v>9</v>
      </c>
      <c r="E74" s="163">
        <v>2</v>
      </c>
      <c r="F74" s="165">
        <v>3</v>
      </c>
      <c r="G74" s="163">
        <v>3</v>
      </c>
      <c r="H74" s="164">
        <v>2</v>
      </c>
      <c r="I74" s="165">
        <v>9</v>
      </c>
      <c r="J74" s="163">
        <v>13</v>
      </c>
      <c r="K74" s="164">
        <v>2</v>
      </c>
      <c r="L74" s="165">
        <v>7</v>
      </c>
      <c r="M74" s="163">
        <v>3</v>
      </c>
      <c r="N74" s="165">
        <v>1</v>
      </c>
      <c r="O74" s="163">
        <v>0</v>
      </c>
      <c r="P74" s="164">
        <v>0</v>
      </c>
      <c r="Q74" s="165">
        <v>13</v>
      </c>
    </row>
    <row r="75" spans="1:17" ht="15.75">
      <c r="A75" s="158" t="s">
        <v>245</v>
      </c>
      <c r="B75" s="163">
        <v>14</v>
      </c>
      <c r="C75" s="164">
        <v>0</v>
      </c>
      <c r="D75" s="165">
        <v>29</v>
      </c>
      <c r="E75" s="163">
        <v>0</v>
      </c>
      <c r="F75" s="165">
        <v>2</v>
      </c>
      <c r="G75" s="163">
        <v>1</v>
      </c>
      <c r="H75" s="164">
        <v>1</v>
      </c>
      <c r="I75" s="165">
        <v>17</v>
      </c>
      <c r="J75" s="163">
        <v>16</v>
      </c>
      <c r="K75" s="164">
        <v>0</v>
      </c>
      <c r="L75" s="165">
        <v>25</v>
      </c>
      <c r="M75" s="163">
        <v>3</v>
      </c>
      <c r="N75" s="165">
        <v>1</v>
      </c>
      <c r="O75" s="163">
        <v>0</v>
      </c>
      <c r="P75" s="164">
        <v>0</v>
      </c>
      <c r="Q75" s="165">
        <v>18</v>
      </c>
    </row>
    <row r="76" spans="1:17" ht="15.75">
      <c r="A76" s="162" t="s">
        <v>246</v>
      </c>
      <c r="B76" s="163">
        <v>25</v>
      </c>
      <c r="C76" s="164">
        <v>1</v>
      </c>
      <c r="D76" s="165">
        <v>4</v>
      </c>
      <c r="E76" s="163">
        <v>7</v>
      </c>
      <c r="F76" s="165">
        <v>0</v>
      </c>
      <c r="G76" s="163">
        <v>0</v>
      </c>
      <c r="H76" s="164">
        <v>0</v>
      </c>
      <c r="I76" s="165">
        <v>2</v>
      </c>
      <c r="J76" s="163">
        <v>16</v>
      </c>
      <c r="K76" s="164">
        <v>2</v>
      </c>
      <c r="L76" s="165">
        <v>9</v>
      </c>
      <c r="M76" s="163">
        <v>1</v>
      </c>
      <c r="N76" s="165">
        <v>1</v>
      </c>
      <c r="O76" s="163">
        <v>1</v>
      </c>
      <c r="P76" s="164">
        <v>0</v>
      </c>
      <c r="Q76" s="165">
        <v>6</v>
      </c>
    </row>
    <row r="77" spans="1:17" ht="15.75">
      <c r="A77" s="158" t="s">
        <v>247</v>
      </c>
      <c r="B77" s="163">
        <v>2</v>
      </c>
      <c r="C77" s="164">
        <v>0</v>
      </c>
      <c r="D77" s="165">
        <v>3</v>
      </c>
      <c r="E77" s="163">
        <v>3</v>
      </c>
      <c r="F77" s="165">
        <v>0</v>
      </c>
      <c r="G77" s="163">
        <v>0</v>
      </c>
      <c r="H77" s="164">
        <v>0</v>
      </c>
      <c r="I77" s="165">
        <v>0</v>
      </c>
      <c r="J77" s="163">
        <v>0</v>
      </c>
      <c r="K77" s="164">
        <v>1</v>
      </c>
      <c r="L77" s="165">
        <v>2</v>
      </c>
      <c r="M77" s="163">
        <v>0</v>
      </c>
      <c r="N77" s="165">
        <v>0</v>
      </c>
      <c r="O77" s="163">
        <v>0</v>
      </c>
      <c r="P77" s="164">
        <v>1</v>
      </c>
      <c r="Q77" s="165">
        <v>2</v>
      </c>
    </row>
    <row r="78" spans="1:17" ht="15.75">
      <c r="A78" s="162" t="s">
        <v>248</v>
      </c>
      <c r="B78" s="163">
        <v>16</v>
      </c>
      <c r="C78" s="164">
        <v>2</v>
      </c>
      <c r="D78" s="165">
        <v>6</v>
      </c>
      <c r="E78" s="163">
        <v>2</v>
      </c>
      <c r="F78" s="165">
        <v>1</v>
      </c>
      <c r="G78" s="163">
        <v>0</v>
      </c>
      <c r="H78" s="164">
        <v>1</v>
      </c>
      <c r="I78" s="165">
        <v>2</v>
      </c>
      <c r="J78" s="163">
        <v>6</v>
      </c>
      <c r="K78" s="164">
        <v>0</v>
      </c>
      <c r="L78" s="165">
        <v>8</v>
      </c>
      <c r="M78" s="163">
        <v>2</v>
      </c>
      <c r="N78" s="165">
        <v>1</v>
      </c>
      <c r="O78" s="163">
        <v>4</v>
      </c>
      <c r="P78" s="164">
        <v>1</v>
      </c>
      <c r="Q78" s="165">
        <v>5</v>
      </c>
    </row>
    <row r="79" spans="1:17" ht="15.75">
      <c r="A79" s="158" t="s">
        <v>249</v>
      </c>
      <c r="B79" s="163">
        <v>18</v>
      </c>
      <c r="C79" s="164">
        <v>0</v>
      </c>
      <c r="D79" s="165">
        <v>3</v>
      </c>
      <c r="E79" s="163">
        <v>1</v>
      </c>
      <c r="F79" s="165">
        <v>2</v>
      </c>
      <c r="G79" s="163">
        <v>1</v>
      </c>
      <c r="H79" s="164">
        <v>2</v>
      </c>
      <c r="I79" s="165">
        <v>3</v>
      </c>
      <c r="J79" s="163">
        <v>8</v>
      </c>
      <c r="K79" s="164">
        <v>1</v>
      </c>
      <c r="L79" s="165">
        <v>3</v>
      </c>
      <c r="M79" s="163">
        <v>0</v>
      </c>
      <c r="N79" s="165">
        <v>0</v>
      </c>
      <c r="O79" s="163">
        <v>0</v>
      </c>
      <c r="P79" s="164">
        <v>0</v>
      </c>
      <c r="Q79" s="165">
        <v>0</v>
      </c>
    </row>
    <row r="80" spans="1:17" ht="15.75">
      <c r="A80" s="162" t="s">
        <v>250</v>
      </c>
      <c r="B80" s="163">
        <v>27</v>
      </c>
      <c r="C80" s="164">
        <v>0</v>
      </c>
      <c r="D80" s="165">
        <v>3</v>
      </c>
      <c r="E80" s="163">
        <v>6</v>
      </c>
      <c r="F80" s="165">
        <v>1</v>
      </c>
      <c r="G80" s="163">
        <v>1</v>
      </c>
      <c r="H80" s="164">
        <v>0</v>
      </c>
      <c r="I80" s="165">
        <v>1</v>
      </c>
      <c r="J80" s="163">
        <v>15</v>
      </c>
      <c r="K80" s="164">
        <v>0</v>
      </c>
      <c r="L80" s="165">
        <v>8</v>
      </c>
      <c r="M80" s="163">
        <v>6</v>
      </c>
      <c r="N80" s="165">
        <v>1</v>
      </c>
      <c r="O80" s="163">
        <v>1</v>
      </c>
      <c r="P80" s="164">
        <v>1</v>
      </c>
      <c r="Q80" s="165">
        <v>0</v>
      </c>
    </row>
    <row r="81" spans="1:17" ht="15.75">
      <c r="A81" s="158" t="s">
        <v>251</v>
      </c>
      <c r="B81" s="163">
        <v>13</v>
      </c>
      <c r="C81" s="164">
        <v>2</v>
      </c>
      <c r="D81" s="165">
        <v>3</v>
      </c>
      <c r="E81" s="163">
        <v>2</v>
      </c>
      <c r="F81" s="165">
        <v>0</v>
      </c>
      <c r="G81" s="163">
        <v>0</v>
      </c>
      <c r="H81" s="164">
        <v>1</v>
      </c>
      <c r="I81" s="165">
        <v>1</v>
      </c>
      <c r="J81" s="163">
        <v>8</v>
      </c>
      <c r="K81" s="164">
        <v>0</v>
      </c>
      <c r="L81" s="165">
        <v>4</v>
      </c>
      <c r="M81" s="163">
        <v>0</v>
      </c>
      <c r="N81" s="165">
        <v>0</v>
      </c>
      <c r="O81" s="163">
        <v>1</v>
      </c>
      <c r="P81" s="164">
        <v>0</v>
      </c>
      <c r="Q81" s="165">
        <v>1</v>
      </c>
    </row>
    <row r="82" spans="1:17" ht="15.75">
      <c r="A82" s="162" t="s">
        <v>252</v>
      </c>
      <c r="B82" s="163">
        <v>6</v>
      </c>
      <c r="C82" s="164">
        <v>0</v>
      </c>
      <c r="D82" s="165">
        <v>4</v>
      </c>
      <c r="E82" s="163">
        <v>0</v>
      </c>
      <c r="F82" s="165">
        <v>0</v>
      </c>
      <c r="G82" s="163">
        <v>0</v>
      </c>
      <c r="H82" s="164">
        <v>0</v>
      </c>
      <c r="I82" s="165">
        <v>1</v>
      </c>
      <c r="J82" s="163">
        <v>4</v>
      </c>
      <c r="K82" s="164">
        <v>0</v>
      </c>
      <c r="L82" s="165">
        <v>11</v>
      </c>
      <c r="M82" s="163">
        <v>0</v>
      </c>
      <c r="N82" s="165">
        <v>1</v>
      </c>
      <c r="O82" s="163">
        <v>0</v>
      </c>
      <c r="P82" s="164">
        <v>0</v>
      </c>
      <c r="Q82" s="165">
        <v>6</v>
      </c>
    </row>
    <row r="83" spans="1:17" ht="15.75">
      <c r="A83" s="158" t="s">
        <v>253</v>
      </c>
      <c r="B83" s="163">
        <v>2</v>
      </c>
      <c r="C83" s="164">
        <v>0</v>
      </c>
      <c r="D83" s="165">
        <v>2</v>
      </c>
      <c r="E83" s="163">
        <v>1</v>
      </c>
      <c r="F83" s="165">
        <v>0</v>
      </c>
      <c r="G83" s="163">
        <v>0</v>
      </c>
      <c r="H83" s="164">
        <v>0</v>
      </c>
      <c r="I83" s="165">
        <v>2</v>
      </c>
      <c r="J83" s="163">
        <v>1</v>
      </c>
      <c r="K83" s="164">
        <v>0</v>
      </c>
      <c r="L83" s="165">
        <v>3</v>
      </c>
      <c r="M83" s="163">
        <v>0</v>
      </c>
      <c r="N83" s="165">
        <v>2</v>
      </c>
      <c r="O83" s="163">
        <v>0</v>
      </c>
      <c r="P83" s="164">
        <v>1</v>
      </c>
      <c r="Q83" s="165">
        <v>0</v>
      </c>
    </row>
    <row r="84" spans="1:17" ht="15.75">
      <c r="A84" s="162" t="s">
        <v>254</v>
      </c>
      <c r="B84" s="163">
        <v>2</v>
      </c>
      <c r="C84" s="164">
        <v>1</v>
      </c>
      <c r="D84" s="165">
        <v>5</v>
      </c>
      <c r="E84" s="163">
        <v>0</v>
      </c>
      <c r="F84" s="165">
        <v>0</v>
      </c>
      <c r="G84" s="163">
        <v>1</v>
      </c>
      <c r="H84" s="164">
        <v>0</v>
      </c>
      <c r="I84" s="165">
        <v>4</v>
      </c>
      <c r="J84" s="163">
        <v>6</v>
      </c>
      <c r="K84" s="164">
        <v>0</v>
      </c>
      <c r="L84" s="165">
        <v>7</v>
      </c>
      <c r="M84" s="163">
        <v>0</v>
      </c>
      <c r="N84" s="165">
        <v>0</v>
      </c>
      <c r="O84" s="163">
        <v>0</v>
      </c>
      <c r="P84" s="164">
        <v>0</v>
      </c>
      <c r="Q84" s="165">
        <v>4</v>
      </c>
    </row>
    <row r="85" spans="1:17" ht="15.75">
      <c r="A85" s="158" t="s">
        <v>255</v>
      </c>
      <c r="B85" s="163">
        <v>11</v>
      </c>
      <c r="C85" s="164">
        <v>1</v>
      </c>
      <c r="D85" s="165">
        <v>14</v>
      </c>
      <c r="E85" s="163">
        <v>2</v>
      </c>
      <c r="F85" s="165">
        <v>0</v>
      </c>
      <c r="G85" s="163">
        <v>1</v>
      </c>
      <c r="H85" s="164">
        <v>0</v>
      </c>
      <c r="I85" s="165">
        <v>3</v>
      </c>
      <c r="J85" s="163">
        <v>12</v>
      </c>
      <c r="K85" s="164">
        <v>1</v>
      </c>
      <c r="L85" s="165">
        <v>13</v>
      </c>
      <c r="M85" s="163">
        <v>0</v>
      </c>
      <c r="N85" s="165">
        <v>0</v>
      </c>
      <c r="O85" s="163">
        <v>1</v>
      </c>
      <c r="P85" s="164">
        <v>0</v>
      </c>
      <c r="Q85" s="165">
        <v>4</v>
      </c>
    </row>
    <row r="86" spans="1:17" ht="15.75">
      <c r="A86" s="162" t="s">
        <v>256</v>
      </c>
      <c r="B86" s="163">
        <v>8</v>
      </c>
      <c r="C86" s="164">
        <v>0</v>
      </c>
      <c r="D86" s="165">
        <v>2</v>
      </c>
      <c r="E86" s="163">
        <v>4</v>
      </c>
      <c r="F86" s="165">
        <v>2</v>
      </c>
      <c r="G86" s="163">
        <v>0</v>
      </c>
      <c r="H86" s="164">
        <v>3</v>
      </c>
      <c r="I86" s="165">
        <v>49</v>
      </c>
      <c r="J86" s="163">
        <v>3</v>
      </c>
      <c r="K86" s="164">
        <v>2</v>
      </c>
      <c r="L86" s="165">
        <v>6</v>
      </c>
      <c r="M86" s="163">
        <v>1</v>
      </c>
      <c r="N86" s="165">
        <v>2</v>
      </c>
      <c r="O86" s="163">
        <v>2</v>
      </c>
      <c r="P86" s="164">
        <v>6</v>
      </c>
      <c r="Q86" s="165">
        <v>6</v>
      </c>
    </row>
    <row r="87" spans="1:17" ht="15.75">
      <c r="A87" s="158" t="s">
        <v>257</v>
      </c>
      <c r="B87" s="163">
        <v>3</v>
      </c>
      <c r="C87" s="164">
        <v>0</v>
      </c>
      <c r="D87" s="165">
        <v>1</v>
      </c>
      <c r="E87" s="163">
        <v>0</v>
      </c>
      <c r="F87" s="165">
        <v>0</v>
      </c>
      <c r="G87" s="163">
        <v>0</v>
      </c>
      <c r="H87" s="164">
        <v>0</v>
      </c>
      <c r="I87" s="165">
        <v>4</v>
      </c>
      <c r="J87" s="163">
        <v>4</v>
      </c>
      <c r="K87" s="164">
        <v>0</v>
      </c>
      <c r="L87" s="165">
        <v>5</v>
      </c>
      <c r="M87" s="163">
        <v>1</v>
      </c>
      <c r="N87" s="165">
        <v>0</v>
      </c>
      <c r="O87" s="163">
        <v>1</v>
      </c>
      <c r="P87" s="164">
        <v>0</v>
      </c>
      <c r="Q87" s="165">
        <v>1</v>
      </c>
    </row>
    <row r="88" spans="1:17" ht="15.75">
      <c r="A88" s="162" t="s">
        <v>258</v>
      </c>
      <c r="B88" s="163">
        <v>16</v>
      </c>
      <c r="C88" s="164">
        <v>0</v>
      </c>
      <c r="D88" s="165">
        <v>7</v>
      </c>
      <c r="E88" s="163">
        <v>0</v>
      </c>
      <c r="F88" s="165">
        <v>2</v>
      </c>
      <c r="G88" s="163">
        <v>0</v>
      </c>
      <c r="H88" s="164">
        <v>1</v>
      </c>
      <c r="I88" s="165">
        <v>5</v>
      </c>
      <c r="J88" s="163">
        <v>10</v>
      </c>
      <c r="K88" s="164">
        <v>0</v>
      </c>
      <c r="L88" s="165">
        <v>6</v>
      </c>
      <c r="M88" s="163">
        <v>2</v>
      </c>
      <c r="N88" s="165">
        <v>1</v>
      </c>
      <c r="O88" s="163">
        <v>0</v>
      </c>
      <c r="P88" s="164">
        <v>2</v>
      </c>
      <c r="Q88" s="165">
        <v>6</v>
      </c>
    </row>
    <row r="89" spans="1:17" ht="16.5" thickBot="1">
      <c r="A89" s="166" t="s">
        <v>259</v>
      </c>
      <c r="B89" s="163">
        <v>8</v>
      </c>
      <c r="C89" s="164">
        <v>0</v>
      </c>
      <c r="D89" s="165">
        <v>12</v>
      </c>
      <c r="E89" s="163">
        <v>2</v>
      </c>
      <c r="F89" s="165">
        <v>2</v>
      </c>
      <c r="G89" s="163">
        <v>1</v>
      </c>
      <c r="H89" s="164">
        <v>0</v>
      </c>
      <c r="I89" s="165">
        <v>2</v>
      </c>
      <c r="J89" s="163">
        <v>10</v>
      </c>
      <c r="K89" s="164">
        <v>0</v>
      </c>
      <c r="L89" s="165">
        <v>11</v>
      </c>
      <c r="M89" s="163">
        <v>6</v>
      </c>
      <c r="N89" s="165">
        <v>2</v>
      </c>
      <c r="O89" s="163">
        <v>1</v>
      </c>
      <c r="P89" s="164">
        <v>1</v>
      </c>
      <c r="Q89" s="165">
        <v>4</v>
      </c>
    </row>
    <row r="90" spans="1:17" s="171" customFormat="1" ht="17.25" thickBot="1" thickTop="1">
      <c r="A90" s="167" t="s">
        <v>260</v>
      </c>
      <c r="B90" s="168">
        <f>SUM(B9:B89)</f>
        <v>4260</v>
      </c>
      <c r="C90" s="169">
        <f aca="true" t="shared" si="0" ref="C90:Q90">SUM(C9:C89)</f>
        <v>109</v>
      </c>
      <c r="D90" s="170">
        <f t="shared" si="0"/>
        <v>3530</v>
      </c>
      <c r="E90" s="168">
        <f t="shared" si="0"/>
        <v>1249</v>
      </c>
      <c r="F90" s="170">
        <f t="shared" si="0"/>
        <v>335</v>
      </c>
      <c r="G90" s="168">
        <f t="shared" si="0"/>
        <v>705</v>
      </c>
      <c r="H90" s="169">
        <f t="shared" si="0"/>
        <v>169</v>
      </c>
      <c r="I90" s="170">
        <f t="shared" si="0"/>
        <v>2210</v>
      </c>
      <c r="J90" s="168">
        <f t="shared" si="0"/>
        <v>3331</v>
      </c>
      <c r="K90" s="169">
        <f t="shared" si="0"/>
        <v>94</v>
      </c>
      <c r="L90" s="170">
        <f t="shared" si="0"/>
        <v>3036</v>
      </c>
      <c r="M90" s="168">
        <f t="shared" si="0"/>
        <v>877</v>
      </c>
      <c r="N90" s="170">
        <f>SUM(N9:N89)</f>
        <v>240</v>
      </c>
      <c r="O90" s="168">
        <f t="shared" si="0"/>
        <v>629</v>
      </c>
      <c r="P90" s="169">
        <f t="shared" si="0"/>
        <v>171</v>
      </c>
      <c r="Q90" s="170">
        <f t="shared" si="0"/>
        <v>1773</v>
      </c>
    </row>
    <row r="91" spans="1:17" s="177" customFormat="1" ht="16.5" thickTop="1">
      <c r="A91" s="172" t="s">
        <v>18</v>
      </c>
      <c r="B91" s="173"/>
      <c r="C91" s="174"/>
      <c r="D91" s="174"/>
      <c r="E91" s="175"/>
      <c r="F91" s="175"/>
      <c r="G91" s="175"/>
      <c r="H91" s="175"/>
      <c r="I91" s="175"/>
      <c r="J91" s="176"/>
      <c r="K91" s="176"/>
      <c r="L91" s="176"/>
      <c r="M91" s="176"/>
      <c r="N91" s="176"/>
      <c r="O91" s="176"/>
      <c r="P91" s="176"/>
      <c r="Q91" s="176"/>
    </row>
    <row r="92" spans="1:10" s="181" customFormat="1" ht="20.25">
      <c r="A92" s="178"/>
      <c r="B92" s="179"/>
      <c r="C92" s="179"/>
      <c r="D92" s="179"/>
      <c r="E92" s="179"/>
      <c r="F92" s="179"/>
      <c r="G92" s="179"/>
      <c r="H92" s="179"/>
      <c r="I92" s="179"/>
      <c r="J92" s="180"/>
    </row>
    <row r="93" spans="1:10" s="183" customFormat="1" ht="20.25">
      <c r="A93" s="182"/>
      <c r="J93" s="184"/>
    </row>
  </sheetData>
  <sheetProtection/>
  <mergeCells count="27">
    <mergeCell ref="Q7:Q8"/>
    <mergeCell ref="K7:K8"/>
    <mergeCell ref="L7:L8"/>
    <mergeCell ref="M7:M8"/>
    <mergeCell ref="N7:N8"/>
    <mergeCell ref="O7:O8"/>
    <mergeCell ref="P7:P8"/>
    <mergeCell ref="O6:Q6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A1:Q1"/>
    <mergeCell ref="A3:Q3"/>
    <mergeCell ref="A5:A8"/>
    <mergeCell ref="B5:I5"/>
    <mergeCell ref="J5:Q5"/>
    <mergeCell ref="B6:D6"/>
    <mergeCell ref="E6:F6"/>
    <mergeCell ref="G6:I6"/>
    <mergeCell ref="J6:L6"/>
    <mergeCell ref="M6:N6"/>
  </mergeCells>
  <printOptions/>
  <pageMargins left="0.2755905511811024" right="0.3937007874015748" top="0.5905511811023623" bottom="0.6692913385826772" header="0.31496062992125984" footer="0.31496062992125984"/>
  <pageSetup horizontalDpi="600" verticalDpi="600" orientation="portrait" paperSize="9" r:id="rId1"/>
  <headerFooter>
    <oddFooter>&amp;L24.09.2010&amp;CTÜRKİYE ODALAR ve BORSALAR BİRLİĞİ
Bilgi Hizmetleri Dairesi&amp;R&amp;P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Q93"/>
  <sheetViews>
    <sheetView zoomScalePageLayoutView="0" workbookViewId="0" topLeftCell="A58">
      <selection activeCell="I12" sqref="I12"/>
    </sheetView>
  </sheetViews>
  <sheetFormatPr defaultColWidth="13.00390625" defaultRowHeight="15"/>
  <cols>
    <col min="1" max="1" width="13.00390625" style="156" customWidth="1"/>
    <col min="2" max="2" width="5.8515625" style="155" customWidth="1"/>
    <col min="3" max="3" width="4.7109375" style="155" customWidth="1"/>
    <col min="4" max="4" width="5.8515625" style="155" customWidth="1"/>
    <col min="5" max="5" width="5.57421875" style="155" customWidth="1"/>
    <col min="6" max="6" width="4.8515625" style="155" customWidth="1"/>
    <col min="7" max="7" width="5.8515625" style="155" customWidth="1"/>
    <col min="8" max="8" width="5.00390625" style="155" customWidth="1"/>
    <col min="9" max="9" width="5.421875" style="155" customWidth="1"/>
    <col min="10" max="10" width="6.28125" style="185" customWidth="1"/>
    <col min="11" max="11" width="3.7109375" style="155" customWidth="1"/>
    <col min="12" max="12" width="5.8515625" style="155" customWidth="1"/>
    <col min="13" max="15" width="5.140625" style="155" customWidth="1"/>
    <col min="16" max="16" width="4.7109375" style="155" customWidth="1"/>
    <col min="17" max="17" width="5.7109375" style="155" customWidth="1"/>
    <col min="18" max="255" width="9.140625" style="155" customWidth="1"/>
    <col min="256" max="16384" width="13.00390625" style="155" customWidth="1"/>
  </cols>
  <sheetData>
    <row r="1" spans="1:17" ht="18.75" thickBot="1">
      <c r="A1" s="392" t="s">
        <v>404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392"/>
    </row>
    <row r="3" spans="1:17" ht="15.75">
      <c r="A3" s="393" t="s">
        <v>261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393"/>
      <c r="Q3" s="393"/>
    </row>
    <row r="4" ht="15.75" thickBot="1">
      <c r="J4" s="155"/>
    </row>
    <row r="5" spans="1:17" s="157" customFormat="1" ht="17.25" thickBot="1" thickTop="1">
      <c r="A5" s="394" t="s">
        <v>172</v>
      </c>
      <c r="B5" s="397" t="s">
        <v>407</v>
      </c>
      <c r="C5" s="398"/>
      <c r="D5" s="398"/>
      <c r="E5" s="398"/>
      <c r="F5" s="398"/>
      <c r="G5" s="398"/>
      <c r="H5" s="398"/>
      <c r="I5" s="399"/>
      <c r="J5" s="397" t="s">
        <v>408</v>
      </c>
      <c r="K5" s="398"/>
      <c r="L5" s="398"/>
      <c r="M5" s="398"/>
      <c r="N5" s="398"/>
      <c r="O5" s="398"/>
      <c r="P5" s="398"/>
      <c r="Q5" s="399"/>
    </row>
    <row r="6" spans="1:17" ht="15.75" thickTop="1">
      <c r="A6" s="395"/>
      <c r="B6" s="400" t="s">
        <v>173</v>
      </c>
      <c r="C6" s="400"/>
      <c r="D6" s="400"/>
      <c r="E6" s="401" t="s">
        <v>174</v>
      </c>
      <c r="F6" s="402"/>
      <c r="G6" s="400" t="s">
        <v>175</v>
      </c>
      <c r="H6" s="400"/>
      <c r="I6" s="402"/>
      <c r="J6" s="400" t="s">
        <v>173</v>
      </c>
      <c r="K6" s="400"/>
      <c r="L6" s="400"/>
      <c r="M6" s="401" t="s">
        <v>174</v>
      </c>
      <c r="N6" s="403"/>
      <c r="O6" s="401" t="s">
        <v>175</v>
      </c>
      <c r="P6" s="404"/>
      <c r="Q6" s="402"/>
    </row>
    <row r="7" spans="1:17" ht="15">
      <c r="A7" s="395"/>
      <c r="B7" s="405" t="s">
        <v>176</v>
      </c>
      <c r="C7" s="407" t="s">
        <v>177</v>
      </c>
      <c r="D7" s="409" t="s">
        <v>178</v>
      </c>
      <c r="E7" s="411" t="s">
        <v>176</v>
      </c>
      <c r="F7" s="412" t="s">
        <v>177</v>
      </c>
      <c r="G7" s="414" t="s">
        <v>176</v>
      </c>
      <c r="H7" s="407" t="s">
        <v>177</v>
      </c>
      <c r="I7" s="416" t="s">
        <v>178</v>
      </c>
      <c r="J7" s="411" t="s">
        <v>176</v>
      </c>
      <c r="K7" s="420" t="s">
        <v>177</v>
      </c>
      <c r="L7" s="418" t="s">
        <v>178</v>
      </c>
      <c r="M7" s="421" t="s">
        <v>176</v>
      </c>
      <c r="N7" s="423" t="s">
        <v>177</v>
      </c>
      <c r="O7" s="411" t="s">
        <v>176</v>
      </c>
      <c r="P7" s="420" t="s">
        <v>177</v>
      </c>
      <c r="Q7" s="418" t="s">
        <v>178</v>
      </c>
    </row>
    <row r="8" spans="1:17" ht="31.5" customHeight="1" thickBot="1">
      <c r="A8" s="396"/>
      <c r="B8" s="406"/>
      <c r="C8" s="408"/>
      <c r="D8" s="410"/>
      <c r="E8" s="405"/>
      <c r="F8" s="413"/>
      <c r="G8" s="415"/>
      <c r="H8" s="408"/>
      <c r="I8" s="417"/>
      <c r="J8" s="405"/>
      <c r="K8" s="407"/>
      <c r="L8" s="419"/>
      <c r="M8" s="422"/>
      <c r="N8" s="424"/>
      <c r="O8" s="405"/>
      <c r="P8" s="407"/>
      <c r="Q8" s="419"/>
    </row>
    <row r="9" spans="1:17" ht="16.5" thickTop="1">
      <c r="A9" s="158" t="s">
        <v>179</v>
      </c>
      <c r="B9" s="263">
        <v>736</v>
      </c>
      <c r="C9" s="264">
        <v>14</v>
      </c>
      <c r="D9" s="265">
        <v>788</v>
      </c>
      <c r="E9" s="263">
        <v>328</v>
      </c>
      <c r="F9" s="265">
        <v>34</v>
      </c>
      <c r="G9" s="263">
        <v>202</v>
      </c>
      <c r="H9" s="264">
        <v>18</v>
      </c>
      <c r="I9" s="265">
        <v>579</v>
      </c>
      <c r="J9" s="263">
        <v>696</v>
      </c>
      <c r="K9" s="264">
        <v>5</v>
      </c>
      <c r="L9" s="265">
        <v>648</v>
      </c>
      <c r="M9" s="263">
        <v>232</v>
      </c>
      <c r="N9" s="265">
        <v>28</v>
      </c>
      <c r="O9" s="263">
        <v>197</v>
      </c>
      <c r="P9" s="264">
        <v>14</v>
      </c>
      <c r="Q9" s="265">
        <v>474</v>
      </c>
    </row>
    <row r="10" spans="1:17" ht="15.75">
      <c r="A10" s="162" t="s">
        <v>180</v>
      </c>
      <c r="B10" s="266">
        <v>151</v>
      </c>
      <c r="C10" s="267">
        <v>0</v>
      </c>
      <c r="D10" s="268">
        <v>53</v>
      </c>
      <c r="E10" s="266">
        <v>19</v>
      </c>
      <c r="F10" s="268">
        <v>9</v>
      </c>
      <c r="G10" s="266">
        <v>9</v>
      </c>
      <c r="H10" s="267">
        <v>4</v>
      </c>
      <c r="I10" s="268">
        <v>131</v>
      </c>
      <c r="J10" s="266">
        <v>115</v>
      </c>
      <c r="K10" s="267">
        <v>5</v>
      </c>
      <c r="L10" s="268">
        <v>93</v>
      </c>
      <c r="M10" s="266">
        <v>7</v>
      </c>
      <c r="N10" s="268">
        <v>6</v>
      </c>
      <c r="O10" s="266">
        <v>4</v>
      </c>
      <c r="P10" s="267">
        <v>6</v>
      </c>
      <c r="Q10" s="268">
        <v>38</v>
      </c>
    </row>
    <row r="11" spans="1:17" ht="15.75">
      <c r="A11" s="158" t="s">
        <v>262</v>
      </c>
      <c r="B11" s="266">
        <v>172</v>
      </c>
      <c r="C11" s="267">
        <v>10</v>
      </c>
      <c r="D11" s="268">
        <v>162</v>
      </c>
      <c r="E11" s="266">
        <v>37</v>
      </c>
      <c r="F11" s="268">
        <v>9</v>
      </c>
      <c r="G11" s="266">
        <v>22</v>
      </c>
      <c r="H11" s="267">
        <v>7</v>
      </c>
      <c r="I11" s="268">
        <v>120</v>
      </c>
      <c r="J11" s="266">
        <v>138</v>
      </c>
      <c r="K11" s="267">
        <v>6</v>
      </c>
      <c r="L11" s="268">
        <v>221</v>
      </c>
      <c r="M11" s="266">
        <v>23</v>
      </c>
      <c r="N11" s="268">
        <v>6</v>
      </c>
      <c r="O11" s="266">
        <v>18</v>
      </c>
      <c r="P11" s="267">
        <v>8</v>
      </c>
      <c r="Q11" s="268">
        <v>118</v>
      </c>
    </row>
    <row r="12" spans="1:17" ht="15.75">
      <c r="A12" s="162" t="s">
        <v>182</v>
      </c>
      <c r="B12" s="266">
        <v>57</v>
      </c>
      <c r="C12" s="267">
        <v>6</v>
      </c>
      <c r="D12" s="268">
        <v>44</v>
      </c>
      <c r="E12" s="266">
        <v>15</v>
      </c>
      <c r="F12" s="268">
        <v>4</v>
      </c>
      <c r="G12" s="266">
        <v>9</v>
      </c>
      <c r="H12" s="267">
        <v>1</v>
      </c>
      <c r="I12" s="268">
        <v>52</v>
      </c>
      <c r="J12" s="266">
        <v>42</v>
      </c>
      <c r="K12" s="267">
        <v>2</v>
      </c>
      <c r="L12" s="268">
        <v>56</v>
      </c>
      <c r="M12" s="266">
        <v>8</v>
      </c>
      <c r="N12" s="268">
        <v>2</v>
      </c>
      <c r="O12" s="266">
        <v>2</v>
      </c>
      <c r="P12" s="267">
        <v>1</v>
      </c>
      <c r="Q12" s="268">
        <v>51</v>
      </c>
    </row>
    <row r="13" spans="1:17" ht="15.75">
      <c r="A13" s="158" t="s">
        <v>183</v>
      </c>
      <c r="B13" s="266">
        <v>88</v>
      </c>
      <c r="C13" s="267">
        <v>10</v>
      </c>
      <c r="D13" s="268">
        <v>75</v>
      </c>
      <c r="E13" s="266">
        <v>14</v>
      </c>
      <c r="F13" s="268">
        <v>11</v>
      </c>
      <c r="G13" s="266">
        <v>13</v>
      </c>
      <c r="H13" s="267">
        <v>6</v>
      </c>
      <c r="I13" s="268">
        <v>76</v>
      </c>
      <c r="J13" s="266">
        <v>47</v>
      </c>
      <c r="K13" s="267">
        <v>6</v>
      </c>
      <c r="L13" s="268">
        <v>60</v>
      </c>
      <c r="M13" s="266">
        <v>13</v>
      </c>
      <c r="N13" s="268">
        <v>6</v>
      </c>
      <c r="O13" s="266">
        <v>11</v>
      </c>
      <c r="P13" s="267">
        <v>13</v>
      </c>
      <c r="Q13" s="268">
        <v>24</v>
      </c>
    </row>
    <row r="14" spans="1:17" ht="15.75">
      <c r="A14" s="162" t="s">
        <v>184</v>
      </c>
      <c r="B14" s="266">
        <v>3802</v>
      </c>
      <c r="C14" s="267">
        <v>87</v>
      </c>
      <c r="D14" s="268">
        <v>5280</v>
      </c>
      <c r="E14" s="266">
        <v>1009</v>
      </c>
      <c r="F14" s="268">
        <v>248</v>
      </c>
      <c r="G14" s="266">
        <v>792</v>
      </c>
      <c r="H14" s="267">
        <v>150</v>
      </c>
      <c r="I14" s="268">
        <v>1609</v>
      </c>
      <c r="J14" s="266">
        <v>3131</v>
      </c>
      <c r="K14" s="267">
        <v>60</v>
      </c>
      <c r="L14" s="268">
        <v>4098</v>
      </c>
      <c r="M14" s="266">
        <v>974</v>
      </c>
      <c r="N14" s="268">
        <v>225</v>
      </c>
      <c r="O14" s="266">
        <v>680</v>
      </c>
      <c r="P14" s="267">
        <v>149</v>
      </c>
      <c r="Q14" s="268">
        <v>1689</v>
      </c>
    </row>
    <row r="15" spans="1:17" ht="15.75">
      <c r="A15" s="158" t="s">
        <v>185</v>
      </c>
      <c r="B15" s="266">
        <v>1547</v>
      </c>
      <c r="C15" s="267">
        <v>21</v>
      </c>
      <c r="D15" s="268">
        <v>1434</v>
      </c>
      <c r="E15" s="266">
        <v>340</v>
      </c>
      <c r="F15" s="268">
        <v>94</v>
      </c>
      <c r="G15" s="266">
        <v>194</v>
      </c>
      <c r="H15" s="267">
        <v>52</v>
      </c>
      <c r="I15" s="268">
        <v>799</v>
      </c>
      <c r="J15" s="266">
        <v>1394</v>
      </c>
      <c r="K15" s="267">
        <v>7</v>
      </c>
      <c r="L15" s="268">
        <v>1446</v>
      </c>
      <c r="M15" s="266">
        <v>244</v>
      </c>
      <c r="N15" s="268">
        <v>70</v>
      </c>
      <c r="O15" s="266">
        <v>154</v>
      </c>
      <c r="P15" s="267">
        <v>59</v>
      </c>
      <c r="Q15" s="268">
        <v>825</v>
      </c>
    </row>
    <row r="16" spans="1:17" ht="15.75">
      <c r="A16" s="162" t="s">
        <v>186</v>
      </c>
      <c r="B16" s="266">
        <v>36</v>
      </c>
      <c r="C16" s="267">
        <v>1</v>
      </c>
      <c r="D16" s="268">
        <v>68</v>
      </c>
      <c r="E16" s="266">
        <v>11</v>
      </c>
      <c r="F16" s="268">
        <v>8</v>
      </c>
      <c r="G16" s="266">
        <v>5</v>
      </c>
      <c r="H16" s="267">
        <v>2</v>
      </c>
      <c r="I16" s="268">
        <v>42</v>
      </c>
      <c r="J16" s="266">
        <v>37</v>
      </c>
      <c r="K16" s="267">
        <v>1</v>
      </c>
      <c r="L16" s="268">
        <v>52</v>
      </c>
      <c r="M16" s="266">
        <v>4</v>
      </c>
      <c r="N16" s="268">
        <v>2</v>
      </c>
      <c r="O16" s="266">
        <v>5</v>
      </c>
      <c r="P16" s="267">
        <v>1</v>
      </c>
      <c r="Q16" s="268">
        <v>57</v>
      </c>
    </row>
    <row r="17" spans="1:17" ht="15.75">
      <c r="A17" s="158" t="s">
        <v>187</v>
      </c>
      <c r="B17" s="266">
        <v>318</v>
      </c>
      <c r="C17" s="267">
        <v>17</v>
      </c>
      <c r="D17" s="268">
        <v>895</v>
      </c>
      <c r="E17" s="266">
        <v>81</v>
      </c>
      <c r="F17" s="268">
        <v>58</v>
      </c>
      <c r="G17" s="266">
        <v>63</v>
      </c>
      <c r="H17" s="267">
        <v>32</v>
      </c>
      <c r="I17" s="268">
        <v>809</v>
      </c>
      <c r="J17" s="266">
        <v>292</v>
      </c>
      <c r="K17" s="267">
        <v>11</v>
      </c>
      <c r="L17" s="268">
        <v>817</v>
      </c>
      <c r="M17" s="266">
        <v>74</v>
      </c>
      <c r="N17" s="268">
        <v>61</v>
      </c>
      <c r="O17" s="266">
        <v>67</v>
      </c>
      <c r="P17" s="267">
        <v>33</v>
      </c>
      <c r="Q17" s="268">
        <v>486</v>
      </c>
    </row>
    <row r="18" spans="1:17" ht="15.75">
      <c r="A18" s="162" t="s">
        <v>188</v>
      </c>
      <c r="B18" s="266">
        <v>266</v>
      </c>
      <c r="C18" s="267">
        <v>28</v>
      </c>
      <c r="D18" s="268">
        <v>495</v>
      </c>
      <c r="E18" s="266">
        <v>59</v>
      </c>
      <c r="F18" s="268">
        <v>61</v>
      </c>
      <c r="G18" s="266">
        <v>41</v>
      </c>
      <c r="H18" s="267">
        <v>44</v>
      </c>
      <c r="I18" s="268">
        <v>404</v>
      </c>
      <c r="J18" s="266">
        <v>230</v>
      </c>
      <c r="K18" s="267">
        <v>17</v>
      </c>
      <c r="L18" s="268">
        <v>397</v>
      </c>
      <c r="M18" s="266">
        <v>54</v>
      </c>
      <c r="N18" s="268">
        <v>59</v>
      </c>
      <c r="O18" s="266">
        <v>50</v>
      </c>
      <c r="P18" s="267">
        <v>51</v>
      </c>
      <c r="Q18" s="268">
        <v>939</v>
      </c>
    </row>
    <row r="19" spans="1:17" ht="15.75">
      <c r="A19" s="158" t="s">
        <v>189</v>
      </c>
      <c r="B19" s="266">
        <v>62</v>
      </c>
      <c r="C19" s="267">
        <v>4</v>
      </c>
      <c r="D19" s="268">
        <v>78</v>
      </c>
      <c r="E19" s="266">
        <v>12</v>
      </c>
      <c r="F19" s="268">
        <v>9</v>
      </c>
      <c r="G19" s="266">
        <v>10</v>
      </c>
      <c r="H19" s="267">
        <v>9</v>
      </c>
      <c r="I19" s="268">
        <v>41</v>
      </c>
      <c r="J19" s="266">
        <v>33</v>
      </c>
      <c r="K19" s="267">
        <v>1</v>
      </c>
      <c r="L19" s="268">
        <v>59</v>
      </c>
      <c r="M19" s="266">
        <v>11</v>
      </c>
      <c r="N19" s="268">
        <v>9</v>
      </c>
      <c r="O19" s="266">
        <v>4</v>
      </c>
      <c r="P19" s="267">
        <v>7</v>
      </c>
      <c r="Q19" s="268">
        <v>518</v>
      </c>
    </row>
    <row r="20" spans="1:17" ht="15.75">
      <c r="A20" s="162" t="s">
        <v>190</v>
      </c>
      <c r="B20" s="266">
        <v>62</v>
      </c>
      <c r="C20" s="267">
        <v>19</v>
      </c>
      <c r="D20" s="268">
        <v>10</v>
      </c>
      <c r="E20" s="266">
        <v>21</v>
      </c>
      <c r="F20" s="268">
        <v>6</v>
      </c>
      <c r="G20" s="266">
        <v>13</v>
      </c>
      <c r="H20" s="267">
        <v>3</v>
      </c>
      <c r="I20" s="268">
        <v>81</v>
      </c>
      <c r="J20" s="266">
        <v>39</v>
      </c>
      <c r="K20" s="267">
        <v>5</v>
      </c>
      <c r="L20" s="268">
        <v>18</v>
      </c>
      <c r="M20" s="266">
        <v>13</v>
      </c>
      <c r="N20" s="268">
        <v>4</v>
      </c>
      <c r="O20" s="266">
        <v>6</v>
      </c>
      <c r="P20" s="267">
        <v>3</v>
      </c>
      <c r="Q20" s="268">
        <v>30</v>
      </c>
    </row>
    <row r="21" spans="1:17" ht="15.75">
      <c r="A21" s="158" t="s">
        <v>191</v>
      </c>
      <c r="B21" s="266">
        <v>57</v>
      </c>
      <c r="C21" s="267">
        <v>24</v>
      </c>
      <c r="D21" s="268">
        <v>38</v>
      </c>
      <c r="E21" s="266">
        <v>8</v>
      </c>
      <c r="F21" s="268">
        <v>1</v>
      </c>
      <c r="G21" s="266">
        <v>7</v>
      </c>
      <c r="H21" s="267">
        <v>2</v>
      </c>
      <c r="I21" s="268">
        <v>552</v>
      </c>
      <c r="J21" s="266">
        <v>40</v>
      </c>
      <c r="K21" s="267">
        <v>5</v>
      </c>
      <c r="L21" s="268">
        <v>34</v>
      </c>
      <c r="M21" s="266">
        <v>8</v>
      </c>
      <c r="N21" s="268">
        <v>1</v>
      </c>
      <c r="O21" s="266">
        <v>3</v>
      </c>
      <c r="P21" s="267">
        <v>0</v>
      </c>
      <c r="Q21" s="268">
        <v>89</v>
      </c>
    </row>
    <row r="22" spans="1:17" ht="15.75">
      <c r="A22" s="162" t="s">
        <v>192</v>
      </c>
      <c r="B22" s="266">
        <v>95</v>
      </c>
      <c r="C22" s="267">
        <v>10</v>
      </c>
      <c r="D22" s="268">
        <v>74</v>
      </c>
      <c r="E22" s="266">
        <v>24</v>
      </c>
      <c r="F22" s="268">
        <v>15</v>
      </c>
      <c r="G22" s="266">
        <v>7</v>
      </c>
      <c r="H22" s="267">
        <v>10</v>
      </c>
      <c r="I22" s="268">
        <v>45</v>
      </c>
      <c r="J22" s="266">
        <v>80</v>
      </c>
      <c r="K22" s="267">
        <v>2</v>
      </c>
      <c r="L22" s="268">
        <v>62</v>
      </c>
      <c r="M22" s="266">
        <v>16</v>
      </c>
      <c r="N22" s="268">
        <v>9</v>
      </c>
      <c r="O22" s="266">
        <v>15</v>
      </c>
      <c r="P22" s="267">
        <v>5</v>
      </c>
      <c r="Q22" s="268">
        <v>47</v>
      </c>
    </row>
    <row r="23" spans="1:17" ht="15.75">
      <c r="A23" s="158" t="s">
        <v>193</v>
      </c>
      <c r="B23" s="266">
        <v>94</v>
      </c>
      <c r="C23" s="267">
        <v>1</v>
      </c>
      <c r="D23" s="268">
        <v>70</v>
      </c>
      <c r="E23" s="266">
        <v>12</v>
      </c>
      <c r="F23" s="268">
        <v>11</v>
      </c>
      <c r="G23" s="266">
        <v>1</v>
      </c>
      <c r="H23" s="267">
        <v>6</v>
      </c>
      <c r="I23" s="268">
        <v>109</v>
      </c>
      <c r="J23" s="266">
        <v>41</v>
      </c>
      <c r="K23" s="267">
        <v>0</v>
      </c>
      <c r="L23" s="268">
        <v>85</v>
      </c>
      <c r="M23" s="266">
        <v>3</v>
      </c>
      <c r="N23" s="268">
        <v>2</v>
      </c>
      <c r="O23" s="266">
        <v>3</v>
      </c>
      <c r="P23" s="267">
        <v>6</v>
      </c>
      <c r="Q23" s="268">
        <v>101</v>
      </c>
    </row>
    <row r="24" spans="1:17" ht="15.75">
      <c r="A24" s="162" t="s">
        <v>194</v>
      </c>
      <c r="B24" s="266">
        <v>1230</v>
      </c>
      <c r="C24" s="267">
        <v>34</v>
      </c>
      <c r="D24" s="268">
        <v>595</v>
      </c>
      <c r="E24" s="266">
        <v>234</v>
      </c>
      <c r="F24" s="268">
        <v>103</v>
      </c>
      <c r="G24" s="266">
        <v>167</v>
      </c>
      <c r="H24" s="267">
        <v>42</v>
      </c>
      <c r="I24" s="268">
        <v>444</v>
      </c>
      <c r="J24" s="266">
        <v>1037</v>
      </c>
      <c r="K24" s="267">
        <v>33</v>
      </c>
      <c r="L24" s="268">
        <v>647</v>
      </c>
      <c r="M24" s="266">
        <v>188</v>
      </c>
      <c r="N24" s="268">
        <v>84</v>
      </c>
      <c r="O24" s="266">
        <v>156</v>
      </c>
      <c r="P24" s="267">
        <v>60</v>
      </c>
      <c r="Q24" s="268">
        <v>556</v>
      </c>
    </row>
    <row r="25" spans="1:17" ht="15.75">
      <c r="A25" s="158" t="s">
        <v>195</v>
      </c>
      <c r="B25" s="266">
        <v>136</v>
      </c>
      <c r="C25" s="267">
        <v>29</v>
      </c>
      <c r="D25" s="268">
        <v>166</v>
      </c>
      <c r="E25" s="266">
        <v>21</v>
      </c>
      <c r="F25" s="268">
        <v>46</v>
      </c>
      <c r="G25" s="266">
        <v>17</v>
      </c>
      <c r="H25" s="267">
        <v>7</v>
      </c>
      <c r="I25" s="268">
        <v>128</v>
      </c>
      <c r="J25" s="266">
        <v>120</v>
      </c>
      <c r="K25" s="267">
        <v>21</v>
      </c>
      <c r="L25" s="268">
        <v>162</v>
      </c>
      <c r="M25" s="266">
        <v>20</v>
      </c>
      <c r="N25" s="268">
        <v>27</v>
      </c>
      <c r="O25" s="266">
        <v>11</v>
      </c>
      <c r="P25" s="267">
        <v>6</v>
      </c>
      <c r="Q25" s="268">
        <v>138</v>
      </c>
    </row>
    <row r="26" spans="1:17" ht="15.75">
      <c r="A26" s="162" t="s">
        <v>196</v>
      </c>
      <c r="B26" s="266">
        <v>31</v>
      </c>
      <c r="C26" s="267">
        <v>18</v>
      </c>
      <c r="D26" s="268">
        <v>35</v>
      </c>
      <c r="E26" s="266">
        <v>4</v>
      </c>
      <c r="F26" s="268">
        <v>11</v>
      </c>
      <c r="G26" s="266">
        <v>4</v>
      </c>
      <c r="H26" s="267">
        <v>6</v>
      </c>
      <c r="I26" s="268">
        <v>21</v>
      </c>
      <c r="J26" s="266">
        <v>29</v>
      </c>
      <c r="K26" s="267">
        <v>5</v>
      </c>
      <c r="L26" s="268">
        <v>24</v>
      </c>
      <c r="M26" s="266">
        <v>8</v>
      </c>
      <c r="N26" s="268">
        <v>5</v>
      </c>
      <c r="O26" s="266">
        <v>1</v>
      </c>
      <c r="P26" s="267">
        <v>7</v>
      </c>
      <c r="Q26" s="268">
        <v>581</v>
      </c>
    </row>
    <row r="27" spans="1:17" ht="15.75">
      <c r="A27" s="158" t="s">
        <v>197</v>
      </c>
      <c r="B27" s="266">
        <v>131</v>
      </c>
      <c r="C27" s="267">
        <v>6</v>
      </c>
      <c r="D27" s="268">
        <v>154</v>
      </c>
      <c r="E27" s="266">
        <v>18</v>
      </c>
      <c r="F27" s="268">
        <v>15</v>
      </c>
      <c r="G27" s="266">
        <v>21</v>
      </c>
      <c r="H27" s="267">
        <v>7</v>
      </c>
      <c r="I27" s="268">
        <v>97</v>
      </c>
      <c r="J27" s="266">
        <v>99</v>
      </c>
      <c r="K27" s="267">
        <v>2</v>
      </c>
      <c r="L27" s="268">
        <v>170</v>
      </c>
      <c r="M27" s="266">
        <v>21</v>
      </c>
      <c r="N27" s="268">
        <v>7</v>
      </c>
      <c r="O27" s="266">
        <v>15</v>
      </c>
      <c r="P27" s="267">
        <v>9</v>
      </c>
      <c r="Q27" s="268">
        <v>70</v>
      </c>
    </row>
    <row r="28" spans="1:17" ht="15.75">
      <c r="A28" s="162" t="s">
        <v>198</v>
      </c>
      <c r="B28" s="266">
        <v>251</v>
      </c>
      <c r="C28" s="267">
        <v>6</v>
      </c>
      <c r="D28" s="268">
        <v>684</v>
      </c>
      <c r="E28" s="266">
        <v>95</v>
      </c>
      <c r="F28" s="268">
        <v>58</v>
      </c>
      <c r="G28" s="266">
        <v>85</v>
      </c>
      <c r="H28" s="267">
        <v>35</v>
      </c>
      <c r="I28" s="268">
        <v>293</v>
      </c>
      <c r="J28" s="266">
        <v>259</v>
      </c>
      <c r="K28" s="267">
        <v>10</v>
      </c>
      <c r="L28" s="268">
        <v>562</v>
      </c>
      <c r="M28" s="266">
        <v>104</v>
      </c>
      <c r="N28" s="268">
        <v>61</v>
      </c>
      <c r="O28" s="266">
        <v>64</v>
      </c>
      <c r="P28" s="267">
        <v>35</v>
      </c>
      <c r="Q28" s="268">
        <v>227</v>
      </c>
    </row>
    <row r="29" spans="1:17" ht="15.75">
      <c r="A29" s="158" t="s">
        <v>199</v>
      </c>
      <c r="B29" s="266">
        <v>439</v>
      </c>
      <c r="C29" s="267">
        <v>10</v>
      </c>
      <c r="D29" s="268">
        <v>200</v>
      </c>
      <c r="E29" s="266">
        <v>44</v>
      </c>
      <c r="F29" s="268">
        <v>14</v>
      </c>
      <c r="G29" s="266">
        <v>47</v>
      </c>
      <c r="H29" s="267">
        <v>7</v>
      </c>
      <c r="I29" s="268">
        <v>75</v>
      </c>
      <c r="J29" s="266">
        <v>381</v>
      </c>
      <c r="K29" s="267">
        <v>16</v>
      </c>
      <c r="L29" s="268">
        <v>171</v>
      </c>
      <c r="M29" s="266">
        <v>62</v>
      </c>
      <c r="N29" s="268">
        <v>11</v>
      </c>
      <c r="O29" s="266">
        <v>33</v>
      </c>
      <c r="P29" s="267">
        <v>8</v>
      </c>
      <c r="Q29" s="268">
        <v>5560</v>
      </c>
    </row>
    <row r="30" spans="1:17" ht="15.75">
      <c r="A30" s="162" t="s">
        <v>200</v>
      </c>
      <c r="B30" s="266">
        <v>71</v>
      </c>
      <c r="C30" s="267">
        <v>13</v>
      </c>
      <c r="D30" s="268">
        <v>146</v>
      </c>
      <c r="E30" s="266">
        <v>15</v>
      </c>
      <c r="F30" s="268">
        <v>35</v>
      </c>
      <c r="G30" s="266">
        <v>24</v>
      </c>
      <c r="H30" s="267">
        <v>19</v>
      </c>
      <c r="I30" s="268">
        <v>105</v>
      </c>
      <c r="J30" s="266">
        <v>80</v>
      </c>
      <c r="K30" s="267">
        <v>11</v>
      </c>
      <c r="L30" s="268">
        <v>166</v>
      </c>
      <c r="M30" s="266">
        <v>20</v>
      </c>
      <c r="N30" s="268">
        <v>37</v>
      </c>
      <c r="O30" s="266">
        <v>16</v>
      </c>
      <c r="P30" s="267">
        <v>26</v>
      </c>
      <c r="Q30" s="268">
        <v>108</v>
      </c>
    </row>
    <row r="31" spans="1:17" ht="15.75">
      <c r="A31" s="158" t="s">
        <v>201</v>
      </c>
      <c r="B31" s="266">
        <v>196</v>
      </c>
      <c r="C31" s="267">
        <v>7</v>
      </c>
      <c r="D31" s="268">
        <v>78</v>
      </c>
      <c r="E31" s="266">
        <v>2</v>
      </c>
      <c r="F31" s="268">
        <v>9</v>
      </c>
      <c r="G31" s="266">
        <v>13</v>
      </c>
      <c r="H31" s="267">
        <v>11</v>
      </c>
      <c r="I31" s="268">
        <v>65</v>
      </c>
      <c r="J31" s="266">
        <v>159</v>
      </c>
      <c r="K31" s="267">
        <v>6</v>
      </c>
      <c r="L31" s="268">
        <v>115</v>
      </c>
      <c r="M31" s="266">
        <v>0</v>
      </c>
      <c r="N31" s="268">
        <v>9</v>
      </c>
      <c r="O31" s="266">
        <v>11</v>
      </c>
      <c r="P31" s="267">
        <v>10</v>
      </c>
      <c r="Q31" s="268">
        <v>70</v>
      </c>
    </row>
    <row r="32" spans="1:17" ht="15.75">
      <c r="A32" s="162" t="s">
        <v>202</v>
      </c>
      <c r="B32" s="266">
        <v>48</v>
      </c>
      <c r="C32" s="267">
        <v>5</v>
      </c>
      <c r="D32" s="268">
        <v>87</v>
      </c>
      <c r="E32" s="266">
        <v>11</v>
      </c>
      <c r="F32" s="268">
        <v>6</v>
      </c>
      <c r="G32" s="266">
        <v>5</v>
      </c>
      <c r="H32" s="267">
        <v>4</v>
      </c>
      <c r="I32" s="268">
        <v>59</v>
      </c>
      <c r="J32" s="266">
        <v>25</v>
      </c>
      <c r="K32" s="267">
        <v>1</v>
      </c>
      <c r="L32" s="268">
        <v>64</v>
      </c>
      <c r="M32" s="266">
        <v>5</v>
      </c>
      <c r="N32" s="268">
        <v>13</v>
      </c>
      <c r="O32" s="266">
        <v>3</v>
      </c>
      <c r="P32" s="267">
        <v>3</v>
      </c>
      <c r="Q32" s="268">
        <v>55</v>
      </c>
    </row>
    <row r="33" spans="1:17" ht="15.75">
      <c r="A33" s="158" t="s">
        <v>203</v>
      </c>
      <c r="B33" s="266">
        <v>138</v>
      </c>
      <c r="C33" s="267">
        <v>53</v>
      </c>
      <c r="D33" s="268">
        <v>109</v>
      </c>
      <c r="E33" s="266">
        <v>26</v>
      </c>
      <c r="F33" s="268">
        <v>64</v>
      </c>
      <c r="G33" s="266">
        <v>14</v>
      </c>
      <c r="H33" s="267">
        <v>22</v>
      </c>
      <c r="I33" s="268">
        <v>207</v>
      </c>
      <c r="J33" s="266">
        <v>128</v>
      </c>
      <c r="K33" s="267">
        <v>35</v>
      </c>
      <c r="L33" s="268">
        <v>127</v>
      </c>
      <c r="M33" s="266">
        <v>16</v>
      </c>
      <c r="N33" s="268">
        <v>48</v>
      </c>
      <c r="O33" s="266">
        <v>22</v>
      </c>
      <c r="P33" s="267">
        <v>26</v>
      </c>
      <c r="Q33" s="268">
        <v>254</v>
      </c>
    </row>
    <row r="34" spans="1:17" ht="15.75">
      <c r="A34" s="162" t="s">
        <v>204</v>
      </c>
      <c r="B34" s="266">
        <v>279</v>
      </c>
      <c r="C34" s="267">
        <v>6</v>
      </c>
      <c r="D34" s="268">
        <v>765</v>
      </c>
      <c r="E34" s="266">
        <v>70</v>
      </c>
      <c r="F34" s="268">
        <v>24</v>
      </c>
      <c r="G34" s="266">
        <v>58</v>
      </c>
      <c r="H34" s="267">
        <v>26</v>
      </c>
      <c r="I34" s="268">
        <v>588</v>
      </c>
      <c r="J34" s="266">
        <v>243</v>
      </c>
      <c r="K34" s="267">
        <v>2</v>
      </c>
      <c r="L34" s="268">
        <v>658</v>
      </c>
      <c r="M34" s="266">
        <v>63</v>
      </c>
      <c r="N34" s="268">
        <v>28</v>
      </c>
      <c r="O34" s="266">
        <v>51</v>
      </c>
      <c r="P34" s="267">
        <v>28</v>
      </c>
      <c r="Q34" s="268">
        <v>310</v>
      </c>
    </row>
    <row r="35" spans="1:17" ht="15.75">
      <c r="A35" s="158" t="s">
        <v>205</v>
      </c>
      <c r="B35" s="266">
        <v>599</v>
      </c>
      <c r="C35" s="267">
        <v>18</v>
      </c>
      <c r="D35" s="268">
        <v>498</v>
      </c>
      <c r="E35" s="266">
        <v>94</v>
      </c>
      <c r="F35" s="268">
        <v>17</v>
      </c>
      <c r="G35" s="266">
        <v>88</v>
      </c>
      <c r="H35" s="267">
        <v>15</v>
      </c>
      <c r="I35" s="268">
        <v>200</v>
      </c>
      <c r="J35" s="266">
        <v>491</v>
      </c>
      <c r="K35" s="267">
        <v>5</v>
      </c>
      <c r="L35" s="268">
        <v>332</v>
      </c>
      <c r="M35" s="266">
        <v>100</v>
      </c>
      <c r="N35" s="268">
        <v>18</v>
      </c>
      <c r="O35" s="266">
        <v>67</v>
      </c>
      <c r="P35" s="267">
        <v>15</v>
      </c>
      <c r="Q35" s="268">
        <v>163</v>
      </c>
    </row>
    <row r="36" spans="1:17" ht="15.75">
      <c r="A36" s="162" t="s">
        <v>206</v>
      </c>
      <c r="B36" s="266">
        <v>70</v>
      </c>
      <c r="C36" s="267">
        <v>21</v>
      </c>
      <c r="D36" s="268">
        <v>62</v>
      </c>
      <c r="E36" s="266">
        <v>27</v>
      </c>
      <c r="F36" s="268">
        <v>14</v>
      </c>
      <c r="G36" s="266">
        <v>14</v>
      </c>
      <c r="H36" s="267">
        <v>5</v>
      </c>
      <c r="I36" s="268">
        <v>54</v>
      </c>
      <c r="J36" s="266">
        <v>58</v>
      </c>
      <c r="K36" s="267">
        <v>6</v>
      </c>
      <c r="L36" s="268">
        <v>61</v>
      </c>
      <c r="M36" s="266">
        <v>19</v>
      </c>
      <c r="N36" s="268">
        <v>15</v>
      </c>
      <c r="O36" s="266">
        <v>15</v>
      </c>
      <c r="P36" s="267">
        <v>1</v>
      </c>
      <c r="Q36" s="268">
        <v>47</v>
      </c>
    </row>
    <row r="37" spans="1:17" ht="15.75">
      <c r="A37" s="158" t="s">
        <v>207</v>
      </c>
      <c r="B37" s="266">
        <v>22</v>
      </c>
      <c r="C37" s="267">
        <v>4</v>
      </c>
      <c r="D37" s="268">
        <v>35</v>
      </c>
      <c r="E37" s="266">
        <v>7</v>
      </c>
      <c r="F37" s="268">
        <v>5</v>
      </c>
      <c r="G37" s="266">
        <v>6</v>
      </c>
      <c r="H37" s="267">
        <v>2</v>
      </c>
      <c r="I37" s="268">
        <v>28</v>
      </c>
      <c r="J37" s="266">
        <v>12</v>
      </c>
      <c r="K37" s="267">
        <v>9</v>
      </c>
      <c r="L37" s="268">
        <v>12</v>
      </c>
      <c r="M37" s="266">
        <v>5</v>
      </c>
      <c r="N37" s="268">
        <v>4</v>
      </c>
      <c r="O37" s="266">
        <v>4</v>
      </c>
      <c r="P37" s="267">
        <v>1</v>
      </c>
      <c r="Q37" s="268">
        <v>9</v>
      </c>
    </row>
    <row r="38" spans="1:17" ht="15.75">
      <c r="A38" s="162" t="s">
        <v>208</v>
      </c>
      <c r="B38" s="266">
        <v>38</v>
      </c>
      <c r="C38" s="267">
        <v>4</v>
      </c>
      <c r="D38" s="268">
        <v>57</v>
      </c>
      <c r="E38" s="266">
        <v>5</v>
      </c>
      <c r="F38" s="268">
        <v>4</v>
      </c>
      <c r="G38" s="266">
        <v>1</v>
      </c>
      <c r="H38" s="267">
        <v>1</v>
      </c>
      <c r="I38" s="268">
        <v>24</v>
      </c>
      <c r="J38" s="266">
        <v>39</v>
      </c>
      <c r="K38" s="267">
        <v>2</v>
      </c>
      <c r="L38" s="268">
        <v>48</v>
      </c>
      <c r="M38" s="266">
        <v>1</v>
      </c>
      <c r="N38" s="268">
        <v>0</v>
      </c>
      <c r="O38" s="266">
        <v>3</v>
      </c>
      <c r="P38" s="267">
        <v>0</v>
      </c>
      <c r="Q38" s="268">
        <v>22</v>
      </c>
    </row>
    <row r="39" spans="1:17" ht="15.75">
      <c r="A39" s="158" t="s">
        <v>209</v>
      </c>
      <c r="B39" s="266">
        <v>387</v>
      </c>
      <c r="C39" s="267">
        <v>11</v>
      </c>
      <c r="D39" s="268">
        <v>247</v>
      </c>
      <c r="E39" s="266">
        <v>86</v>
      </c>
      <c r="F39" s="268">
        <v>23</v>
      </c>
      <c r="G39" s="266">
        <v>57</v>
      </c>
      <c r="H39" s="267">
        <v>13</v>
      </c>
      <c r="I39" s="268">
        <v>316</v>
      </c>
      <c r="J39" s="266">
        <v>342</v>
      </c>
      <c r="K39" s="267">
        <v>9</v>
      </c>
      <c r="L39" s="268">
        <v>419</v>
      </c>
      <c r="M39" s="266">
        <v>58</v>
      </c>
      <c r="N39" s="268">
        <v>23</v>
      </c>
      <c r="O39" s="266">
        <v>57</v>
      </c>
      <c r="P39" s="267">
        <v>8</v>
      </c>
      <c r="Q39" s="268">
        <v>185</v>
      </c>
    </row>
    <row r="40" spans="1:17" ht="15.75">
      <c r="A40" s="162" t="s">
        <v>210</v>
      </c>
      <c r="B40" s="266">
        <v>144</v>
      </c>
      <c r="C40" s="267">
        <v>11</v>
      </c>
      <c r="D40" s="268">
        <v>81</v>
      </c>
      <c r="E40" s="266">
        <v>21</v>
      </c>
      <c r="F40" s="268">
        <v>18</v>
      </c>
      <c r="G40" s="266">
        <v>20</v>
      </c>
      <c r="H40" s="267">
        <v>26</v>
      </c>
      <c r="I40" s="268">
        <v>182</v>
      </c>
      <c r="J40" s="266">
        <v>88</v>
      </c>
      <c r="K40" s="267">
        <v>16</v>
      </c>
      <c r="L40" s="268">
        <v>93</v>
      </c>
      <c r="M40" s="266">
        <v>24</v>
      </c>
      <c r="N40" s="268">
        <v>31</v>
      </c>
      <c r="O40" s="266">
        <v>12</v>
      </c>
      <c r="P40" s="267">
        <v>14</v>
      </c>
      <c r="Q40" s="268">
        <v>74</v>
      </c>
    </row>
    <row r="41" spans="1:17" ht="15.75">
      <c r="A41" s="158" t="s">
        <v>211</v>
      </c>
      <c r="B41" s="266">
        <v>609</v>
      </c>
      <c r="C41" s="267">
        <v>11</v>
      </c>
      <c r="D41" s="268">
        <v>371</v>
      </c>
      <c r="E41" s="266">
        <v>143</v>
      </c>
      <c r="F41" s="268">
        <v>36</v>
      </c>
      <c r="G41" s="266">
        <v>109</v>
      </c>
      <c r="H41" s="267">
        <v>28</v>
      </c>
      <c r="I41" s="268">
        <v>537</v>
      </c>
      <c r="J41" s="266">
        <v>515</v>
      </c>
      <c r="K41" s="267">
        <v>2</v>
      </c>
      <c r="L41" s="268">
        <v>344</v>
      </c>
      <c r="M41" s="266">
        <v>143</v>
      </c>
      <c r="N41" s="268">
        <v>20</v>
      </c>
      <c r="O41" s="266">
        <v>123</v>
      </c>
      <c r="P41" s="267">
        <v>15</v>
      </c>
      <c r="Q41" s="268">
        <v>288</v>
      </c>
    </row>
    <row r="42" spans="1:17" ht="15.75">
      <c r="A42" s="162" t="s">
        <v>212</v>
      </c>
      <c r="B42" s="266">
        <v>12250</v>
      </c>
      <c r="C42" s="267">
        <v>33</v>
      </c>
      <c r="D42" s="268">
        <v>12583</v>
      </c>
      <c r="E42" s="266">
        <v>4831</v>
      </c>
      <c r="F42" s="268">
        <v>215</v>
      </c>
      <c r="G42" s="266">
        <v>3818</v>
      </c>
      <c r="H42" s="267">
        <v>191</v>
      </c>
      <c r="I42" s="268">
        <v>4055</v>
      </c>
      <c r="J42" s="266">
        <v>10517</v>
      </c>
      <c r="K42" s="267">
        <v>34</v>
      </c>
      <c r="L42" s="268">
        <v>10099</v>
      </c>
      <c r="M42" s="266">
        <v>4563</v>
      </c>
      <c r="N42" s="268">
        <v>259</v>
      </c>
      <c r="O42" s="266">
        <v>3433</v>
      </c>
      <c r="P42" s="267">
        <v>130</v>
      </c>
      <c r="Q42" s="268">
        <v>4083</v>
      </c>
    </row>
    <row r="43" spans="1:17" ht="15.75">
      <c r="A43" s="158" t="s">
        <v>213</v>
      </c>
      <c r="B43" s="266">
        <v>2176</v>
      </c>
      <c r="C43" s="267">
        <v>44</v>
      </c>
      <c r="D43" s="268">
        <v>1204</v>
      </c>
      <c r="E43" s="266">
        <v>671</v>
      </c>
      <c r="F43" s="268">
        <v>138</v>
      </c>
      <c r="G43" s="266">
        <v>597</v>
      </c>
      <c r="H43" s="267">
        <v>79</v>
      </c>
      <c r="I43" s="268">
        <v>529</v>
      </c>
      <c r="J43" s="266">
        <v>1803</v>
      </c>
      <c r="K43" s="267">
        <v>38</v>
      </c>
      <c r="L43" s="268">
        <v>1114</v>
      </c>
      <c r="M43" s="266">
        <v>689</v>
      </c>
      <c r="N43" s="268">
        <v>100</v>
      </c>
      <c r="O43" s="266">
        <v>551</v>
      </c>
      <c r="P43" s="267">
        <v>68</v>
      </c>
      <c r="Q43" s="268">
        <v>677</v>
      </c>
    </row>
    <row r="44" spans="1:17" ht="15.75">
      <c r="A44" s="162" t="s">
        <v>214</v>
      </c>
      <c r="B44" s="266">
        <v>35</v>
      </c>
      <c r="C44" s="267">
        <v>6</v>
      </c>
      <c r="D44" s="268">
        <v>68</v>
      </c>
      <c r="E44" s="266">
        <v>7</v>
      </c>
      <c r="F44" s="268">
        <v>6</v>
      </c>
      <c r="G44" s="266">
        <v>9</v>
      </c>
      <c r="H44" s="267">
        <v>5</v>
      </c>
      <c r="I44" s="268">
        <v>19</v>
      </c>
      <c r="J44" s="266">
        <v>22</v>
      </c>
      <c r="K44" s="267">
        <v>4</v>
      </c>
      <c r="L44" s="268">
        <v>45</v>
      </c>
      <c r="M44" s="266">
        <v>11</v>
      </c>
      <c r="N44" s="268">
        <v>3</v>
      </c>
      <c r="O44" s="266">
        <v>10</v>
      </c>
      <c r="P44" s="267">
        <v>0</v>
      </c>
      <c r="Q44" s="268">
        <v>31</v>
      </c>
    </row>
    <row r="45" spans="1:17" ht="15.75">
      <c r="A45" s="158" t="s">
        <v>215</v>
      </c>
      <c r="B45" s="266">
        <v>79</v>
      </c>
      <c r="C45" s="267">
        <v>17</v>
      </c>
      <c r="D45" s="268">
        <v>76</v>
      </c>
      <c r="E45" s="266">
        <v>20</v>
      </c>
      <c r="F45" s="268">
        <v>13</v>
      </c>
      <c r="G45" s="266">
        <v>7</v>
      </c>
      <c r="H45" s="267">
        <v>12</v>
      </c>
      <c r="I45" s="268">
        <v>77</v>
      </c>
      <c r="J45" s="266">
        <v>54</v>
      </c>
      <c r="K45" s="267">
        <v>9</v>
      </c>
      <c r="L45" s="268">
        <v>61</v>
      </c>
      <c r="M45" s="266">
        <v>10</v>
      </c>
      <c r="N45" s="268">
        <v>13</v>
      </c>
      <c r="O45" s="266">
        <v>18</v>
      </c>
      <c r="P45" s="267">
        <v>14</v>
      </c>
      <c r="Q45" s="268">
        <v>54</v>
      </c>
    </row>
    <row r="46" spans="1:17" ht="15.75">
      <c r="A46" s="162" t="s">
        <v>216</v>
      </c>
      <c r="B46" s="266">
        <v>564</v>
      </c>
      <c r="C46" s="267">
        <v>24</v>
      </c>
      <c r="D46" s="268">
        <v>428</v>
      </c>
      <c r="E46" s="266">
        <v>117</v>
      </c>
      <c r="F46" s="268">
        <v>47</v>
      </c>
      <c r="G46" s="266">
        <v>114</v>
      </c>
      <c r="H46" s="267">
        <v>23</v>
      </c>
      <c r="I46" s="268">
        <v>244</v>
      </c>
      <c r="J46" s="266">
        <v>380</v>
      </c>
      <c r="K46" s="267">
        <v>24</v>
      </c>
      <c r="L46" s="268">
        <v>315</v>
      </c>
      <c r="M46" s="266">
        <v>89</v>
      </c>
      <c r="N46" s="268">
        <v>30</v>
      </c>
      <c r="O46" s="266">
        <v>72</v>
      </c>
      <c r="P46" s="267">
        <v>22</v>
      </c>
      <c r="Q46" s="268">
        <v>170</v>
      </c>
    </row>
    <row r="47" spans="1:17" ht="15.75">
      <c r="A47" s="158" t="s">
        <v>217</v>
      </c>
      <c r="B47" s="266">
        <v>92</v>
      </c>
      <c r="C47" s="267">
        <v>7</v>
      </c>
      <c r="D47" s="268">
        <v>196</v>
      </c>
      <c r="E47" s="266">
        <v>15</v>
      </c>
      <c r="F47" s="268">
        <v>15</v>
      </c>
      <c r="G47" s="266">
        <v>8</v>
      </c>
      <c r="H47" s="267">
        <v>5</v>
      </c>
      <c r="I47" s="268">
        <v>83</v>
      </c>
      <c r="J47" s="266">
        <v>56</v>
      </c>
      <c r="K47" s="267">
        <v>9</v>
      </c>
      <c r="L47" s="268">
        <v>189</v>
      </c>
      <c r="M47" s="266">
        <v>11</v>
      </c>
      <c r="N47" s="268">
        <v>14</v>
      </c>
      <c r="O47" s="266">
        <v>10</v>
      </c>
      <c r="P47" s="267">
        <v>4</v>
      </c>
      <c r="Q47" s="268">
        <v>69</v>
      </c>
    </row>
    <row r="48" spans="1:17" ht="15.75">
      <c r="A48" s="162" t="s">
        <v>218</v>
      </c>
      <c r="B48" s="266">
        <v>52</v>
      </c>
      <c r="C48" s="267">
        <v>7</v>
      </c>
      <c r="D48" s="268">
        <v>49</v>
      </c>
      <c r="E48" s="266">
        <v>17</v>
      </c>
      <c r="F48" s="268">
        <v>8</v>
      </c>
      <c r="G48" s="266">
        <v>13</v>
      </c>
      <c r="H48" s="267">
        <v>4</v>
      </c>
      <c r="I48" s="268">
        <v>56</v>
      </c>
      <c r="J48" s="266">
        <v>30</v>
      </c>
      <c r="K48" s="267">
        <v>3</v>
      </c>
      <c r="L48" s="268">
        <v>52</v>
      </c>
      <c r="M48" s="266">
        <v>8</v>
      </c>
      <c r="N48" s="268">
        <v>7</v>
      </c>
      <c r="O48" s="266">
        <v>11</v>
      </c>
      <c r="P48" s="267">
        <v>6</v>
      </c>
      <c r="Q48" s="268">
        <v>43</v>
      </c>
    </row>
    <row r="49" spans="1:17" ht="15.75">
      <c r="A49" s="158" t="s">
        <v>219</v>
      </c>
      <c r="B49" s="266">
        <v>694</v>
      </c>
      <c r="C49" s="267">
        <v>9</v>
      </c>
      <c r="D49" s="268">
        <v>340</v>
      </c>
      <c r="E49" s="266">
        <v>211</v>
      </c>
      <c r="F49" s="268">
        <v>57</v>
      </c>
      <c r="G49" s="266">
        <v>102</v>
      </c>
      <c r="H49" s="267">
        <v>29</v>
      </c>
      <c r="I49" s="268">
        <v>185</v>
      </c>
      <c r="J49" s="266">
        <v>607</v>
      </c>
      <c r="K49" s="267">
        <v>4</v>
      </c>
      <c r="L49" s="268">
        <v>321</v>
      </c>
      <c r="M49" s="266">
        <v>164</v>
      </c>
      <c r="N49" s="268">
        <v>37</v>
      </c>
      <c r="O49" s="266">
        <v>82</v>
      </c>
      <c r="P49" s="267">
        <v>25</v>
      </c>
      <c r="Q49" s="268">
        <v>177</v>
      </c>
    </row>
    <row r="50" spans="1:17" ht="15.75">
      <c r="A50" s="162" t="s">
        <v>220</v>
      </c>
      <c r="B50" s="266">
        <v>820</v>
      </c>
      <c r="C50" s="267">
        <v>75</v>
      </c>
      <c r="D50" s="268">
        <v>402</v>
      </c>
      <c r="E50" s="266">
        <v>132</v>
      </c>
      <c r="F50" s="268">
        <v>77</v>
      </c>
      <c r="G50" s="266">
        <v>111</v>
      </c>
      <c r="H50" s="267">
        <v>49</v>
      </c>
      <c r="I50" s="268">
        <v>375</v>
      </c>
      <c r="J50" s="266">
        <v>536</v>
      </c>
      <c r="K50" s="267">
        <v>41</v>
      </c>
      <c r="L50" s="268">
        <v>352</v>
      </c>
      <c r="M50" s="266">
        <v>110</v>
      </c>
      <c r="N50" s="268">
        <v>70</v>
      </c>
      <c r="O50" s="266">
        <v>99</v>
      </c>
      <c r="P50" s="267">
        <v>41</v>
      </c>
      <c r="Q50" s="268">
        <v>488</v>
      </c>
    </row>
    <row r="51" spans="1:17" ht="15.75">
      <c r="A51" s="158" t="s">
        <v>221</v>
      </c>
      <c r="B51" s="266">
        <v>128</v>
      </c>
      <c r="C51" s="267">
        <v>15</v>
      </c>
      <c r="D51" s="268">
        <v>195</v>
      </c>
      <c r="E51" s="266">
        <v>10</v>
      </c>
      <c r="F51" s="268">
        <v>25</v>
      </c>
      <c r="G51" s="266">
        <v>12</v>
      </c>
      <c r="H51" s="267">
        <v>13</v>
      </c>
      <c r="I51" s="268">
        <v>134</v>
      </c>
      <c r="J51" s="266">
        <v>105</v>
      </c>
      <c r="K51" s="267">
        <v>6</v>
      </c>
      <c r="L51" s="268">
        <v>168</v>
      </c>
      <c r="M51" s="266">
        <v>11</v>
      </c>
      <c r="N51" s="268">
        <v>25</v>
      </c>
      <c r="O51" s="266">
        <v>13</v>
      </c>
      <c r="P51" s="267">
        <v>12</v>
      </c>
      <c r="Q51" s="268">
        <v>192</v>
      </c>
    </row>
    <row r="52" spans="1:17" ht="15.75">
      <c r="A52" s="162" t="s">
        <v>222</v>
      </c>
      <c r="B52" s="266">
        <v>220</v>
      </c>
      <c r="C52" s="267">
        <v>9</v>
      </c>
      <c r="D52" s="268">
        <v>188</v>
      </c>
      <c r="E52" s="266">
        <v>46</v>
      </c>
      <c r="F52" s="268">
        <v>10</v>
      </c>
      <c r="G52" s="266">
        <v>27</v>
      </c>
      <c r="H52" s="267">
        <v>6</v>
      </c>
      <c r="I52" s="268">
        <v>80</v>
      </c>
      <c r="J52" s="266">
        <v>178</v>
      </c>
      <c r="K52" s="267">
        <v>5</v>
      </c>
      <c r="L52" s="268">
        <v>151</v>
      </c>
      <c r="M52" s="266">
        <v>30</v>
      </c>
      <c r="N52" s="268">
        <v>11</v>
      </c>
      <c r="O52" s="266">
        <v>35</v>
      </c>
      <c r="P52" s="267">
        <v>11</v>
      </c>
      <c r="Q52" s="268">
        <v>129</v>
      </c>
    </row>
    <row r="53" spans="1:17" ht="15.75">
      <c r="A53" s="158" t="s">
        <v>223</v>
      </c>
      <c r="B53" s="266">
        <v>281</v>
      </c>
      <c r="C53" s="267">
        <v>23</v>
      </c>
      <c r="D53" s="268">
        <v>422</v>
      </c>
      <c r="E53" s="266">
        <v>74</v>
      </c>
      <c r="F53" s="268">
        <v>42</v>
      </c>
      <c r="G53" s="266">
        <v>34</v>
      </c>
      <c r="H53" s="267">
        <v>12</v>
      </c>
      <c r="I53" s="268">
        <v>343</v>
      </c>
      <c r="J53" s="266">
        <v>241</v>
      </c>
      <c r="K53" s="267">
        <v>15</v>
      </c>
      <c r="L53" s="268">
        <v>322</v>
      </c>
      <c r="M53" s="266">
        <v>44</v>
      </c>
      <c r="N53" s="268">
        <v>21</v>
      </c>
      <c r="O53" s="266">
        <v>38</v>
      </c>
      <c r="P53" s="267">
        <v>33</v>
      </c>
      <c r="Q53" s="268">
        <v>342</v>
      </c>
    </row>
    <row r="54" spans="1:17" ht="15.75">
      <c r="A54" s="162" t="s">
        <v>224</v>
      </c>
      <c r="B54" s="266">
        <v>267</v>
      </c>
      <c r="C54" s="267">
        <v>8</v>
      </c>
      <c r="D54" s="268">
        <v>382</v>
      </c>
      <c r="E54" s="266">
        <v>31</v>
      </c>
      <c r="F54" s="268">
        <v>26</v>
      </c>
      <c r="G54" s="266">
        <v>19</v>
      </c>
      <c r="H54" s="267">
        <v>10</v>
      </c>
      <c r="I54" s="268">
        <v>203</v>
      </c>
      <c r="J54" s="266">
        <v>221</v>
      </c>
      <c r="K54" s="267">
        <v>11</v>
      </c>
      <c r="L54" s="268">
        <v>326</v>
      </c>
      <c r="M54" s="266">
        <v>32</v>
      </c>
      <c r="N54" s="268">
        <v>34</v>
      </c>
      <c r="O54" s="266">
        <v>25</v>
      </c>
      <c r="P54" s="267">
        <v>11</v>
      </c>
      <c r="Q54" s="268">
        <v>184</v>
      </c>
    </row>
    <row r="55" spans="1:17" ht="15.75">
      <c r="A55" s="158" t="s">
        <v>225</v>
      </c>
      <c r="B55" s="266">
        <v>179</v>
      </c>
      <c r="C55" s="267">
        <v>15</v>
      </c>
      <c r="D55" s="268">
        <v>52</v>
      </c>
      <c r="E55" s="266">
        <v>16</v>
      </c>
      <c r="F55" s="268">
        <v>12</v>
      </c>
      <c r="G55" s="266">
        <v>4</v>
      </c>
      <c r="H55" s="267">
        <v>1</v>
      </c>
      <c r="I55" s="268">
        <v>31</v>
      </c>
      <c r="J55" s="266">
        <v>138</v>
      </c>
      <c r="K55" s="267">
        <v>8</v>
      </c>
      <c r="L55" s="268">
        <v>43</v>
      </c>
      <c r="M55" s="266">
        <v>6</v>
      </c>
      <c r="N55" s="268">
        <v>5</v>
      </c>
      <c r="O55" s="266">
        <v>5</v>
      </c>
      <c r="P55" s="267">
        <v>3</v>
      </c>
      <c r="Q55" s="268">
        <v>53</v>
      </c>
    </row>
    <row r="56" spans="1:17" ht="15.75">
      <c r="A56" s="162" t="s">
        <v>226</v>
      </c>
      <c r="B56" s="266">
        <v>534</v>
      </c>
      <c r="C56" s="267">
        <v>14</v>
      </c>
      <c r="D56" s="268">
        <v>850</v>
      </c>
      <c r="E56" s="266">
        <v>140</v>
      </c>
      <c r="F56" s="268">
        <v>26</v>
      </c>
      <c r="G56" s="266">
        <v>63</v>
      </c>
      <c r="H56" s="267">
        <v>22</v>
      </c>
      <c r="I56" s="268">
        <v>437</v>
      </c>
      <c r="J56" s="266">
        <v>412</v>
      </c>
      <c r="K56" s="267">
        <v>9</v>
      </c>
      <c r="L56" s="268">
        <v>632</v>
      </c>
      <c r="M56" s="266">
        <v>99</v>
      </c>
      <c r="N56" s="268">
        <v>25</v>
      </c>
      <c r="O56" s="266">
        <v>58</v>
      </c>
      <c r="P56" s="267">
        <v>5</v>
      </c>
      <c r="Q56" s="268">
        <v>202</v>
      </c>
    </row>
    <row r="57" spans="1:17" ht="15.75">
      <c r="A57" s="158" t="s">
        <v>227</v>
      </c>
      <c r="B57" s="266">
        <v>63</v>
      </c>
      <c r="C57" s="267">
        <v>57</v>
      </c>
      <c r="D57" s="268">
        <v>24</v>
      </c>
      <c r="E57" s="266">
        <v>9</v>
      </c>
      <c r="F57" s="268">
        <v>26</v>
      </c>
      <c r="G57" s="266">
        <v>2</v>
      </c>
      <c r="H57" s="267">
        <v>0</v>
      </c>
      <c r="I57" s="268">
        <v>28</v>
      </c>
      <c r="J57" s="266">
        <v>45</v>
      </c>
      <c r="K57" s="267">
        <v>31</v>
      </c>
      <c r="L57" s="268">
        <v>14</v>
      </c>
      <c r="M57" s="266">
        <v>6</v>
      </c>
      <c r="N57" s="268">
        <v>7</v>
      </c>
      <c r="O57" s="266">
        <v>1</v>
      </c>
      <c r="P57" s="267">
        <v>2</v>
      </c>
      <c r="Q57" s="268">
        <v>45</v>
      </c>
    </row>
    <row r="58" spans="1:17" ht="15.75">
      <c r="A58" s="162" t="s">
        <v>228</v>
      </c>
      <c r="B58" s="266">
        <v>88</v>
      </c>
      <c r="C58" s="267">
        <v>55</v>
      </c>
      <c r="D58" s="268">
        <v>152</v>
      </c>
      <c r="E58" s="266">
        <v>15</v>
      </c>
      <c r="F58" s="268">
        <v>28</v>
      </c>
      <c r="G58" s="266">
        <v>11</v>
      </c>
      <c r="H58" s="267">
        <v>15</v>
      </c>
      <c r="I58" s="268">
        <v>556</v>
      </c>
      <c r="J58" s="266">
        <v>65</v>
      </c>
      <c r="K58" s="267">
        <v>31</v>
      </c>
      <c r="L58" s="268">
        <v>84</v>
      </c>
      <c r="M58" s="266">
        <v>15</v>
      </c>
      <c r="N58" s="268">
        <v>21</v>
      </c>
      <c r="O58" s="266">
        <v>6</v>
      </c>
      <c r="P58" s="267">
        <v>9</v>
      </c>
      <c r="Q58" s="268">
        <v>122</v>
      </c>
    </row>
    <row r="59" spans="1:17" ht="15.75">
      <c r="A59" s="158" t="s">
        <v>229</v>
      </c>
      <c r="B59" s="266">
        <v>66</v>
      </c>
      <c r="C59" s="267">
        <v>10</v>
      </c>
      <c r="D59" s="268">
        <v>49</v>
      </c>
      <c r="E59" s="266">
        <v>17</v>
      </c>
      <c r="F59" s="268">
        <v>10</v>
      </c>
      <c r="G59" s="266">
        <v>8</v>
      </c>
      <c r="H59" s="267">
        <v>4</v>
      </c>
      <c r="I59" s="268">
        <v>15</v>
      </c>
      <c r="J59" s="266">
        <v>43</v>
      </c>
      <c r="K59" s="267">
        <v>0</v>
      </c>
      <c r="L59" s="268">
        <v>45</v>
      </c>
      <c r="M59" s="266">
        <v>15</v>
      </c>
      <c r="N59" s="268">
        <v>17</v>
      </c>
      <c r="O59" s="266">
        <v>9</v>
      </c>
      <c r="P59" s="267">
        <v>4</v>
      </c>
      <c r="Q59" s="268">
        <v>67</v>
      </c>
    </row>
    <row r="60" spans="1:17" ht="15.75">
      <c r="A60" s="162" t="s">
        <v>230</v>
      </c>
      <c r="B60" s="266">
        <v>126</v>
      </c>
      <c r="C60" s="267">
        <v>8</v>
      </c>
      <c r="D60" s="268">
        <v>218</v>
      </c>
      <c r="E60" s="266">
        <v>32</v>
      </c>
      <c r="F60" s="268">
        <v>17</v>
      </c>
      <c r="G60" s="266">
        <v>32</v>
      </c>
      <c r="H60" s="267">
        <v>7</v>
      </c>
      <c r="I60" s="268">
        <v>219</v>
      </c>
      <c r="J60" s="266">
        <v>123</v>
      </c>
      <c r="K60" s="267">
        <v>9</v>
      </c>
      <c r="L60" s="268">
        <v>268</v>
      </c>
      <c r="M60" s="266">
        <v>30</v>
      </c>
      <c r="N60" s="268">
        <v>13</v>
      </c>
      <c r="O60" s="266">
        <v>21</v>
      </c>
      <c r="P60" s="267">
        <v>9</v>
      </c>
      <c r="Q60" s="268">
        <v>422</v>
      </c>
    </row>
    <row r="61" spans="1:17" ht="15.75">
      <c r="A61" s="158" t="s">
        <v>231</v>
      </c>
      <c r="B61" s="266">
        <v>76</v>
      </c>
      <c r="C61" s="267">
        <v>11</v>
      </c>
      <c r="D61" s="268">
        <v>76</v>
      </c>
      <c r="E61" s="266">
        <v>28</v>
      </c>
      <c r="F61" s="268">
        <v>4</v>
      </c>
      <c r="G61" s="266">
        <v>10</v>
      </c>
      <c r="H61" s="267">
        <v>10</v>
      </c>
      <c r="I61" s="268">
        <v>97</v>
      </c>
      <c r="J61" s="266">
        <v>68</v>
      </c>
      <c r="K61" s="267">
        <v>5</v>
      </c>
      <c r="L61" s="268">
        <v>62</v>
      </c>
      <c r="M61" s="266">
        <v>16</v>
      </c>
      <c r="N61" s="268">
        <v>12</v>
      </c>
      <c r="O61" s="266">
        <v>14</v>
      </c>
      <c r="P61" s="267">
        <v>5</v>
      </c>
      <c r="Q61" s="268">
        <v>66</v>
      </c>
    </row>
    <row r="62" spans="1:17" ht="15.75">
      <c r="A62" s="162" t="s">
        <v>232</v>
      </c>
      <c r="B62" s="266">
        <v>227</v>
      </c>
      <c r="C62" s="267">
        <v>11</v>
      </c>
      <c r="D62" s="268">
        <v>293</v>
      </c>
      <c r="E62" s="266">
        <v>52</v>
      </c>
      <c r="F62" s="268">
        <v>22</v>
      </c>
      <c r="G62" s="266">
        <v>27</v>
      </c>
      <c r="H62" s="267">
        <v>14</v>
      </c>
      <c r="I62" s="268">
        <v>77</v>
      </c>
      <c r="J62" s="266">
        <v>205</v>
      </c>
      <c r="K62" s="267">
        <v>5</v>
      </c>
      <c r="L62" s="268">
        <v>247</v>
      </c>
      <c r="M62" s="266">
        <v>42</v>
      </c>
      <c r="N62" s="268">
        <v>24</v>
      </c>
      <c r="O62" s="266">
        <v>21</v>
      </c>
      <c r="P62" s="267">
        <v>16</v>
      </c>
      <c r="Q62" s="268">
        <v>127</v>
      </c>
    </row>
    <row r="63" spans="1:17" ht="15.75">
      <c r="A63" s="158" t="s">
        <v>233</v>
      </c>
      <c r="B63" s="266">
        <v>312</v>
      </c>
      <c r="C63" s="267">
        <v>9</v>
      </c>
      <c r="D63" s="268">
        <v>226</v>
      </c>
      <c r="E63" s="266">
        <v>83</v>
      </c>
      <c r="F63" s="268">
        <v>20</v>
      </c>
      <c r="G63" s="266">
        <v>66</v>
      </c>
      <c r="H63" s="267">
        <v>18</v>
      </c>
      <c r="I63" s="268">
        <v>368</v>
      </c>
      <c r="J63" s="266">
        <v>239</v>
      </c>
      <c r="K63" s="267">
        <v>8</v>
      </c>
      <c r="L63" s="268">
        <v>258</v>
      </c>
      <c r="M63" s="266">
        <v>94</v>
      </c>
      <c r="N63" s="268">
        <v>19</v>
      </c>
      <c r="O63" s="266">
        <v>57</v>
      </c>
      <c r="P63" s="267">
        <v>12</v>
      </c>
      <c r="Q63" s="268">
        <v>261</v>
      </c>
    </row>
    <row r="64" spans="1:17" ht="15.75">
      <c r="A64" s="162" t="s">
        <v>234</v>
      </c>
      <c r="B64" s="266">
        <v>43</v>
      </c>
      <c r="C64" s="267">
        <v>4</v>
      </c>
      <c r="D64" s="268">
        <v>10</v>
      </c>
      <c r="E64" s="266">
        <v>9</v>
      </c>
      <c r="F64" s="268">
        <v>1</v>
      </c>
      <c r="G64" s="266">
        <v>7</v>
      </c>
      <c r="H64" s="267">
        <v>1</v>
      </c>
      <c r="I64" s="268">
        <v>870</v>
      </c>
      <c r="J64" s="266">
        <v>30</v>
      </c>
      <c r="K64" s="267">
        <v>4</v>
      </c>
      <c r="L64" s="268">
        <v>11</v>
      </c>
      <c r="M64" s="266">
        <v>6</v>
      </c>
      <c r="N64" s="268">
        <v>2</v>
      </c>
      <c r="O64" s="266">
        <v>6</v>
      </c>
      <c r="P64" s="267">
        <v>4</v>
      </c>
      <c r="Q64" s="268">
        <v>16</v>
      </c>
    </row>
    <row r="65" spans="1:17" ht="15.75">
      <c r="A65" s="158" t="s">
        <v>235</v>
      </c>
      <c r="B65" s="266">
        <v>31</v>
      </c>
      <c r="C65" s="267">
        <v>5</v>
      </c>
      <c r="D65" s="268">
        <v>24</v>
      </c>
      <c r="E65" s="266">
        <v>10</v>
      </c>
      <c r="F65" s="268">
        <v>20</v>
      </c>
      <c r="G65" s="266">
        <v>1</v>
      </c>
      <c r="H65" s="267">
        <v>12</v>
      </c>
      <c r="I65" s="268">
        <v>27</v>
      </c>
      <c r="J65" s="266">
        <v>37</v>
      </c>
      <c r="K65" s="267">
        <v>6</v>
      </c>
      <c r="L65" s="268">
        <v>22</v>
      </c>
      <c r="M65" s="266">
        <v>3</v>
      </c>
      <c r="N65" s="268">
        <v>14</v>
      </c>
      <c r="O65" s="266">
        <v>3</v>
      </c>
      <c r="P65" s="267">
        <v>2</v>
      </c>
      <c r="Q65" s="268">
        <v>26</v>
      </c>
    </row>
    <row r="66" spans="1:17" ht="15.75">
      <c r="A66" s="162" t="s">
        <v>236</v>
      </c>
      <c r="B66" s="266">
        <v>159</v>
      </c>
      <c r="C66" s="267">
        <v>6</v>
      </c>
      <c r="D66" s="268">
        <v>145</v>
      </c>
      <c r="E66" s="266">
        <v>25</v>
      </c>
      <c r="F66" s="268">
        <v>17</v>
      </c>
      <c r="G66" s="266">
        <v>12</v>
      </c>
      <c r="H66" s="267">
        <v>10</v>
      </c>
      <c r="I66" s="268">
        <v>72</v>
      </c>
      <c r="J66" s="266">
        <v>109</v>
      </c>
      <c r="K66" s="267">
        <v>4</v>
      </c>
      <c r="L66" s="268">
        <v>137</v>
      </c>
      <c r="M66" s="266">
        <v>22</v>
      </c>
      <c r="N66" s="268">
        <v>19</v>
      </c>
      <c r="O66" s="266">
        <v>14</v>
      </c>
      <c r="P66" s="267">
        <v>7</v>
      </c>
      <c r="Q66" s="268">
        <v>384</v>
      </c>
    </row>
    <row r="67" spans="1:17" ht="15.75">
      <c r="A67" s="158" t="s">
        <v>237</v>
      </c>
      <c r="B67" s="266">
        <v>270</v>
      </c>
      <c r="C67" s="267">
        <v>25</v>
      </c>
      <c r="D67" s="268">
        <v>605</v>
      </c>
      <c r="E67" s="266">
        <v>66</v>
      </c>
      <c r="F67" s="268">
        <v>37</v>
      </c>
      <c r="G67" s="266">
        <v>35</v>
      </c>
      <c r="H67" s="267">
        <v>14</v>
      </c>
      <c r="I67" s="268">
        <v>427</v>
      </c>
      <c r="J67" s="266">
        <v>269</v>
      </c>
      <c r="K67" s="267">
        <v>13</v>
      </c>
      <c r="L67" s="268">
        <v>490</v>
      </c>
      <c r="M67" s="266">
        <v>58</v>
      </c>
      <c r="N67" s="268">
        <v>21</v>
      </c>
      <c r="O67" s="266">
        <v>27</v>
      </c>
      <c r="P67" s="267">
        <v>10</v>
      </c>
      <c r="Q67" s="268">
        <v>230</v>
      </c>
    </row>
    <row r="68" spans="1:17" ht="15.75">
      <c r="A68" s="162" t="s">
        <v>238</v>
      </c>
      <c r="B68" s="266">
        <v>96</v>
      </c>
      <c r="C68" s="267">
        <v>16</v>
      </c>
      <c r="D68" s="268">
        <v>107</v>
      </c>
      <c r="E68" s="266">
        <v>15</v>
      </c>
      <c r="F68" s="268">
        <v>29</v>
      </c>
      <c r="G68" s="266">
        <v>12</v>
      </c>
      <c r="H68" s="267">
        <v>15</v>
      </c>
      <c r="I68" s="268">
        <v>125</v>
      </c>
      <c r="J68" s="266">
        <v>79</v>
      </c>
      <c r="K68" s="267">
        <v>1</v>
      </c>
      <c r="L68" s="268">
        <v>154</v>
      </c>
      <c r="M68" s="266">
        <v>8</v>
      </c>
      <c r="N68" s="268">
        <v>17</v>
      </c>
      <c r="O68" s="266">
        <v>14</v>
      </c>
      <c r="P68" s="267">
        <v>16</v>
      </c>
      <c r="Q68" s="268">
        <v>109</v>
      </c>
    </row>
    <row r="69" spans="1:17" ht="15.75">
      <c r="A69" s="158" t="s">
        <v>239</v>
      </c>
      <c r="B69" s="266">
        <v>249</v>
      </c>
      <c r="C69" s="267">
        <v>8</v>
      </c>
      <c r="D69" s="268">
        <v>138</v>
      </c>
      <c r="E69" s="266">
        <v>49</v>
      </c>
      <c r="F69" s="268">
        <v>25</v>
      </c>
      <c r="G69" s="266">
        <v>31</v>
      </c>
      <c r="H69" s="267">
        <v>7</v>
      </c>
      <c r="I69" s="268">
        <v>204</v>
      </c>
      <c r="J69" s="266">
        <v>199</v>
      </c>
      <c r="K69" s="267">
        <v>9</v>
      </c>
      <c r="L69" s="268">
        <v>116</v>
      </c>
      <c r="M69" s="266">
        <v>37</v>
      </c>
      <c r="N69" s="268">
        <v>14</v>
      </c>
      <c r="O69" s="266">
        <v>32</v>
      </c>
      <c r="P69" s="267">
        <v>8</v>
      </c>
      <c r="Q69" s="268">
        <v>75</v>
      </c>
    </row>
    <row r="70" spans="1:17" ht="15.75">
      <c r="A70" s="162" t="s">
        <v>240</v>
      </c>
      <c r="B70" s="266">
        <v>18</v>
      </c>
      <c r="C70" s="267">
        <v>3</v>
      </c>
      <c r="D70" s="268">
        <v>26</v>
      </c>
      <c r="E70" s="266">
        <v>2</v>
      </c>
      <c r="F70" s="268">
        <v>0</v>
      </c>
      <c r="G70" s="266">
        <v>1</v>
      </c>
      <c r="H70" s="267">
        <v>0</v>
      </c>
      <c r="I70" s="268">
        <v>11</v>
      </c>
      <c r="J70" s="266">
        <v>10</v>
      </c>
      <c r="K70" s="267">
        <v>2</v>
      </c>
      <c r="L70" s="268">
        <v>21</v>
      </c>
      <c r="M70" s="266">
        <v>3</v>
      </c>
      <c r="N70" s="268">
        <v>1</v>
      </c>
      <c r="O70" s="266">
        <v>0</v>
      </c>
      <c r="P70" s="267">
        <v>0</v>
      </c>
      <c r="Q70" s="268">
        <v>7</v>
      </c>
    </row>
    <row r="71" spans="1:17" ht="15.75">
      <c r="A71" s="158" t="s">
        <v>241</v>
      </c>
      <c r="B71" s="266">
        <v>393</v>
      </c>
      <c r="C71" s="267">
        <v>17</v>
      </c>
      <c r="D71" s="268">
        <v>222</v>
      </c>
      <c r="E71" s="266">
        <v>47</v>
      </c>
      <c r="F71" s="268">
        <v>9</v>
      </c>
      <c r="G71" s="266">
        <v>30</v>
      </c>
      <c r="H71" s="267">
        <v>2</v>
      </c>
      <c r="I71" s="268">
        <v>92</v>
      </c>
      <c r="J71" s="266">
        <v>294</v>
      </c>
      <c r="K71" s="267">
        <v>11</v>
      </c>
      <c r="L71" s="268">
        <v>231</v>
      </c>
      <c r="M71" s="266">
        <v>29</v>
      </c>
      <c r="N71" s="268">
        <v>6</v>
      </c>
      <c r="O71" s="266">
        <v>20</v>
      </c>
      <c r="P71" s="267">
        <v>1</v>
      </c>
      <c r="Q71" s="268">
        <v>120</v>
      </c>
    </row>
    <row r="72" spans="1:17" ht="15.75">
      <c r="A72" s="162" t="s">
        <v>242</v>
      </c>
      <c r="B72" s="266">
        <v>79</v>
      </c>
      <c r="C72" s="267">
        <v>5</v>
      </c>
      <c r="D72" s="268">
        <v>84</v>
      </c>
      <c r="E72" s="266">
        <v>22</v>
      </c>
      <c r="F72" s="268">
        <v>14</v>
      </c>
      <c r="G72" s="266">
        <v>21</v>
      </c>
      <c r="H72" s="267">
        <v>9</v>
      </c>
      <c r="I72" s="268">
        <v>42</v>
      </c>
      <c r="J72" s="266">
        <v>44</v>
      </c>
      <c r="K72" s="267">
        <v>1</v>
      </c>
      <c r="L72" s="268">
        <v>63</v>
      </c>
      <c r="M72" s="266">
        <v>24</v>
      </c>
      <c r="N72" s="268">
        <v>17</v>
      </c>
      <c r="O72" s="266">
        <v>19</v>
      </c>
      <c r="P72" s="267">
        <v>10</v>
      </c>
      <c r="Q72" s="268">
        <v>51</v>
      </c>
    </row>
    <row r="73" spans="1:17" ht="15.75">
      <c r="A73" s="158" t="s">
        <v>243</v>
      </c>
      <c r="B73" s="266">
        <v>194</v>
      </c>
      <c r="C73" s="267">
        <v>24</v>
      </c>
      <c r="D73" s="268">
        <v>131</v>
      </c>
      <c r="E73" s="266">
        <v>35</v>
      </c>
      <c r="F73" s="268">
        <v>21</v>
      </c>
      <c r="G73" s="266">
        <v>25</v>
      </c>
      <c r="H73" s="267">
        <v>8</v>
      </c>
      <c r="I73" s="268">
        <v>94</v>
      </c>
      <c r="J73" s="266">
        <v>141</v>
      </c>
      <c r="K73" s="267">
        <v>19</v>
      </c>
      <c r="L73" s="268">
        <v>129</v>
      </c>
      <c r="M73" s="266">
        <v>32</v>
      </c>
      <c r="N73" s="268">
        <v>14</v>
      </c>
      <c r="O73" s="266">
        <v>14</v>
      </c>
      <c r="P73" s="267">
        <v>14</v>
      </c>
      <c r="Q73" s="268">
        <v>111</v>
      </c>
    </row>
    <row r="74" spans="1:17" ht="15.75">
      <c r="A74" s="162" t="s">
        <v>244</v>
      </c>
      <c r="B74" s="266">
        <v>86</v>
      </c>
      <c r="C74" s="267">
        <v>5</v>
      </c>
      <c r="D74" s="268">
        <v>72</v>
      </c>
      <c r="E74" s="266">
        <v>9</v>
      </c>
      <c r="F74" s="268">
        <v>22</v>
      </c>
      <c r="G74" s="266">
        <v>6</v>
      </c>
      <c r="H74" s="267">
        <v>7</v>
      </c>
      <c r="I74" s="268">
        <v>471</v>
      </c>
      <c r="J74" s="266">
        <v>81</v>
      </c>
      <c r="K74" s="267">
        <v>11</v>
      </c>
      <c r="L74" s="268">
        <v>74</v>
      </c>
      <c r="M74" s="266">
        <v>12</v>
      </c>
      <c r="N74" s="268">
        <v>11</v>
      </c>
      <c r="O74" s="266">
        <v>11</v>
      </c>
      <c r="P74" s="267">
        <v>9</v>
      </c>
      <c r="Q74" s="268">
        <v>134</v>
      </c>
    </row>
    <row r="75" spans="1:17" ht="15.75">
      <c r="A75" s="158" t="s">
        <v>245</v>
      </c>
      <c r="B75" s="266">
        <v>125</v>
      </c>
      <c r="C75" s="267">
        <v>3</v>
      </c>
      <c r="D75" s="268">
        <v>255</v>
      </c>
      <c r="E75" s="266">
        <v>34</v>
      </c>
      <c r="F75" s="268">
        <v>18</v>
      </c>
      <c r="G75" s="266">
        <v>17</v>
      </c>
      <c r="H75" s="267">
        <v>5</v>
      </c>
      <c r="I75" s="268">
        <v>157</v>
      </c>
      <c r="J75" s="266">
        <v>118</v>
      </c>
      <c r="K75" s="267">
        <v>3</v>
      </c>
      <c r="L75" s="268">
        <v>354</v>
      </c>
      <c r="M75" s="266">
        <v>23</v>
      </c>
      <c r="N75" s="268">
        <v>13</v>
      </c>
      <c r="O75" s="266">
        <v>10</v>
      </c>
      <c r="P75" s="267">
        <v>7</v>
      </c>
      <c r="Q75" s="268">
        <v>156</v>
      </c>
    </row>
    <row r="76" spans="1:17" ht="15.75">
      <c r="A76" s="162" t="s">
        <v>246</v>
      </c>
      <c r="B76" s="266">
        <v>131</v>
      </c>
      <c r="C76" s="267">
        <v>17</v>
      </c>
      <c r="D76" s="268">
        <v>68</v>
      </c>
      <c r="E76" s="266">
        <v>25</v>
      </c>
      <c r="F76" s="268">
        <v>18</v>
      </c>
      <c r="G76" s="266">
        <v>19</v>
      </c>
      <c r="H76" s="267">
        <v>10</v>
      </c>
      <c r="I76" s="268">
        <v>319</v>
      </c>
      <c r="J76" s="266">
        <v>117</v>
      </c>
      <c r="K76" s="267">
        <v>11</v>
      </c>
      <c r="L76" s="268">
        <v>71</v>
      </c>
      <c r="M76" s="266">
        <v>19</v>
      </c>
      <c r="N76" s="268">
        <v>13</v>
      </c>
      <c r="O76" s="266">
        <v>18</v>
      </c>
      <c r="P76" s="267">
        <v>15</v>
      </c>
      <c r="Q76" s="268">
        <v>57</v>
      </c>
    </row>
    <row r="77" spans="1:17" ht="15.75">
      <c r="A77" s="158" t="s">
        <v>247</v>
      </c>
      <c r="B77" s="266">
        <v>12</v>
      </c>
      <c r="C77" s="267">
        <v>1</v>
      </c>
      <c r="D77" s="268">
        <v>15</v>
      </c>
      <c r="E77" s="266">
        <v>7</v>
      </c>
      <c r="F77" s="268">
        <v>4</v>
      </c>
      <c r="G77" s="266">
        <v>1</v>
      </c>
      <c r="H77" s="267">
        <v>2</v>
      </c>
      <c r="I77" s="268">
        <v>6</v>
      </c>
      <c r="J77" s="266">
        <v>16</v>
      </c>
      <c r="K77" s="267">
        <v>3</v>
      </c>
      <c r="L77" s="268">
        <v>20</v>
      </c>
      <c r="M77" s="266">
        <v>2</v>
      </c>
      <c r="N77" s="268">
        <v>3</v>
      </c>
      <c r="O77" s="266">
        <v>1</v>
      </c>
      <c r="P77" s="267">
        <v>3</v>
      </c>
      <c r="Q77" s="268">
        <v>11</v>
      </c>
    </row>
    <row r="78" spans="1:17" ht="15.75">
      <c r="A78" s="162" t="s">
        <v>248</v>
      </c>
      <c r="B78" s="266">
        <v>71</v>
      </c>
      <c r="C78" s="267">
        <v>7</v>
      </c>
      <c r="D78" s="268">
        <v>89</v>
      </c>
      <c r="E78" s="266">
        <v>8</v>
      </c>
      <c r="F78" s="268">
        <v>3</v>
      </c>
      <c r="G78" s="266">
        <v>10</v>
      </c>
      <c r="H78" s="267">
        <v>6</v>
      </c>
      <c r="I78" s="268">
        <v>239</v>
      </c>
      <c r="J78" s="266">
        <v>53</v>
      </c>
      <c r="K78" s="267">
        <v>0</v>
      </c>
      <c r="L78" s="268">
        <v>90</v>
      </c>
      <c r="M78" s="266">
        <v>12</v>
      </c>
      <c r="N78" s="268">
        <v>6</v>
      </c>
      <c r="O78" s="266">
        <v>10</v>
      </c>
      <c r="P78" s="267">
        <v>3</v>
      </c>
      <c r="Q78" s="268">
        <v>56</v>
      </c>
    </row>
    <row r="79" spans="1:17" ht="15.75">
      <c r="A79" s="158" t="s">
        <v>249</v>
      </c>
      <c r="B79" s="266">
        <v>55</v>
      </c>
      <c r="C79" s="267">
        <v>4</v>
      </c>
      <c r="D79" s="268">
        <v>13</v>
      </c>
      <c r="E79" s="266">
        <v>18</v>
      </c>
      <c r="F79" s="268">
        <v>6</v>
      </c>
      <c r="G79" s="266">
        <v>13</v>
      </c>
      <c r="H79" s="267">
        <v>7</v>
      </c>
      <c r="I79" s="268">
        <v>16</v>
      </c>
      <c r="J79" s="266">
        <v>42</v>
      </c>
      <c r="K79" s="267">
        <v>3</v>
      </c>
      <c r="L79" s="268">
        <v>23</v>
      </c>
      <c r="M79" s="266">
        <v>10</v>
      </c>
      <c r="N79" s="268">
        <v>9</v>
      </c>
      <c r="O79" s="266">
        <v>2</v>
      </c>
      <c r="P79" s="267">
        <v>0</v>
      </c>
      <c r="Q79" s="268">
        <v>14</v>
      </c>
    </row>
    <row r="80" spans="1:17" ht="15.75">
      <c r="A80" s="162" t="s">
        <v>250</v>
      </c>
      <c r="B80" s="266">
        <v>138</v>
      </c>
      <c r="C80" s="267">
        <v>1</v>
      </c>
      <c r="D80" s="268">
        <v>59</v>
      </c>
      <c r="E80" s="266">
        <v>15</v>
      </c>
      <c r="F80" s="268">
        <v>4</v>
      </c>
      <c r="G80" s="266">
        <v>6</v>
      </c>
      <c r="H80" s="267">
        <v>0</v>
      </c>
      <c r="I80" s="268">
        <v>7</v>
      </c>
      <c r="J80" s="266">
        <v>95</v>
      </c>
      <c r="K80" s="267">
        <v>2</v>
      </c>
      <c r="L80" s="268">
        <v>42</v>
      </c>
      <c r="M80" s="266">
        <v>15</v>
      </c>
      <c r="N80" s="268">
        <v>2</v>
      </c>
      <c r="O80" s="266">
        <v>16</v>
      </c>
      <c r="P80" s="267">
        <v>2</v>
      </c>
      <c r="Q80" s="268">
        <v>392</v>
      </c>
    </row>
    <row r="81" spans="1:17" ht="15.75">
      <c r="A81" s="158" t="s">
        <v>251</v>
      </c>
      <c r="B81" s="266">
        <v>95</v>
      </c>
      <c r="C81" s="267">
        <v>11</v>
      </c>
      <c r="D81" s="268">
        <v>26</v>
      </c>
      <c r="E81" s="266">
        <v>9</v>
      </c>
      <c r="F81" s="268">
        <v>2</v>
      </c>
      <c r="G81" s="266">
        <v>2</v>
      </c>
      <c r="H81" s="267">
        <v>4</v>
      </c>
      <c r="I81" s="268">
        <v>8</v>
      </c>
      <c r="J81" s="266">
        <v>71</v>
      </c>
      <c r="K81" s="267">
        <v>3</v>
      </c>
      <c r="L81" s="268">
        <v>32</v>
      </c>
      <c r="M81" s="266">
        <v>3</v>
      </c>
      <c r="N81" s="268">
        <v>4</v>
      </c>
      <c r="O81" s="266">
        <v>2</v>
      </c>
      <c r="P81" s="267">
        <v>1</v>
      </c>
      <c r="Q81" s="268">
        <v>10</v>
      </c>
    </row>
    <row r="82" spans="1:17" ht="15.75">
      <c r="A82" s="162" t="s">
        <v>252</v>
      </c>
      <c r="B82" s="266">
        <v>19</v>
      </c>
      <c r="C82" s="267">
        <v>0</v>
      </c>
      <c r="D82" s="268">
        <v>39</v>
      </c>
      <c r="E82" s="266">
        <v>3</v>
      </c>
      <c r="F82" s="268">
        <v>9</v>
      </c>
      <c r="G82" s="266">
        <v>9</v>
      </c>
      <c r="H82" s="267">
        <v>3</v>
      </c>
      <c r="I82" s="268">
        <v>26</v>
      </c>
      <c r="J82" s="266">
        <v>30</v>
      </c>
      <c r="K82" s="267">
        <v>0</v>
      </c>
      <c r="L82" s="268">
        <v>67</v>
      </c>
      <c r="M82" s="266">
        <v>7</v>
      </c>
      <c r="N82" s="268">
        <v>4</v>
      </c>
      <c r="O82" s="266">
        <v>12</v>
      </c>
      <c r="P82" s="267">
        <v>5</v>
      </c>
      <c r="Q82" s="268">
        <v>43</v>
      </c>
    </row>
    <row r="83" spans="1:17" ht="15.75">
      <c r="A83" s="158" t="s">
        <v>253</v>
      </c>
      <c r="B83" s="266">
        <v>5</v>
      </c>
      <c r="C83" s="267">
        <v>4</v>
      </c>
      <c r="D83" s="268">
        <v>26</v>
      </c>
      <c r="E83" s="266">
        <v>1</v>
      </c>
      <c r="F83" s="268">
        <v>2</v>
      </c>
      <c r="G83" s="266">
        <v>1</v>
      </c>
      <c r="H83" s="267">
        <v>0</v>
      </c>
      <c r="I83" s="268">
        <v>35</v>
      </c>
      <c r="J83" s="266">
        <v>12</v>
      </c>
      <c r="K83" s="267">
        <v>2</v>
      </c>
      <c r="L83" s="268">
        <v>25</v>
      </c>
      <c r="M83" s="266">
        <v>1</v>
      </c>
      <c r="N83" s="268">
        <v>2</v>
      </c>
      <c r="O83" s="266">
        <v>0</v>
      </c>
      <c r="P83" s="267">
        <v>2</v>
      </c>
      <c r="Q83" s="268">
        <v>16</v>
      </c>
    </row>
    <row r="84" spans="1:17" ht="15.75">
      <c r="A84" s="162" t="s">
        <v>254</v>
      </c>
      <c r="B84" s="266">
        <v>36</v>
      </c>
      <c r="C84" s="267">
        <v>2</v>
      </c>
      <c r="D84" s="268">
        <v>46</v>
      </c>
      <c r="E84" s="266">
        <v>8</v>
      </c>
      <c r="F84" s="268">
        <v>1</v>
      </c>
      <c r="G84" s="266">
        <v>3</v>
      </c>
      <c r="H84" s="267">
        <v>0</v>
      </c>
      <c r="I84" s="268">
        <v>32</v>
      </c>
      <c r="J84" s="266">
        <v>26</v>
      </c>
      <c r="K84" s="267">
        <v>1</v>
      </c>
      <c r="L84" s="268">
        <v>49</v>
      </c>
      <c r="M84" s="266">
        <v>2</v>
      </c>
      <c r="N84" s="268">
        <v>0</v>
      </c>
      <c r="O84" s="266">
        <v>4</v>
      </c>
      <c r="P84" s="267">
        <v>0</v>
      </c>
      <c r="Q84" s="268">
        <v>75</v>
      </c>
    </row>
    <row r="85" spans="1:17" ht="15.75">
      <c r="A85" s="158" t="s">
        <v>255</v>
      </c>
      <c r="B85" s="266">
        <v>93</v>
      </c>
      <c r="C85" s="267">
        <v>4</v>
      </c>
      <c r="D85" s="268">
        <v>115</v>
      </c>
      <c r="E85" s="266">
        <v>17</v>
      </c>
      <c r="F85" s="268">
        <v>7</v>
      </c>
      <c r="G85" s="266">
        <v>10</v>
      </c>
      <c r="H85" s="267">
        <v>2</v>
      </c>
      <c r="I85" s="268">
        <v>31</v>
      </c>
      <c r="J85" s="266">
        <v>90</v>
      </c>
      <c r="K85" s="267">
        <v>2</v>
      </c>
      <c r="L85" s="268">
        <v>96</v>
      </c>
      <c r="M85" s="266">
        <v>10</v>
      </c>
      <c r="N85" s="268">
        <v>2</v>
      </c>
      <c r="O85" s="266">
        <v>7</v>
      </c>
      <c r="P85" s="267">
        <v>4</v>
      </c>
      <c r="Q85" s="268">
        <v>653</v>
      </c>
    </row>
    <row r="86" spans="1:17" ht="15.75">
      <c r="A86" s="162" t="s">
        <v>256</v>
      </c>
      <c r="B86" s="266">
        <v>47</v>
      </c>
      <c r="C86" s="267">
        <v>5</v>
      </c>
      <c r="D86" s="268">
        <v>33</v>
      </c>
      <c r="E86" s="266">
        <v>12</v>
      </c>
      <c r="F86" s="268">
        <v>20</v>
      </c>
      <c r="G86" s="266">
        <v>3</v>
      </c>
      <c r="H86" s="267">
        <v>6</v>
      </c>
      <c r="I86" s="268">
        <v>369</v>
      </c>
      <c r="J86" s="266">
        <v>34</v>
      </c>
      <c r="K86" s="267">
        <v>6</v>
      </c>
      <c r="L86" s="268">
        <v>55</v>
      </c>
      <c r="M86" s="266">
        <v>12</v>
      </c>
      <c r="N86" s="268">
        <v>12</v>
      </c>
      <c r="O86" s="266">
        <v>10</v>
      </c>
      <c r="P86" s="267">
        <v>22</v>
      </c>
      <c r="Q86" s="268">
        <v>55</v>
      </c>
    </row>
    <row r="87" spans="1:17" ht="15.75">
      <c r="A87" s="158" t="s">
        <v>257</v>
      </c>
      <c r="B87" s="266">
        <v>16</v>
      </c>
      <c r="C87" s="267">
        <v>5</v>
      </c>
      <c r="D87" s="268">
        <v>21</v>
      </c>
      <c r="E87" s="266">
        <v>4</v>
      </c>
      <c r="F87" s="268">
        <v>1</v>
      </c>
      <c r="G87" s="266">
        <v>2</v>
      </c>
      <c r="H87" s="267">
        <v>1</v>
      </c>
      <c r="I87" s="268">
        <v>54</v>
      </c>
      <c r="J87" s="266">
        <v>17</v>
      </c>
      <c r="K87" s="267">
        <v>3</v>
      </c>
      <c r="L87" s="268">
        <v>24</v>
      </c>
      <c r="M87" s="266">
        <v>4</v>
      </c>
      <c r="N87" s="268">
        <v>1</v>
      </c>
      <c r="O87" s="266">
        <v>1</v>
      </c>
      <c r="P87" s="267">
        <v>0</v>
      </c>
      <c r="Q87" s="268">
        <v>34</v>
      </c>
    </row>
    <row r="88" spans="1:17" ht="15.75">
      <c r="A88" s="162" t="s">
        <v>258</v>
      </c>
      <c r="B88" s="266">
        <v>103</v>
      </c>
      <c r="C88" s="267">
        <v>2</v>
      </c>
      <c r="D88" s="268">
        <v>74</v>
      </c>
      <c r="E88" s="266">
        <v>23</v>
      </c>
      <c r="F88" s="268">
        <v>16</v>
      </c>
      <c r="G88" s="266">
        <v>26</v>
      </c>
      <c r="H88" s="267">
        <v>4</v>
      </c>
      <c r="I88" s="268">
        <v>79</v>
      </c>
      <c r="J88" s="266">
        <v>76</v>
      </c>
      <c r="K88" s="267">
        <v>1</v>
      </c>
      <c r="L88" s="268">
        <v>87</v>
      </c>
      <c r="M88" s="266">
        <v>23</v>
      </c>
      <c r="N88" s="268">
        <v>6</v>
      </c>
      <c r="O88" s="266">
        <v>17</v>
      </c>
      <c r="P88" s="267">
        <v>4</v>
      </c>
      <c r="Q88" s="268">
        <v>81</v>
      </c>
    </row>
    <row r="89" spans="1:17" ht="16.5" thickBot="1">
      <c r="A89" s="166" t="s">
        <v>259</v>
      </c>
      <c r="B89" s="266">
        <v>67</v>
      </c>
      <c r="C89" s="267">
        <v>6</v>
      </c>
      <c r="D89" s="268">
        <v>90</v>
      </c>
      <c r="E89" s="266">
        <v>28</v>
      </c>
      <c r="F89" s="268">
        <v>8</v>
      </c>
      <c r="G89" s="266">
        <v>11</v>
      </c>
      <c r="H89" s="267">
        <v>1</v>
      </c>
      <c r="I89" s="268">
        <v>176</v>
      </c>
      <c r="J89" s="266">
        <v>82</v>
      </c>
      <c r="K89" s="267">
        <v>1</v>
      </c>
      <c r="L89" s="268">
        <v>77</v>
      </c>
      <c r="M89" s="266">
        <v>24</v>
      </c>
      <c r="N89" s="268">
        <v>10</v>
      </c>
      <c r="O89" s="266">
        <v>10</v>
      </c>
      <c r="P89" s="267">
        <v>2</v>
      </c>
      <c r="Q89" s="268">
        <v>67</v>
      </c>
    </row>
    <row r="90" spans="1:17" s="171" customFormat="1" ht="17.25" thickBot="1" thickTop="1">
      <c r="A90" s="167" t="s">
        <v>260</v>
      </c>
      <c r="B90" s="251">
        <f>SUM(B9:B89)</f>
        <v>34322</v>
      </c>
      <c r="C90" s="252">
        <f aca="true" t="shared" si="0" ref="C90:I90">SUM(C9:C89)</f>
        <v>1176</v>
      </c>
      <c r="D90" s="253">
        <f t="shared" si="0"/>
        <v>34940</v>
      </c>
      <c r="E90" s="251">
        <f t="shared" si="0"/>
        <v>9988</v>
      </c>
      <c r="F90" s="253">
        <f t="shared" si="0"/>
        <v>2238</v>
      </c>
      <c r="G90" s="251">
        <f t="shared" si="0"/>
        <v>7546</v>
      </c>
      <c r="H90" s="252">
        <f t="shared" si="0"/>
        <v>1287</v>
      </c>
      <c r="I90" s="253">
        <f t="shared" si="0"/>
        <v>21072</v>
      </c>
      <c r="J90" s="251">
        <f>SUM(J9:J89)</f>
        <v>28720</v>
      </c>
      <c r="K90" s="252">
        <f aca="true" t="shared" si="1" ref="K90:Q90">SUM(K9:K89)</f>
        <v>755</v>
      </c>
      <c r="L90" s="253">
        <f t="shared" si="1"/>
        <v>30049</v>
      </c>
      <c r="M90" s="251">
        <f t="shared" si="1"/>
        <v>9037</v>
      </c>
      <c r="N90" s="253">
        <f t="shared" si="1"/>
        <v>1921</v>
      </c>
      <c r="O90" s="251">
        <f t="shared" si="1"/>
        <v>6752</v>
      </c>
      <c r="P90" s="252">
        <f t="shared" si="1"/>
        <v>1221</v>
      </c>
      <c r="Q90" s="254">
        <f t="shared" si="1"/>
        <v>25190</v>
      </c>
    </row>
    <row r="91" spans="1:17" s="177" customFormat="1" ht="16.5" thickTop="1">
      <c r="A91" s="172" t="s">
        <v>18</v>
      </c>
      <c r="B91" s="173"/>
      <c r="C91" s="174"/>
      <c r="D91" s="174"/>
      <c r="E91" s="175"/>
      <c r="F91" s="175"/>
      <c r="G91" s="175"/>
      <c r="H91" s="175"/>
      <c r="I91" s="175"/>
      <c r="J91" s="176"/>
      <c r="K91" s="176"/>
      <c r="L91" s="176"/>
      <c r="M91" s="176"/>
      <c r="N91" s="176"/>
      <c r="O91" s="176"/>
      <c r="P91" s="176"/>
      <c r="Q91" s="176"/>
    </row>
    <row r="92" spans="1:10" s="181" customFormat="1" ht="20.25">
      <c r="A92" s="178"/>
      <c r="B92" s="179"/>
      <c r="C92" s="179"/>
      <c r="D92" s="179"/>
      <c r="E92" s="179"/>
      <c r="F92" s="179"/>
      <c r="G92" s="179"/>
      <c r="H92" s="179"/>
      <c r="I92" s="179"/>
      <c r="J92" s="180"/>
    </row>
    <row r="93" spans="1:10" s="183" customFormat="1" ht="20.25">
      <c r="A93" s="182"/>
      <c r="J93" s="184"/>
    </row>
  </sheetData>
  <sheetProtection/>
  <mergeCells count="27">
    <mergeCell ref="Q7:Q8"/>
    <mergeCell ref="K7:K8"/>
    <mergeCell ref="L7:L8"/>
    <mergeCell ref="M7:M8"/>
    <mergeCell ref="N7:N8"/>
    <mergeCell ref="O7:O8"/>
    <mergeCell ref="P7:P8"/>
    <mergeCell ref="O6:Q6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A1:Q1"/>
    <mergeCell ref="A3:Q3"/>
    <mergeCell ref="A5:A8"/>
    <mergeCell ref="B5:I5"/>
    <mergeCell ref="J5:Q5"/>
    <mergeCell ref="B6:D6"/>
    <mergeCell ref="E6:F6"/>
    <mergeCell ref="G6:I6"/>
    <mergeCell ref="J6:L6"/>
    <mergeCell ref="M6:N6"/>
  </mergeCells>
  <printOptions/>
  <pageMargins left="0.1968503937007874" right="0.1968503937007874" top="0.5511811023622047" bottom="0.5118110236220472" header="0.31496062992125984" footer="0.31496062992125984"/>
  <pageSetup horizontalDpi="600" verticalDpi="600" orientation="portrait" paperSize="9" r:id="rId1"/>
  <headerFooter>
    <oddFooter>&amp;L24.09.2010&amp;CTÜRKİYE ODALAR ve BORSALAR BİRLİĞİ
Bilgi Hizmetleri Dairesi&amp;R&amp;P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H28"/>
  <sheetViews>
    <sheetView zoomScalePageLayoutView="0" workbookViewId="0" topLeftCell="A4">
      <selection activeCell="J15" sqref="J15"/>
    </sheetView>
  </sheetViews>
  <sheetFormatPr defaultColWidth="9.140625" defaultRowHeight="15"/>
  <cols>
    <col min="1" max="1" width="26.8515625" style="0" customWidth="1"/>
  </cols>
  <sheetData>
    <row r="2" spans="1:8" ht="18.75" thickBot="1">
      <c r="A2" s="342" t="s">
        <v>404</v>
      </c>
      <c r="B2" s="342"/>
      <c r="C2" s="342"/>
      <c r="D2" s="342"/>
      <c r="E2" s="342"/>
      <c r="F2" s="342"/>
      <c r="G2" s="342"/>
      <c r="H2" s="342"/>
    </row>
    <row r="5" spans="1:8" ht="18.75" customHeight="1">
      <c r="A5" s="343" t="s">
        <v>405</v>
      </c>
      <c r="B5" s="343"/>
      <c r="C5" s="343"/>
      <c r="D5" s="343"/>
      <c r="E5" s="343"/>
      <c r="F5" s="343"/>
      <c r="G5" s="343"/>
      <c r="H5" s="343"/>
    </row>
    <row r="6" spans="2:8" ht="15.75">
      <c r="B6" s="1"/>
      <c r="C6" s="144"/>
      <c r="D6" s="144"/>
      <c r="E6" s="144"/>
      <c r="F6" s="144"/>
      <c r="G6" s="144"/>
      <c r="H6" s="144"/>
    </row>
    <row r="7" spans="2:8" ht="15.75">
      <c r="B7" s="1"/>
      <c r="C7" s="144"/>
      <c r="D7" s="144"/>
      <c r="E7" s="144"/>
      <c r="F7" s="144"/>
      <c r="G7" s="144"/>
      <c r="H7" s="144"/>
    </row>
    <row r="9" spans="1:7" ht="31.5" customHeight="1">
      <c r="A9" s="196"/>
      <c r="B9" s="429" t="s">
        <v>3</v>
      </c>
      <c r="C9" s="430"/>
      <c r="D9" s="429" t="s">
        <v>6</v>
      </c>
      <c r="E9" s="430"/>
      <c r="F9" s="429" t="s">
        <v>2</v>
      </c>
      <c r="G9" s="430"/>
    </row>
    <row r="10" spans="1:7" ht="15">
      <c r="A10" s="197" t="s">
        <v>9</v>
      </c>
      <c r="B10" s="425">
        <v>34</v>
      </c>
      <c r="C10" s="426"/>
      <c r="D10" s="425">
        <v>152</v>
      </c>
      <c r="E10" s="426"/>
      <c r="F10" s="427">
        <v>186</v>
      </c>
      <c r="G10" s="428"/>
    </row>
    <row r="11" spans="1:7" ht="30">
      <c r="A11" s="198" t="s">
        <v>267</v>
      </c>
      <c r="B11" s="431">
        <v>96703046</v>
      </c>
      <c r="C11" s="432"/>
      <c r="D11" s="431">
        <v>30750000</v>
      </c>
      <c r="E11" s="432"/>
      <c r="F11" s="431">
        <v>127453046</v>
      </c>
      <c r="G11" s="432"/>
    </row>
    <row r="12" spans="1:7" ht="45">
      <c r="A12" s="199" t="s">
        <v>268</v>
      </c>
      <c r="B12" s="431">
        <v>72013544</v>
      </c>
      <c r="C12" s="432"/>
      <c r="D12" s="431">
        <v>23094950</v>
      </c>
      <c r="E12" s="432"/>
      <c r="F12" s="431">
        <v>95108494</v>
      </c>
      <c r="G12" s="432"/>
    </row>
    <row r="13" spans="1:7" ht="15">
      <c r="A13" s="200" t="s">
        <v>269</v>
      </c>
      <c r="B13" s="433">
        <f>(B12/B11)*100</f>
        <v>74.46874424203763</v>
      </c>
      <c r="C13" s="434"/>
      <c r="D13" s="433">
        <f>(D12/D11)*100</f>
        <v>75.10552845528456</v>
      </c>
      <c r="E13" s="434"/>
      <c r="F13" s="433">
        <f>(F12/F11)*100</f>
        <v>74.6223781893765</v>
      </c>
      <c r="G13" s="434"/>
    </row>
    <row r="14" spans="1:4" ht="15">
      <c r="A14" s="27" t="s">
        <v>18</v>
      </c>
      <c r="B14" s="27"/>
      <c r="C14" s="27"/>
      <c r="D14" s="27"/>
    </row>
    <row r="15" spans="1:4" ht="15">
      <c r="A15" s="27"/>
      <c r="B15" s="27"/>
      <c r="C15" s="27"/>
      <c r="D15" s="27"/>
    </row>
    <row r="16" spans="1:4" ht="15">
      <c r="A16" s="27"/>
      <c r="B16" s="27"/>
      <c r="C16" s="27"/>
      <c r="D16" s="27"/>
    </row>
    <row r="17" spans="1:4" ht="15">
      <c r="A17" s="27"/>
      <c r="B17" s="27"/>
      <c r="C17" s="27"/>
      <c r="D17" s="27"/>
    </row>
    <row r="18" ht="15.75" customHeight="1"/>
    <row r="19" spans="1:7" ht="15.75" customHeight="1">
      <c r="A19" s="435" t="s">
        <v>406</v>
      </c>
      <c r="B19" s="435"/>
      <c r="C19" s="435"/>
      <c r="D19" s="435"/>
      <c r="E19" s="435"/>
      <c r="F19" s="435"/>
      <c r="G19" s="435"/>
    </row>
    <row r="20" spans="1:7" ht="15.75" customHeight="1">
      <c r="A20" s="435"/>
      <c r="B20" s="435"/>
      <c r="C20" s="435"/>
      <c r="D20" s="435"/>
      <c r="E20" s="435"/>
      <c r="F20" s="435"/>
      <c r="G20" s="435"/>
    </row>
    <row r="21" spans="1:7" ht="31.5" customHeight="1">
      <c r="A21" s="133"/>
      <c r="B21" s="133"/>
      <c r="C21" s="133"/>
      <c r="D21" s="133"/>
      <c r="E21" s="133"/>
      <c r="F21" s="133"/>
      <c r="G21" s="133"/>
    </row>
    <row r="22" spans="1:8" ht="15">
      <c r="A22" s="436"/>
      <c r="B22" s="436"/>
      <c r="C22" s="436"/>
      <c r="D22" s="436"/>
      <c r="E22" s="436"/>
      <c r="F22" s="436"/>
      <c r="G22" s="436"/>
      <c r="H22" s="436"/>
    </row>
    <row r="23" spans="1:7" ht="15">
      <c r="A23" s="201"/>
      <c r="B23" s="429" t="s">
        <v>3</v>
      </c>
      <c r="C23" s="430"/>
      <c r="D23" s="429" t="s">
        <v>6</v>
      </c>
      <c r="E23" s="430"/>
      <c r="F23" s="429" t="s">
        <v>2</v>
      </c>
      <c r="G23" s="430"/>
    </row>
    <row r="24" spans="1:7" ht="15">
      <c r="A24" s="202" t="s">
        <v>9</v>
      </c>
      <c r="B24" s="362">
        <v>187</v>
      </c>
      <c r="C24" s="360"/>
      <c r="D24" s="362">
        <v>1423</v>
      </c>
      <c r="E24" s="360"/>
      <c r="F24" s="362">
        <v>1610</v>
      </c>
      <c r="G24" s="437"/>
    </row>
    <row r="25" spans="1:7" ht="30">
      <c r="A25" s="203" t="s">
        <v>267</v>
      </c>
      <c r="B25" s="438">
        <v>425644495</v>
      </c>
      <c r="C25" s="439"/>
      <c r="D25" s="438">
        <v>242278000</v>
      </c>
      <c r="E25" s="439"/>
      <c r="F25" s="438">
        <v>667922495</v>
      </c>
      <c r="G25" s="440"/>
    </row>
    <row r="26" spans="1:7" ht="45">
      <c r="A26" s="204" t="s">
        <v>268</v>
      </c>
      <c r="B26" s="438">
        <v>172537106</v>
      </c>
      <c r="C26" s="440"/>
      <c r="D26" s="438">
        <v>160420766</v>
      </c>
      <c r="E26" s="440"/>
      <c r="F26" s="438">
        <v>332957872</v>
      </c>
      <c r="G26" s="440"/>
    </row>
    <row r="27" spans="1:7" ht="15">
      <c r="A27" s="200" t="s">
        <v>269</v>
      </c>
      <c r="B27" s="433">
        <f>(B26/B25)*100</f>
        <v>40.53549570751526</v>
      </c>
      <c r="C27" s="434"/>
      <c r="D27" s="433">
        <f>(D26/D25)*100</f>
        <v>66.21350927446983</v>
      </c>
      <c r="E27" s="434"/>
      <c r="F27" s="433">
        <f>(F26/F25)*100</f>
        <v>49.849776657095525</v>
      </c>
      <c r="G27" s="434"/>
    </row>
    <row r="28" spans="1:4" ht="15">
      <c r="A28" s="27" t="s">
        <v>18</v>
      </c>
      <c r="B28" s="27"/>
      <c r="C28" s="27"/>
      <c r="D28" s="27"/>
    </row>
  </sheetData>
  <sheetProtection/>
  <mergeCells count="34">
    <mergeCell ref="B27:C27"/>
    <mergeCell ref="D27:E27"/>
    <mergeCell ref="F27:G27"/>
    <mergeCell ref="B25:C25"/>
    <mergeCell ref="D25:E25"/>
    <mergeCell ref="F25:G25"/>
    <mergeCell ref="B26:C26"/>
    <mergeCell ref="D26:E26"/>
    <mergeCell ref="F26:G26"/>
    <mergeCell ref="A19:G20"/>
    <mergeCell ref="A22:H22"/>
    <mergeCell ref="B24:C24"/>
    <mergeCell ref="D24:E24"/>
    <mergeCell ref="F24:G24"/>
    <mergeCell ref="B23:C23"/>
    <mergeCell ref="D23:E23"/>
    <mergeCell ref="F23:G23"/>
    <mergeCell ref="D11:E11"/>
    <mergeCell ref="F11:G11"/>
    <mergeCell ref="B12:C12"/>
    <mergeCell ref="D12:E12"/>
    <mergeCell ref="F12:G12"/>
    <mergeCell ref="D13:E13"/>
    <mergeCell ref="F13:G13"/>
    <mergeCell ref="B13:C13"/>
    <mergeCell ref="B11:C11"/>
    <mergeCell ref="B10:C10"/>
    <mergeCell ref="D10:E10"/>
    <mergeCell ref="F10:G10"/>
    <mergeCell ref="A2:H2"/>
    <mergeCell ref="A5:H5"/>
    <mergeCell ref="B9:C9"/>
    <mergeCell ref="D9:E9"/>
    <mergeCell ref="F9:G9"/>
  </mergeCells>
  <printOptions/>
  <pageMargins left="0.7874015748031497" right="0.1968503937007874" top="0.7480314960629921" bottom="0.7480314960629921" header="0.31496062992125984" footer="0.31496062992125984"/>
  <pageSetup horizontalDpi="600" verticalDpi="600" orientation="portrait" paperSize="9" r:id="rId1"/>
  <headerFooter>
    <oddFooter>&amp;L24.09.2010&amp;CTÜRKİYE ODALAR ve BORSALAR BİRLİĞİ
Bilgi Hizmetleri Dairesi&amp;R&amp;P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H93"/>
  <sheetViews>
    <sheetView zoomScalePageLayoutView="0" workbookViewId="0" topLeftCell="A58">
      <selection activeCell="I45" sqref="I45"/>
    </sheetView>
  </sheetViews>
  <sheetFormatPr defaultColWidth="9.140625" defaultRowHeight="15"/>
  <cols>
    <col min="2" max="2" width="18.00390625" style="0" customWidth="1"/>
    <col min="3" max="4" width="13.8515625" style="0" customWidth="1"/>
    <col min="5" max="5" width="19.421875" style="0" customWidth="1"/>
    <col min="6" max="6" width="10.140625" style="0" bestFit="1" customWidth="1"/>
    <col min="7" max="7" width="8.8515625" style="0" customWidth="1"/>
    <col min="8" max="8" width="19.8515625" style="0" bestFit="1" customWidth="1"/>
    <col min="9" max="9" width="15.28125" style="0" customWidth="1"/>
    <col min="10" max="10" width="19.8515625" style="0" bestFit="1" customWidth="1"/>
    <col min="249" max="249" width="18.00390625" style="0" customWidth="1"/>
    <col min="250" max="251" width="13.8515625" style="0" customWidth="1"/>
    <col min="252" max="252" width="19.421875" style="0" customWidth="1"/>
    <col min="253" max="253" width="10.140625" style="0" bestFit="1" customWidth="1"/>
    <col min="254" max="254" width="8.8515625" style="0" customWidth="1"/>
    <col min="255" max="255" width="10.140625" style="0" bestFit="1" customWidth="1"/>
  </cols>
  <sheetData>
    <row r="1" spans="1:8" ht="19.5" customHeight="1" thickBot="1">
      <c r="A1" s="300" t="s">
        <v>402</v>
      </c>
      <c r="B1" s="300"/>
      <c r="C1" s="300"/>
      <c r="D1" s="300"/>
      <c r="E1" s="300"/>
      <c r="F1" s="300"/>
      <c r="G1" s="300"/>
      <c r="H1" s="127"/>
    </row>
    <row r="4" spans="1:7" ht="15.75" customHeight="1">
      <c r="A4" s="441" t="s">
        <v>403</v>
      </c>
      <c r="B4" s="441"/>
      <c r="C4" s="441"/>
      <c r="D4" s="441"/>
      <c r="E4" s="441"/>
      <c r="F4" s="441"/>
      <c r="G4" s="441"/>
    </row>
    <row r="5" spans="1:7" ht="15">
      <c r="A5" s="441"/>
      <c r="B5" s="441"/>
      <c r="C5" s="441"/>
      <c r="D5" s="441"/>
      <c r="E5" s="441"/>
      <c r="F5" s="441"/>
      <c r="G5" s="441"/>
    </row>
    <row r="7" spans="2:5" ht="15">
      <c r="B7" s="367" t="s">
        <v>141</v>
      </c>
      <c r="C7" s="367"/>
      <c r="D7" s="367"/>
      <c r="E7" s="367"/>
    </row>
    <row r="8" spans="2:5" ht="15.75" customHeight="1">
      <c r="B8" s="205"/>
      <c r="C8" s="205"/>
      <c r="D8" s="205"/>
      <c r="E8" s="205"/>
    </row>
    <row r="9" spans="2:5" ht="15.75" customHeight="1">
      <c r="B9" s="442" t="s">
        <v>270</v>
      </c>
      <c r="C9" s="442" t="s">
        <v>271</v>
      </c>
      <c r="D9" s="442" t="s">
        <v>272</v>
      </c>
      <c r="E9" s="442" t="s">
        <v>273</v>
      </c>
    </row>
    <row r="10" spans="2:5" ht="15.75" customHeight="1">
      <c r="B10" s="442"/>
      <c r="C10" s="442"/>
      <c r="D10" s="443"/>
      <c r="E10" s="443"/>
    </row>
    <row r="11" spans="2:5" ht="29.25" customHeight="1">
      <c r="B11" s="442"/>
      <c r="C11" s="442"/>
      <c r="D11" s="443"/>
      <c r="E11" s="443"/>
    </row>
    <row r="12" spans="2:5" ht="15">
      <c r="B12" s="206" t="s">
        <v>212</v>
      </c>
      <c r="C12" s="207">
        <v>122</v>
      </c>
      <c r="D12" s="208">
        <v>358357249</v>
      </c>
      <c r="E12" s="208">
        <v>91214720</v>
      </c>
    </row>
    <row r="13" spans="2:5" ht="15">
      <c r="B13" s="206" t="s">
        <v>184</v>
      </c>
      <c r="C13" s="207">
        <v>16</v>
      </c>
      <c r="D13" s="208">
        <v>11675000</v>
      </c>
      <c r="E13" s="208">
        <v>2794210</v>
      </c>
    </row>
    <row r="14" spans="2:5" ht="16.5" customHeight="1">
      <c r="B14" s="206" t="s">
        <v>213</v>
      </c>
      <c r="C14" s="207">
        <v>10</v>
      </c>
      <c r="D14" s="208">
        <v>8154200</v>
      </c>
      <c r="E14" s="208">
        <v>6094700</v>
      </c>
    </row>
    <row r="15" spans="2:5" ht="15">
      <c r="B15" s="206" t="s">
        <v>219</v>
      </c>
      <c r="C15" s="207">
        <v>5</v>
      </c>
      <c r="D15" s="208">
        <v>820000</v>
      </c>
      <c r="E15" s="208">
        <v>510280</v>
      </c>
    </row>
    <row r="16" spans="2:5" ht="15">
      <c r="B16" s="206" t="s">
        <v>194</v>
      </c>
      <c r="C16" s="207">
        <v>5</v>
      </c>
      <c r="D16" s="208">
        <v>5460000</v>
      </c>
      <c r="E16" s="208">
        <v>866150</v>
      </c>
    </row>
    <row r="17" spans="2:5" ht="15">
      <c r="B17" s="206" t="s">
        <v>185</v>
      </c>
      <c r="C17" s="207">
        <v>3</v>
      </c>
      <c r="D17" s="208">
        <v>850000</v>
      </c>
      <c r="E17" s="208">
        <v>291000</v>
      </c>
    </row>
    <row r="18" spans="2:5" ht="15">
      <c r="B18" s="206" t="s">
        <v>205</v>
      </c>
      <c r="C18" s="207">
        <v>2</v>
      </c>
      <c r="D18" s="208">
        <v>550000</v>
      </c>
      <c r="E18" s="208">
        <v>276500</v>
      </c>
    </row>
    <row r="19" spans="2:5" ht="15">
      <c r="B19" s="206" t="s">
        <v>226</v>
      </c>
      <c r="C19" s="207">
        <v>2</v>
      </c>
      <c r="D19" s="208">
        <v>1000000</v>
      </c>
      <c r="E19" s="208">
        <v>458000</v>
      </c>
    </row>
    <row r="20" spans="2:5" ht="15">
      <c r="B20" s="206" t="s">
        <v>211</v>
      </c>
      <c r="C20" s="207">
        <v>2</v>
      </c>
      <c r="D20" s="208">
        <v>150000</v>
      </c>
      <c r="E20" s="208">
        <v>56000</v>
      </c>
    </row>
    <row r="21" spans="2:5" ht="15">
      <c r="B21" s="206" t="s">
        <v>181</v>
      </c>
      <c r="C21" s="207">
        <v>1</v>
      </c>
      <c r="D21" s="208">
        <v>50000</v>
      </c>
      <c r="E21" s="208">
        <v>25000</v>
      </c>
    </row>
    <row r="22" spans="2:5" ht="15">
      <c r="B22" s="206" t="s">
        <v>221</v>
      </c>
      <c r="C22" s="207">
        <v>1</v>
      </c>
      <c r="D22" s="208">
        <v>100000</v>
      </c>
      <c r="E22" s="208">
        <v>40000</v>
      </c>
    </row>
    <row r="23" spans="2:5" ht="15">
      <c r="B23" s="206" t="s">
        <v>196</v>
      </c>
      <c r="C23" s="207">
        <v>1</v>
      </c>
      <c r="D23" s="208">
        <v>9775000</v>
      </c>
      <c r="E23" s="208">
        <v>4985250</v>
      </c>
    </row>
    <row r="24" spans="2:5" ht="15">
      <c r="B24" s="206" t="s">
        <v>179</v>
      </c>
      <c r="C24" s="207">
        <v>1</v>
      </c>
      <c r="D24" s="208">
        <v>1000000</v>
      </c>
      <c r="E24" s="208">
        <v>70000</v>
      </c>
    </row>
    <row r="25" spans="2:5" ht="15">
      <c r="B25" s="206" t="s">
        <v>215</v>
      </c>
      <c r="C25" s="207">
        <v>1</v>
      </c>
      <c r="D25" s="208">
        <v>100000</v>
      </c>
      <c r="E25" s="208">
        <v>1000</v>
      </c>
    </row>
    <row r="26" spans="2:5" ht="15">
      <c r="B26" s="206" t="s">
        <v>188</v>
      </c>
      <c r="C26" s="207">
        <v>1</v>
      </c>
      <c r="D26" s="208">
        <v>50000</v>
      </c>
      <c r="E26" s="208">
        <v>10000</v>
      </c>
    </row>
    <row r="27" spans="2:5" ht="15">
      <c r="B27" s="206" t="s">
        <v>199</v>
      </c>
      <c r="C27" s="207">
        <v>1</v>
      </c>
      <c r="D27" s="208">
        <v>100000</v>
      </c>
      <c r="E27" s="208">
        <v>35000</v>
      </c>
    </row>
    <row r="28" spans="2:5" ht="15">
      <c r="B28" s="444" t="s">
        <v>32</v>
      </c>
      <c r="C28" s="444"/>
      <c r="D28" s="444"/>
      <c r="E28" s="213">
        <f>SUM(E12:E27)</f>
        <v>107727810</v>
      </c>
    </row>
    <row r="29" spans="2:5" ht="15" customHeight="1">
      <c r="B29" s="27" t="s">
        <v>18</v>
      </c>
      <c r="C29" s="27"/>
      <c r="D29" s="27"/>
      <c r="E29" s="209"/>
    </row>
    <row r="30" spans="2:5" ht="15" customHeight="1">
      <c r="B30" s="210"/>
      <c r="C30" s="210"/>
      <c r="D30" s="211"/>
      <c r="E30" s="211"/>
    </row>
    <row r="31" spans="2:5" ht="15">
      <c r="B31" s="210"/>
      <c r="C31" s="210"/>
      <c r="D31" s="211"/>
      <c r="E31" s="211"/>
    </row>
    <row r="32" spans="2:5" ht="15.75" customHeight="1">
      <c r="B32" s="367" t="s">
        <v>155</v>
      </c>
      <c r="C32" s="367"/>
      <c r="D32" s="367"/>
      <c r="E32" s="367"/>
    </row>
    <row r="33" spans="2:5" ht="15.75" customHeight="1">
      <c r="B33" s="212"/>
      <c r="C33" s="212"/>
      <c r="D33" s="212"/>
      <c r="E33" s="212"/>
    </row>
    <row r="34" spans="2:5" ht="15">
      <c r="B34" s="442" t="s">
        <v>270</v>
      </c>
      <c r="C34" s="442" t="s">
        <v>271</v>
      </c>
      <c r="D34" s="442" t="s">
        <v>272</v>
      </c>
      <c r="E34" s="442" t="s">
        <v>273</v>
      </c>
    </row>
    <row r="35" spans="2:5" ht="15">
      <c r="B35" s="442"/>
      <c r="C35" s="442"/>
      <c r="D35" s="443"/>
      <c r="E35" s="443"/>
    </row>
    <row r="36" spans="2:5" ht="29.25" customHeight="1">
      <c r="B36" s="442"/>
      <c r="C36" s="442"/>
      <c r="D36" s="443"/>
      <c r="E36" s="443"/>
    </row>
    <row r="37" spans="2:5" ht="15">
      <c r="B37" s="206" t="s">
        <v>212</v>
      </c>
      <c r="C37" s="207">
        <v>786</v>
      </c>
      <c r="D37" s="208">
        <v>135639758</v>
      </c>
      <c r="E37" s="208">
        <v>97027491</v>
      </c>
    </row>
    <row r="38" spans="2:5" ht="15">
      <c r="B38" s="206" t="s">
        <v>185</v>
      </c>
      <c r="C38" s="207">
        <v>164</v>
      </c>
      <c r="D38" s="208">
        <v>23455850</v>
      </c>
      <c r="E38" s="208">
        <v>15246062</v>
      </c>
    </row>
    <row r="39" spans="2:5" ht="15">
      <c r="B39" s="206" t="s">
        <v>184</v>
      </c>
      <c r="C39" s="207">
        <v>107</v>
      </c>
      <c r="D39" s="208">
        <v>16250612</v>
      </c>
      <c r="E39" s="208">
        <v>8278728</v>
      </c>
    </row>
    <row r="40" spans="2:5" ht="15">
      <c r="B40" s="206" t="s">
        <v>213</v>
      </c>
      <c r="C40" s="207">
        <v>100</v>
      </c>
      <c r="D40" s="208">
        <v>10337508</v>
      </c>
      <c r="E40" s="208">
        <v>5089756</v>
      </c>
    </row>
    <row r="41" spans="2:5" ht="15">
      <c r="B41" s="206" t="s">
        <v>226</v>
      </c>
      <c r="C41" s="207">
        <v>44</v>
      </c>
      <c r="D41" s="208">
        <v>3485001</v>
      </c>
      <c r="E41" s="208">
        <v>2248733</v>
      </c>
    </row>
    <row r="42" spans="2:5" ht="15">
      <c r="B42" s="206" t="s">
        <v>211</v>
      </c>
      <c r="C42" s="207">
        <v>23</v>
      </c>
      <c r="D42" s="208">
        <v>10610150</v>
      </c>
      <c r="E42" s="208">
        <v>7649106</v>
      </c>
    </row>
    <row r="43" spans="2:5" ht="15">
      <c r="B43" s="206" t="s">
        <v>187</v>
      </c>
      <c r="C43" s="207">
        <v>18</v>
      </c>
      <c r="D43" s="208">
        <v>3110000</v>
      </c>
      <c r="E43" s="208">
        <v>1771900</v>
      </c>
    </row>
    <row r="44" spans="2:5" ht="15">
      <c r="B44" s="206" t="s">
        <v>220</v>
      </c>
      <c r="C44" s="207">
        <v>12</v>
      </c>
      <c r="D44" s="208">
        <v>2628000</v>
      </c>
      <c r="E44" s="208">
        <v>1701500</v>
      </c>
    </row>
    <row r="45" spans="2:5" ht="15">
      <c r="B45" s="206" t="s">
        <v>194</v>
      </c>
      <c r="C45" s="207">
        <v>11</v>
      </c>
      <c r="D45" s="208">
        <v>730005</v>
      </c>
      <c r="E45" s="208">
        <v>337866</v>
      </c>
    </row>
    <row r="46" spans="2:5" ht="15">
      <c r="B46" s="206" t="s">
        <v>209</v>
      </c>
      <c r="C46" s="207">
        <v>11</v>
      </c>
      <c r="D46" s="208">
        <v>1285000</v>
      </c>
      <c r="E46" s="208">
        <v>734000</v>
      </c>
    </row>
    <row r="47" spans="2:5" ht="15">
      <c r="B47" s="206" t="s">
        <v>205</v>
      </c>
      <c r="C47" s="207">
        <v>10</v>
      </c>
      <c r="D47" s="208">
        <v>1475550</v>
      </c>
      <c r="E47" s="208">
        <v>1089477</v>
      </c>
    </row>
    <row r="48" spans="2:5" ht="16.5" customHeight="1">
      <c r="B48" s="206" t="s">
        <v>219</v>
      </c>
      <c r="C48" s="207">
        <v>8</v>
      </c>
      <c r="D48" s="208">
        <v>460820</v>
      </c>
      <c r="E48" s="208">
        <v>264510</v>
      </c>
    </row>
    <row r="49" spans="2:5" ht="15">
      <c r="B49" s="206" t="s">
        <v>179</v>
      </c>
      <c r="C49" s="207">
        <v>8</v>
      </c>
      <c r="D49" s="208">
        <v>1045001</v>
      </c>
      <c r="E49" s="208">
        <v>750920</v>
      </c>
    </row>
    <row r="50" spans="2:5" ht="15">
      <c r="B50" s="206" t="s">
        <v>255</v>
      </c>
      <c r="C50" s="207">
        <v>6</v>
      </c>
      <c r="D50" s="208">
        <v>2100000</v>
      </c>
      <c r="E50" s="208">
        <v>1900000</v>
      </c>
    </row>
    <row r="51" spans="2:5" ht="15">
      <c r="B51" s="206" t="s">
        <v>181</v>
      </c>
      <c r="C51" s="207">
        <v>6</v>
      </c>
      <c r="D51" s="208">
        <v>2500050</v>
      </c>
      <c r="E51" s="208">
        <v>929025</v>
      </c>
    </row>
    <row r="52" spans="2:5" ht="15">
      <c r="B52" s="206" t="s">
        <v>239</v>
      </c>
      <c r="C52" s="207">
        <v>6</v>
      </c>
      <c r="D52" s="208">
        <v>465000</v>
      </c>
      <c r="E52" s="208">
        <v>382500</v>
      </c>
    </row>
    <row r="53" spans="2:5" ht="15">
      <c r="B53" s="206" t="s">
        <v>223</v>
      </c>
      <c r="C53" s="207">
        <v>6</v>
      </c>
      <c r="D53" s="208">
        <v>1325000</v>
      </c>
      <c r="E53" s="208">
        <v>241500</v>
      </c>
    </row>
    <row r="54" spans="2:5" ht="15">
      <c r="B54" s="206" t="s">
        <v>204</v>
      </c>
      <c r="C54" s="207">
        <v>5</v>
      </c>
      <c r="D54" s="208">
        <v>445000</v>
      </c>
      <c r="E54" s="208">
        <v>206725</v>
      </c>
    </row>
    <row r="55" spans="2:5" ht="15">
      <c r="B55" s="206" t="s">
        <v>216</v>
      </c>
      <c r="C55" s="207">
        <v>5</v>
      </c>
      <c r="D55" s="208">
        <v>765000</v>
      </c>
      <c r="E55" s="208">
        <v>328000</v>
      </c>
    </row>
    <row r="56" spans="2:5" ht="15">
      <c r="B56" s="206" t="s">
        <v>210</v>
      </c>
      <c r="C56" s="207">
        <v>4</v>
      </c>
      <c r="D56" s="208">
        <v>218000</v>
      </c>
      <c r="E56" s="208">
        <v>136920</v>
      </c>
    </row>
    <row r="57" spans="2:5" ht="15">
      <c r="B57" s="206" t="s">
        <v>232</v>
      </c>
      <c r="C57" s="207">
        <v>4</v>
      </c>
      <c r="D57" s="208">
        <v>475000</v>
      </c>
      <c r="E57" s="208">
        <v>364250</v>
      </c>
    </row>
    <row r="58" spans="2:5" ht="15">
      <c r="B58" s="206" t="s">
        <v>237</v>
      </c>
      <c r="C58" s="207">
        <v>3</v>
      </c>
      <c r="D58" s="208">
        <v>1900000</v>
      </c>
      <c r="E58" s="208">
        <v>1652000</v>
      </c>
    </row>
    <row r="59" spans="2:5" ht="15">
      <c r="B59" s="206" t="s">
        <v>192</v>
      </c>
      <c r="C59" s="207">
        <v>3</v>
      </c>
      <c r="D59" s="208">
        <v>370000</v>
      </c>
      <c r="E59" s="208">
        <v>194500</v>
      </c>
    </row>
    <row r="60" spans="2:5" ht="15">
      <c r="B60" s="206" t="s">
        <v>243</v>
      </c>
      <c r="C60" s="207">
        <v>3</v>
      </c>
      <c r="D60" s="208">
        <v>400000</v>
      </c>
      <c r="E60" s="208">
        <v>273250</v>
      </c>
    </row>
    <row r="61" spans="2:5" ht="15">
      <c r="B61" s="206" t="s">
        <v>183</v>
      </c>
      <c r="C61" s="207">
        <v>3</v>
      </c>
      <c r="D61" s="208">
        <v>300000</v>
      </c>
      <c r="E61" s="208">
        <v>210000</v>
      </c>
    </row>
    <row r="62" spans="2:5" ht="15">
      <c r="B62" s="206" t="s">
        <v>198</v>
      </c>
      <c r="C62" s="207">
        <v>3</v>
      </c>
      <c r="D62" s="208">
        <v>90000</v>
      </c>
      <c r="E62" s="208">
        <v>75800</v>
      </c>
    </row>
    <row r="63" spans="2:5" ht="15">
      <c r="B63" s="206" t="s">
        <v>200</v>
      </c>
      <c r="C63" s="207">
        <v>3</v>
      </c>
      <c r="D63" s="208">
        <v>170000</v>
      </c>
      <c r="E63" s="208">
        <v>130000</v>
      </c>
    </row>
    <row r="64" spans="2:5" ht="15">
      <c r="B64" s="206" t="s">
        <v>246</v>
      </c>
      <c r="C64" s="207">
        <v>3</v>
      </c>
      <c r="D64" s="208">
        <v>600000</v>
      </c>
      <c r="E64" s="208">
        <v>248500</v>
      </c>
    </row>
    <row r="65" spans="2:5" ht="15">
      <c r="B65" s="206" t="s">
        <v>222</v>
      </c>
      <c r="C65" s="207">
        <v>2</v>
      </c>
      <c r="D65" s="208">
        <v>3020000</v>
      </c>
      <c r="E65" s="208">
        <v>3020000</v>
      </c>
    </row>
    <row r="66" spans="2:5" ht="15">
      <c r="B66" s="206" t="s">
        <v>221</v>
      </c>
      <c r="C66" s="207">
        <v>2</v>
      </c>
      <c r="D66" s="208">
        <v>150100</v>
      </c>
      <c r="E66" s="208">
        <v>130040</v>
      </c>
    </row>
    <row r="67" spans="2:5" ht="15">
      <c r="B67" s="206" t="s">
        <v>199</v>
      </c>
      <c r="C67" s="207">
        <v>2</v>
      </c>
      <c r="D67" s="208">
        <v>350100</v>
      </c>
      <c r="E67" s="208">
        <v>175035</v>
      </c>
    </row>
    <row r="68" spans="2:5" ht="15">
      <c r="B68" s="206" t="s">
        <v>435</v>
      </c>
      <c r="C68" s="207">
        <v>2</v>
      </c>
      <c r="D68" s="208">
        <v>1150000</v>
      </c>
      <c r="E68" s="208">
        <v>200000</v>
      </c>
    </row>
    <row r="69" spans="2:5" ht="15">
      <c r="B69" s="206" t="s">
        <v>245</v>
      </c>
      <c r="C69" s="207">
        <v>2</v>
      </c>
      <c r="D69" s="208">
        <v>520000</v>
      </c>
      <c r="E69" s="208">
        <v>3000</v>
      </c>
    </row>
    <row r="70" spans="2:5" ht="15">
      <c r="B70" s="206" t="s">
        <v>233</v>
      </c>
      <c r="C70" s="207">
        <v>2</v>
      </c>
      <c r="D70" s="208">
        <v>530000</v>
      </c>
      <c r="E70" s="208">
        <v>265000</v>
      </c>
    </row>
    <row r="71" spans="2:5" ht="15">
      <c r="B71" s="206" t="s">
        <v>230</v>
      </c>
      <c r="C71" s="207">
        <v>2</v>
      </c>
      <c r="D71" s="208">
        <v>550000</v>
      </c>
      <c r="E71" s="208">
        <v>400000</v>
      </c>
    </row>
    <row r="72" spans="2:5" ht="15">
      <c r="B72" s="206" t="s">
        <v>228</v>
      </c>
      <c r="C72" s="207">
        <v>2</v>
      </c>
      <c r="D72" s="208">
        <v>55000</v>
      </c>
      <c r="E72" s="208">
        <v>52500</v>
      </c>
    </row>
    <row r="73" spans="2:5" ht="15">
      <c r="B73" s="206" t="s">
        <v>225</v>
      </c>
      <c r="C73" s="207">
        <v>2</v>
      </c>
      <c r="D73" s="208">
        <v>550000</v>
      </c>
      <c r="E73" s="208">
        <v>400000</v>
      </c>
    </row>
    <row r="74" spans="2:5" ht="15">
      <c r="B74" s="206" t="s">
        <v>258</v>
      </c>
      <c r="C74" s="207">
        <v>1</v>
      </c>
      <c r="D74" s="208">
        <v>30000</v>
      </c>
      <c r="E74" s="208">
        <v>30000</v>
      </c>
    </row>
    <row r="75" spans="2:5" ht="15">
      <c r="B75" s="206" t="s">
        <v>366</v>
      </c>
      <c r="C75" s="207">
        <v>1</v>
      </c>
      <c r="D75" s="208">
        <v>5000000</v>
      </c>
      <c r="E75" s="208">
        <v>300000</v>
      </c>
    </row>
    <row r="76" spans="2:5" ht="15">
      <c r="B76" s="206" t="s">
        <v>180</v>
      </c>
      <c r="C76" s="207">
        <v>1</v>
      </c>
      <c r="D76" s="208">
        <v>1000000</v>
      </c>
      <c r="E76" s="208">
        <v>250000</v>
      </c>
    </row>
    <row r="77" spans="2:5" ht="15">
      <c r="B77" s="206" t="s">
        <v>235</v>
      </c>
      <c r="C77" s="207">
        <v>1</v>
      </c>
      <c r="D77" s="208">
        <v>400000</v>
      </c>
      <c r="E77" s="208">
        <v>10000</v>
      </c>
    </row>
    <row r="78" spans="2:5" ht="15">
      <c r="B78" s="206" t="s">
        <v>236</v>
      </c>
      <c r="C78" s="207">
        <v>1</v>
      </c>
      <c r="D78" s="208">
        <v>300000</v>
      </c>
      <c r="E78" s="208">
        <v>150000</v>
      </c>
    </row>
    <row r="79" spans="2:5" ht="15">
      <c r="B79" s="206" t="s">
        <v>203</v>
      </c>
      <c r="C79" s="207">
        <v>1</v>
      </c>
      <c r="D79" s="208">
        <v>50000</v>
      </c>
      <c r="E79" s="208">
        <v>50000</v>
      </c>
    </row>
    <row r="80" spans="2:5" ht="15">
      <c r="B80" s="206" t="s">
        <v>193</v>
      </c>
      <c r="C80" s="207">
        <v>1</v>
      </c>
      <c r="D80" s="208">
        <v>30000</v>
      </c>
      <c r="E80" s="208">
        <v>29950</v>
      </c>
    </row>
    <row r="81" spans="2:5" ht="15">
      <c r="B81" s="206" t="s">
        <v>240</v>
      </c>
      <c r="C81" s="207">
        <v>1</v>
      </c>
      <c r="D81" s="208">
        <v>50000</v>
      </c>
      <c r="E81" s="208">
        <v>12500</v>
      </c>
    </row>
    <row r="82" spans="2:5" ht="15">
      <c r="B82" s="206" t="s">
        <v>242</v>
      </c>
      <c r="C82" s="207">
        <v>1</v>
      </c>
      <c r="D82" s="208">
        <v>150000</v>
      </c>
      <c r="E82" s="208">
        <v>75000</v>
      </c>
    </row>
    <row r="83" spans="2:5" ht="15">
      <c r="B83" s="206" t="s">
        <v>188</v>
      </c>
      <c r="C83" s="207">
        <v>1</v>
      </c>
      <c r="D83" s="208">
        <v>5050</v>
      </c>
      <c r="E83" s="208">
        <v>5010</v>
      </c>
    </row>
    <row r="84" spans="2:5" ht="15">
      <c r="B84" s="206" t="s">
        <v>182</v>
      </c>
      <c r="C84" s="207">
        <v>1</v>
      </c>
      <c r="D84" s="208">
        <v>300000</v>
      </c>
      <c r="E84" s="208">
        <v>300000</v>
      </c>
    </row>
    <row r="85" spans="2:5" ht="15">
      <c r="B85" s="206" t="s">
        <v>244</v>
      </c>
      <c r="C85" s="207">
        <v>1</v>
      </c>
      <c r="D85" s="208">
        <v>150000</v>
      </c>
      <c r="E85" s="208">
        <v>114000</v>
      </c>
    </row>
    <row r="86" spans="2:5" ht="15">
      <c r="B86" s="206" t="s">
        <v>251</v>
      </c>
      <c r="C86" s="207">
        <v>1</v>
      </c>
      <c r="D86" s="208">
        <v>100000</v>
      </c>
      <c r="E86" s="208">
        <v>40000</v>
      </c>
    </row>
    <row r="87" spans="2:5" ht="15">
      <c r="B87" s="206" t="s">
        <v>186</v>
      </c>
      <c r="C87" s="207">
        <v>1</v>
      </c>
      <c r="D87" s="208">
        <v>20000</v>
      </c>
      <c r="E87" s="208">
        <v>20000</v>
      </c>
    </row>
    <row r="88" spans="2:5" ht="15">
      <c r="B88" s="206" t="s">
        <v>197</v>
      </c>
      <c r="C88" s="207">
        <v>1</v>
      </c>
      <c r="D88" s="208">
        <v>400000</v>
      </c>
      <c r="E88" s="208">
        <v>200000</v>
      </c>
    </row>
    <row r="89" spans="2:5" ht="15">
      <c r="B89" s="206" t="s">
        <v>254</v>
      </c>
      <c r="C89" s="207">
        <v>1</v>
      </c>
      <c r="D89" s="208">
        <v>300000</v>
      </c>
      <c r="E89" s="208">
        <v>230000</v>
      </c>
    </row>
    <row r="90" spans="2:5" ht="15">
      <c r="B90" s="288" t="s">
        <v>436</v>
      </c>
      <c r="C90" s="207">
        <v>1</v>
      </c>
      <c r="D90" s="208">
        <v>10000</v>
      </c>
      <c r="E90" s="208">
        <v>1000</v>
      </c>
    </row>
    <row r="91" spans="2:5" ht="15">
      <c r="B91" s="288" t="s">
        <v>195</v>
      </c>
      <c r="C91" s="207">
        <v>1</v>
      </c>
      <c r="D91" s="208">
        <v>50000</v>
      </c>
      <c r="E91" s="208">
        <v>32500</v>
      </c>
    </row>
    <row r="92" spans="2:5" ht="15" customHeight="1">
      <c r="B92" s="288" t="s">
        <v>206</v>
      </c>
      <c r="C92" s="207">
        <v>1</v>
      </c>
      <c r="D92" s="208">
        <v>150000</v>
      </c>
      <c r="E92" s="208">
        <v>49500</v>
      </c>
    </row>
    <row r="93" spans="2:5" ht="15" customHeight="1">
      <c r="B93" s="444" t="s">
        <v>32</v>
      </c>
      <c r="C93" s="444"/>
      <c r="D93" s="444"/>
      <c r="E93" s="213">
        <f>SUM(E37:E92)</f>
        <v>156008054</v>
      </c>
    </row>
    <row r="96" ht="15" customHeight="1"/>
    <row r="97" ht="15" customHeight="1"/>
  </sheetData>
  <sheetProtection/>
  <mergeCells count="14">
    <mergeCell ref="B93:D93"/>
    <mergeCell ref="B28:D28"/>
    <mergeCell ref="B32:E32"/>
    <mergeCell ref="B34:B36"/>
    <mergeCell ref="C34:C36"/>
    <mergeCell ref="D34:D36"/>
    <mergeCell ref="E34:E36"/>
    <mergeCell ref="A1:G1"/>
    <mergeCell ref="A4:G5"/>
    <mergeCell ref="B7:E7"/>
    <mergeCell ref="B9:B11"/>
    <mergeCell ref="C9:C11"/>
    <mergeCell ref="D9:D11"/>
    <mergeCell ref="E9:E11"/>
  </mergeCells>
  <hyperlinks>
    <hyperlink ref="B12" r:id="rId1" display="http://www.ticaretsicil.gov.tr/istatistik/yabanci_iller_detay.php?il_kod=34&amp;yil0=2010"/>
    <hyperlink ref="B13" r:id="rId2" display="http://www.ticaretsicil.gov.tr/istatistik/yabanci_iller_detay.php?il_kod=6&amp;yil0=2010"/>
    <hyperlink ref="B14" r:id="rId3" display="http://www.ticaretsicil.gov.tr/istatistik/yabanci_iller_detay.php?il_kod=35&amp;yil0=2010"/>
    <hyperlink ref="B15" r:id="rId4" display="http://www.ticaretsicil.gov.tr/istatistik/yabanci_iller_detay.php?il_kod=41&amp;yil0=2010"/>
    <hyperlink ref="B16" r:id="rId5" display="http://www.ticaretsicil.gov.tr/istatistik/yabanci_iller_detay.php?il_kod=16&amp;yil0=2010"/>
    <hyperlink ref="B18" r:id="rId6" display="http://www.ticaretsicil.gov.tr/istatistik/yabanci_iller_detay.php?il_kod=27&amp;yil0=2010"/>
    <hyperlink ref="B19" r:id="rId7" display="http://www.ticaretsicil.gov.tr/istatistik/yabanci_iller_detay.php?il_kod=48&amp;yil0=2010"/>
    <hyperlink ref="B20" r:id="rId8" display="http://www.ticaretsicil.gov.tr/istatistik/yabanci_iller_detay.php?il_kod=33&amp;yil0=2010"/>
    <hyperlink ref="B22" r:id="rId9" display="http://www.ticaretsicil.gov.tr/istatistik/yabanci_iller_detay.php?il_kod=1&amp;yil0=2010"/>
    <hyperlink ref="B23" r:id="rId10" display="http://www.ticaretsicil.gov.tr/istatistik/yabanci_iller_detay.php?il_kod=3&amp;yil0=2010"/>
    <hyperlink ref="B24" r:id="rId11" display="http://www.ticaretsicil.gov.tr/istatistik/yabanci_iller_detay.php?il_kod=37&amp;yil0=2010"/>
    <hyperlink ref="B27" r:id="rId12" display="http://www.ticaretsicil.gov.tr/istatistik/yabanci_iller_detay.php?il_kod=21&amp;yil0=2010"/>
    <hyperlink ref="B37" r:id="rId13" display="http://www.ticaretsicil.gov.tr/istatistik/yabanci_iller_detay.php?il_kod=34&amp;yil0=2010"/>
    <hyperlink ref="B38" r:id="rId14" display="http://www.ticaretsicil.gov.tr/istatistik/yabanci_iller_detay.php?il_kod=7&amp;yil0=2010"/>
    <hyperlink ref="B39" r:id="rId15" display="http://www.ticaretsicil.gov.tr/istatistik/yabanci_iller_detay.php?il_kod=6&amp;yil0=2010"/>
    <hyperlink ref="B40" r:id="rId16" display="http://www.ticaretsicil.gov.tr/istatistik/yabanci_iller_detay.php?il_kod=35&amp;yil0=2010"/>
    <hyperlink ref="B41" r:id="rId17" display="http://www.ticaretsicil.gov.tr/istatistik/yabanci_iller_detay.php?il_kod=48&amp;yil0=2010"/>
    <hyperlink ref="B42" r:id="rId18" display="http://www.ticaretsicil.gov.tr/istatistik/yabanci_iller_detay.php?il_kod=33&amp;yil0=2010"/>
    <hyperlink ref="B43" r:id="rId19" display="http://www.ticaretsicil.gov.tr/istatistik/yabanci_iller_detay.php?il_kod=9&amp;yil0=2010"/>
    <hyperlink ref="B44" r:id="rId20" display="http://www.ticaretsicil.gov.tr/istatistik/yabanci_iller_detay.php?il_kod=42&amp;yil0=2010"/>
    <hyperlink ref="B45" r:id="rId21" display="http://www.ticaretsicil.gov.tr/istatistik/yabanci_iller_detay.php?il_kod=31&amp;yil0=2010"/>
    <hyperlink ref="B46" r:id="rId22" display="http://www.ticaretsicil.gov.tr/istatistik/yabanci_iller_detay.php?il_kod=27&amp;yil0=2010"/>
    <hyperlink ref="B47" r:id="rId23" display="http://www.ticaretsicil.gov.tr/istatistik/yabanci_iller_detay.php?il_kod=1&amp;yil0=2010"/>
    <hyperlink ref="B48" r:id="rId24" display="http://www.ticaretsicil.gov.tr/istatistik/yabanci_iller_detay.php?il_kod=16&amp;yil0=2010"/>
    <hyperlink ref="B49" r:id="rId25" display="http://www.ticaretsicil.gov.tr/istatistik/yabanci_iller_detay.php?il_kod=61&amp;yil0=2010"/>
    <hyperlink ref="B50" r:id="rId26" display="http://www.ticaretsicil.gov.tr/istatistik/yabanci_iller_detay.php?il_kod=41&amp;yil0=2010"/>
    <hyperlink ref="B51" r:id="rId27" display="http://www.ticaretsicil.gov.tr/istatistik/yabanci_iller_detay.php?il_kod=45&amp;yil0=2010"/>
    <hyperlink ref="B52" r:id="rId28" display="http://www.ticaretsicil.gov.tr/istatistik/yabanci_iller_detay.php?il_kod=3&amp;yil0=2010"/>
    <hyperlink ref="B53" r:id="rId29" display="http://www.ticaretsicil.gov.tr/istatistik/yabanci_iller_detay.php?il_kod=32&amp;yil0=2010"/>
    <hyperlink ref="B54" r:id="rId30" display="http://www.ticaretsicil.gov.tr/istatistik/yabanci_iller_detay.php?il_kod=59&amp;yil0=2010"/>
    <hyperlink ref="B55" r:id="rId31" display="http://www.ticaretsicil.gov.tr/istatistik/yabanci_iller_detay.php?il_kod=22&amp;yil0=2010"/>
    <hyperlink ref="B56" r:id="rId32" display="http://www.ticaretsicil.gov.tr/istatistik/yabanci_iller_detay.php?il_kod=65&amp;yil0=2010"/>
    <hyperlink ref="B57" r:id="rId33" display="http://www.ticaretsicil.gov.tr/istatistik/yabanci_iller_detay.php?il_kod=38&amp;yil0=2010"/>
    <hyperlink ref="B58" r:id="rId34" display="http://www.ticaretsicil.gov.tr/istatistik/yabanci_iller_detay.php?il_kod=14&amp;yil0=2010"/>
    <hyperlink ref="B59" r:id="rId35" display="http://www.ticaretsicil.gov.tr/istatistik/yabanci_iller_detay.php?il_kod=26&amp;yil0=2010"/>
    <hyperlink ref="B60" r:id="rId36" display="http://www.ticaretsicil.gov.tr/istatistik/yabanci_iller_detay.php?il_kod=68&amp;yil0=2010"/>
    <hyperlink ref="B61" r:id="rId37" display="http://www.ticaretsicil.gov.tr/istatistik/yabanci_iller_detay.php?il_kod=54&amp;yil0=2010"/>
    <hyperlink ref="B62" r:id="rId38" display="http://www.ticaretsicil.gov.tr/istatistik/yabanci_iller_detay.php?il_kod=77&amp;yil0=2010"/>
    <hyperlink ref="B63" r:id="rId39" display="http://www.ticaretsicil.gov.tr/istatistik/yabanci_iller_detay.php?il_kod=52&amp;yil0=2010"/>
    <hyperlink ref="B64" r:id="rId40" display="http://www.ticaretsicil.gov.tr/istatistik/yabanci_iller_detay.php?il_kod=44&amp;yil0=2010"/>
    <hyperlink ref="B65" r:id="rId41" display="http://www.ticaretsicil.gov.tr/istatistik/yabanci_iller_detay.php?il_kod=67&amp;yil0=2010"/>
    <hyperlink ref="B66" r:id="rId42" display="http://www.ticaretsicil.gov.tr/istatistik/yabanci_iller_detay.php?il_kod=43&amp;yil0=2010"/>
    <hyperlink ref="B67" r:id="rId43" display="http://www.ticaretsicil.gov.tr/istatistik/yabanci_iller_detay.php?il_kod=55&amp;yil0=2010"/>
    <hyperlink ref="B68" r:id="rId44" display="http://www.ticaretsicil.gov.tr/istatistik/yabanci_iller_detay.php?il_kod=20&amp;yil0=2010"/>
    <hyperlink ref="B69" r:id="rId45" display="http://www.ticaretsicil.gov.tr/istatistik/yabanci_iller_detay.php?il_kod=10&amp;yil0=2010"/>
    <hyperlink ref="B70" r:id="rId46" display="http://www.ticaretsicil.gov.tr/istatistik/yabanci_iller_detay.php?il_kod=2&amp;yil0=2010"/>
    <hyperlink ref="B71" r:id="rId47" display="http://www.ticaretsicil.gov.tr/istatistik/yabanci_iller_detay.php?il_kod=19&amp;yil0=2010"/>
    <hyperlink ref="B72" r:id="rId48" display="http://www.ticaretsicil.gov.tr/istatistik/yabanci_iller_detay.php?il_kod=17&amp;yil0=2010"/>
    <hyperlink ref="B73" r:id="rId49" display="http://www.ticaretsicil.gov.tr/istatistik/yabanci_iller_detay.php?il_kod=66&amp;yil0=2010"/>
    <hyperlink ref="B74" r:id="rId50" display="http://www.ticaretsicil.gov.tr/istatistik/yabanci_iller_detay.php?il_kod=64&amp;yil0=2010"/>
    <hyperlink ref="B75" r:id="rId51" display="http://www.ticaretsicil.gov.tr/istatistik/yabanci_iller_detay.php?il_kod=62&amp;yil0=2010"/>
    <hyperlink ref="B76" r:id="rId52" display="http://www.ticaretsicil.gov.tr/istatistik/yabanci_iller_detay.php?il_kod=58&amp;yil0=2010"/>
    <hyperlink ref="B77" r:id="rId53" display="http://www.ticaretsicil.gov.tr/istatistik/yabanci_iller_detay.php?il_kod=57&amp;yil0=2010"/>
    <hyperlink ref="B78" r:id="rId54" display="http://www.ticaretsicil.gov.tr/istatistik/yabanci_iller_detay.php?il_kod=80&amp;yil0=2010"/>
    <hyperlink ref="B79" r:id="rId55" display="http://www.ticaretsicil.gov.tr/istatistik/yabanci_iller_detay.php?il_kod=50&amp;yil0=2010"/>
    <hyperlink ref="B80" r:id="rId56" display="http://www.ticaretsicil.gov.tr/istatistik/yabanci_iller_detay.php?il_kod=63&amp;yil0=2010"/>
    <hyperlink ref="B81" r:id="rId57" display="http://www.ticaretsicil.gov.tr/istatistik/yabanci_iller_detay.php?il_kod=39&amp;yil0=2010"/>
    <hyperlink ref="B82" r:id="rId58" display="http://www.ticaretsicil.gov.tr/istatistik/yabanci_iller_detay.php?il_kod=46&amp;yil0=2010"/>
    <hyperlink ref="B83" r:id="rId59" display="http://www.ticaretsicil.gov.tr/istatistik/yabanci_iller_detay.php?il_kod=76&amp;yil0=2010"/>
    <hyperlink ref="B84" r:id="rId60" display="http://www.ticaretsicil.gov.tr/istatistik/yabanci_iller_detay.php?il_kod=28&amp;yil0=2010"/>
    <hyperlink ref="B85" r:id="rId61" display="http://www.ticaretsicil.gov.tr/istatistik/yabanci_iller_detay.php?il_kod=25&amp;yil0=2010"/>
    <hyperlink ref="B86" r:id="rId62" display="http://www.ticaretsicil.gov.tr/istatistik/yabanci_iller_detay.php?il_kod=5&amp;yil0=2010"/>
    <hyperlink ref="B89" r:id="rId63" display="http://www.ticaretsicil.gov.tr/istatistik/yabanci_iller_detay.php?il_kod=15&amp;yil0=2010"/>
    <hyperlink ref="B17" r:id="rId64" display="http://www.ticaretsicil.gov.tr/istatistik/yabanci_iller_detay.php?il_kod=33&amp;yil0=2010"/>
    <hyperlink ref="B21" r:id="rId65" display="http://www.ticaretsicil.gov.tr/istatistik/yabanci_iller_detay.php?il_kod=21&amp;yil0=2010"/>
  </hyperlinks>
  <printOptions/>
  <pageMargins left="0.3937007874015748" right="0.1968503937007874" top="0.7480314960629921" bottom="0.7480314960629921" header="0.31496062992125984" footer="0.31496062992125984"/>
  <pageSetup horizontalDpi="600" verticalDpi="600" orientation="portrait" paperSize="9" r:id="rId66"/>
  <headerFooter>
    <oddFooter>&amp;L24.09.2010&amp;CTÜRKİYE ODALAR ve BORSALAR BİRLİĞİ
Bilgi Hizmetleri Dairesi&amp;R&amp;P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G101"/>
  <sheetViews>
    <sheetView zoomScalePageLayoutView="0" workbookViewId="0" topLeftCell="A13">
      <selection activeCell="I31" sqref="I31"/>
    </sheetView>
  </sheetViews>
  <sheetFormatPr defaultColWidth="9.140625" defaultRowHeight="15"/>
  <cols>
    <col min="2" max="2" width="18.00390625" style="0" customWidth="1"/>
    <col min="3" max="4" width="13.8515625" style="0" customWidth="1"/>
    <col min="5" max="5" width="19.421875" style="0" customWidth="1"/>
    <col min="7" max="7" width="11.421875" style="0" customWidth="1"/>
    <col min="10" max="10" width="10.140625" style="0" customWidth="1"/>
    <col min="250" max="250" width="18.00390625" style="0" customWidth="1"/>
    <col min="251" max="252" width="13.8515625" style="0" customWidth="1"/>
    <col min="253" max="253" width="19.421875" style="0" customWidth="1"/>
    <col min="255" max="255" width="11.421875" style="0" customWidth="1"/>
  </cols>
  <sheetData>
    <row r="1" spans="1:7" ht="18.75" customHeight="1" thickBot="1">
      <c r="A1" s="300" t="s">
        <v>402</v>
      </c>
      <c r="B1" s="300"/>
      <c r="C1" s="300"/>
      <c r="D1" s="300"/>
      <c r="E1" s="300"/>
      <c r="F1" s="300"/>
      <c r="G1" s="300"/>
    </row>
    <row r="2" spans="1:7" ht="18.75" customHeight="1">
      <c r="A2" s="132"/>
      <c r="B2" s="132"/>
      <c r="C2" s="132"/>
      <c r="D2" s="132"/>
      <c r="E2" s="132"/>
      <c r="F2" s="132"/>
      <c r="G2" s="132"/>
    </row>
    <row r="4" spans="2:7" ht="15.75">
      <c r="B4" s="343" t="s">
        <v>274</v>
      </c>
      <c r="C4" s="343"/>
      <c r="D4" s="343"/>
      <c r="E4" s="343"/>
      <c r="F4" s="343"/>
      <c r="G4" s="343"/>
    </row>
    <row r="5" spans="2:7" ht="15.75">
      <c r="B5" s="258"/>
      <c r="C5" s="258"/>
      <c r="D5" s="258"/>
      <c r="E5" s="258"/>
      <c r="F5" s="258"/>
      <c r="G5" s="258"/>
    </row>
    <row r="7" spans="2:5" ht="15">
      <c r="B7" s="367" t="s">
        <v>141</v>
      </c>
      <c r="C7" s="367"/>
      <c r="D7" s="367"/>
      <c r="E7" s="367"/>
    </row>
    <row r="8" spans="2:5" ht="15.75" customHeight="1">
      <c r="B8" s="205"/>
      <c r="C8" s="205"/>
      <c r="D8" s="205"/>
      <c r="E8" s="205"/>
    </row>
    <row r="9" spans="2:5" ht="15.75" customHeight="1">
      <c r="B9" s="442" t="s">
        <v>275</v>
      </c>
      <c r="C9" s="442" t="s">
        <v>276</v>
      </c>
      <c r="D9" s="442" t="s">
        <v>272</v>
      </c>
      <c r="E9" s="442" t="s">
        <v>273</v>
      </c>
    </row>
    <row r="10" spans="2:5" ht="15">
      <c r="B10" s="442"/>
      <c r="C10" s="442"/>
      <c r="D10" s="443"/>
      <c r="E10" s="443"/>
    </row>
    <row r="11" spans="2:5" ht="29.25" customHeight="1">
      <c r="B11" s="442"/>
      <c r="C11" s="442"/>
      <c r="D11" s="443"/>
      <c r="E11" s="443"/>
    </row>
    <row r="12" spans="2:5" ht="15">
      <c r="B12" s="207" t="s">
        <v>288</v>
      </c>
      <c r="C12" s="207">
        <v>4</v>
      </c>
      <c r="D12" s="208">
        <v>2700000</v>
      </c>
      <c r="E12" s="208">
        <v>2650000</v>
      </c>
    </row>
    <row r="13" spans="2:5" ht="15">
      <c r="B13" s="207" t="s">
        <v>285</v>
      </c>
      <c r="C13" s="207">
        <v>4</v>
      </c>
      <c r="D13" s="208">
        <v>7650000</v>
      </c>
      <c r="E13" s="208">
        <v>1131</v>
      </c>
    </row>
    <row r="14" spans="2:5" ht="16.5" customHeight="1">
      <c r="B14" s="207" t="s">
        <v>277</v>
      </c>
      <c r="C14" s="207">
        <v>4</v>
      </c>
      <c r="D14" s="208">
        <v>800000</v>
      </c>
      <c r="E14" s="208">
        <v>258998</v>
      </c>
    </row>
    <row r="15" spans="2:5" ht="15">
      <c r="B15" s="207" t="s">
        <v>279</v>
      </c>
      <c r="C15" s="207">
        <v>3</v>
      </c>
      <c r="D15" s="208">
        <v>57600000</v>
      </c>
      <c r="E15" s="208">
        <v>4706750</v>
      </c>
    </row>
    <row r="16" spans="2:5" ht="15">
      <c r="B16" s="207" t="s">
        <v>286</v>
      </c>
      <c r="C16" s="207">
        <v>2</v>
      </c>
      <c r="D16" s="208">
        <v>350000</v>
      </c>
      <c r="E16" s="208">
        <v>201</v>
      </c>
    </row>
    <row r="17" spans="2:5" ht="15">
      <c r="B17" s="207" t="s">
        <v>287</v>
      </c>
      <c r="C17" s="207">
        <v>2</v>
      </c>
      <c r="D17" s="208">
        <v>550000</v>
      </c>
      <c r="E17" s="207">
        <v>29999</v>
      </c>
    </row>
    <row r="18" spans="2:5" ht="15">
      <c r="B18" s="207" t="s">
        <v>282</v>
      </c>
      <c r="C18" s="207">
        <v>2</v>
      </c>
      <c r="D18" s="208">
        <v>250000</v>
      </c>
      <c r="E18" s="208">
        <v>4</v>
      </c>
    </row>
    <row r="19" spans="2:5" ht="15">
      <c r="B19" s="207" t="s">
        <v>280</v>
      </c>
      <c r="C19" s="207">
        <v>1</v>
      </c>
      <c r="D19" s="208">
        <v>150000</v>
      </c>
      <c r="E19" s="207">
        <v>0.01</v>
      </c>
    </row>
    <row r="20" spans="2:5" ht="15">
      <c r="B20" s="207" t="s">
        <v>417</v>
      </c>
      <c r="C20" s="207">
        <v>1</v>
      </c>
      <c r="D20" s="208">
        <v>100000</v>
      </c>
      <c r="E20" s="208">
        <v>2</v>
      </c>
    </row>
    <row r="21" spans="2:5" ht="15">
      <c r="B21" s="207" t="s">
        <v>296</v>
      </c>
      <c r="C21" s="207">
        <v>1</v>
      </c>
      <c r="D21" s="208">
        <v>50000</v>
      </c>
      <c r="E21" s="207">
        <v>49000</v>
      </c>
    </row>
    <row r="22" spans="2:5" ht="15">
      <c r="B22" s="207" t="s">
        <v>372</v>
      </c>
      <c r="C22" s="207">
        <v>1</v>
      </c>
      <c r="D22" s="208">
        <v>900000</v>
      </c>
      <c r="E22" s="207">
        <v>1200</v>
      </c>
    </row>
    <row r="23" spans="2:5" ht="15">
      <c r="B23" s="207" t="s">
        <v>367</v>
      </c>
      <c r="C23" s="207">
        <v>1</v>
      </c>
      <c r="D23" s="208">
        <v>150000</v>
      </c>
      <c r="E23" s="207">
        <v>0.01</v>
      </c>
    </row>
    <row r="24" spans="2:5" ht="15">
      <c r="B24" s="207" t="s">
        <v>418</v>
      </c>
      <c r="C24" s="207">
        <v>1</v>
      </c>
      <c r="D24" s="208">
        <v>50000</v>
      </c>
      <c r="E24" s="208">
        <v>16000</v>
      </c>
    </row>
    <row r="25" spans="2:5" ht="15">
      <c r="B25" s="207" t="s">
        <v>283</v>
      </c>
      <c r="C25" s="207">
        <v>1</v>
      </c>
      <c r="D25" s="208">
        <v>150000</v>
      </c>
      <c r="E25" s="208">
        <v>75000</v>
      </c>
    </row>
    <row r="26" spans="2:5" ht="15">
      <c r="B26" s="207" t="s">
        <v>278</v>
      </c>
      <c r="C26" s="207">
        <v>1</v>
      </c>
      <c r="D26" s="208">
        <v>50000</v>
      </c>
      <c r="E26" s="208">
        <v>49997</v>
      </c>
    </row>
    <row r="27" spans="2:5" ht="15">
      <c r="B27" s="207" t="s">
        <v>293</v>
      </c>
      <c r="C27" s="207">
        <v>1</v>
      </c>
      <c r="D27" s="208">
        <v>500000</v>
      </c>
      <c r="E27" s="208">
        <v>250000</v>
      </c>
    </row>
    <row r="28" spans="2:5" ht="13.5" customHeight="1">
      <c r="B28" s="207" t="s">
        <v>281</v>
      </c>
      <c r="C28" s="207">
        <v>1</v>
      </c>
      <c r="D28" s="208">
        <v>5000000</v>
      </c>
      <c r="E28" s="208">
        <v>4000000</v>
      </c>
    </row>
    <row r="29" spans="2:5" ht="15">
      <c r="B29" s="207" t="s">
        <v>305</v>
      </c>
      <c r="C29" s="207">
        <v>1</v>
      </c>
      <c r="D29" s="208">
        <v>100000</v>
      </c>
      <c r="E29" s="208">
        <v>50000</v>
      </c>
    </row>
    <row r="30" spans="2:5" ht="15">
      <c r="B30" s="444" t="s">
        <v>32</v>
      </c>
      <c r="C30" s="444"/>
      <c r="D30" s="444"/>
      <c r="E30" s="213">
        <f>SUM(E12:E29)</f>
        <v>12138282.02</v>
      </c>
    </row>
    <row r="31" spans="2:5" ht="14.25" customHeight="1">
      <c r="B31" s="210"/>
      <c r="C31" s="210"/>
      <c r="D31" s="211"/>
      <c r="E31" s="211"/>
    </row>
    <row r="32" spans="2:5" ht="14.25" customHeight="1">
      <c r="B32" s="210"/>
      <c r="C32" s="210"/>
      <c r="D32" s="211"/>
      <c r="E32" s="211"/>
    </row>
    <row r="33" spans="2:5" ht="15" customHeight="1">
      <c r="B33" s="367" t="s">
        <v>155</v>
      </c>
      <c r="C33" s="367"/>
      <c r="D33" s="367"/>
      <c r="E33" s="367"/>
    </row>
    <row r="34" spans="2:5" ht="15.75" customHeight="1">
      <c r="B34" s="212"/>
      <c r="C34" s="212"/>
      <c r="D34" s="212"/>
      <c r="E34" s="212"/>
    </row>
    <row r="35" spans="2:5" ht="15" customHeight="1">
      <c r="B35" s="442" t="s">
        <v>275</v>
      </c>
      <c r="C35" s="442" t="s">
        <v>271</v>
      </c>
      <c r="D35" s="442" t="s">
        <v>272</v>
      </c>
      <c r="E35" s="442" t="s">
        <v>273</v>
      </c>
    </row>
    <row r="36" spans="2:5" ht="15.75" customHeight="1">
      <c r="B36" s="442"/>
      <c r="C36" s="442"/>
      <c r="D36" s="443"/>
      <c r="E36" s="443"/>
    </row>
    <row r="37" spans="2:5" ht="15">
      <c r="B37" s="442"/>
      <c r="C37" s="442"/>
      <c r="D37" s="443"/>
      <c r="E37" s="443"/>
    </row>
    <row r="38" spans="2:5" ht="15.75" customHeight="1">
      <c r="B38" s="214" t="s">
        <v>288</v>
      </c>
      <c r="C38" s="214">
        <v>24</v>
      </c>
      <c r="D38" s="215">
        <v>6695003</v>
      </c>
      <c r="E38" s="215">
        <v>5059503</v>
      </c>
    </row>
    <row r="39" spans="2:5" ht="15">
      <c r="B39" s="214" t="s">
        <v>279</v>
      </c>
      <c r="C39" s="214">
        <v>13</v>
      </c>
      <c r="D39" s="215">
        <v>990058</v>
      </c>
      <c r="E39" s="215">
        <v>442755</v>
      </c>
    </row>
    <row r="40" spans="2:5" ht="17.25" customHeight="1">
      <c r="B40" s="214" t="s">
        <v>277</v>
      </c>
      <c r="C40" s="214">
        <v>13</v>
      </c>
      <c r="D40" s="215">
        <v>720800</v>
      </c>
      <c r="E40" s="215">
        <v>324459</v>
      </c>
    </row>
    <row r="41" spans="2:5" ht="15">
      <c r="B41" s="214" t="s">
        <v>290</v>
      </c>
      <c r="C41" s="214">
        <v>12</v>
      </c>
      <c r="D41" s="215">
        <v>4160000</v>
      </c>
      <c r="E41" s="215">
        <v>850000</v>
      </c>
    </row>
    <row r="42" spans="2:5" ht="15">
      <c r="B42" s="214" t="s">
        <v>291</v>
      </c>
      <c r="C42" s="214">
        <v>8</v>
      </c>
      <c r="D42" s="215">
        <v>1300000</v>
      </c>
      <c r="E42" s="215">
        <v>990000</v>
      </c>
    </row>
    <row r="43" spans="2:5" ht="16.5" customHeight="1">
      <c r="B43" s="214" t="s">
        <v>285</v>
      </c>
      <c r="C43" s="214">
        <v>7</v>
      </c>
      <c r="D43" s="215">
        <v>1060008</v>
      </c>
      <c r="E43" s="215">
        <v>175251</v>
      </c>
    </row>
    <row r="44" spans="2:5" ht="15">
      <c r="B44" s="214" t="s">
        <v>299</v>
      </c>
      <c r="C44" s="214">
        <v>6</v>
      </c>
      <c r="D44" s="215">
        <v>960000</v>
      </c>
      <c r="E44" s="215">
        <v>685000</v>
      </c>
    </row>
    <row r="45" spans="2:5" ht="15">
      <c r="B45" s="214" t="s">
        <v>284</v>
      </c>
      <c r="C45" s="214">
        <v>4</v>
      </c>
      <c r="D45" s="215">
        <v>415000</v>
      </c>
      <c r="E45" s="215">
        <v>326000</v>
      </c>
    </row>
    <row r="46" spans="2:5" ht="15">
      <c r="B46" s="214" t="s">
        <v>370</v>
      </c>
      <c r="C46" s="214">
        <v>4</v>
      </c>
      <c r="D46" s="215">
        <v>405000</v>
      </c>
      <c r="E46" s="215">
        <v>275050</v>
      </c>
    </row>
    <row r="47" spans="2:5" ht="15">
      <c r="B47" s="214" t="s">
        <v>282</v>
      </c>
      <c r="C47" s="214">
        <v>4</v>
      </c>
      <c r="D47" s="215">
        <v>1350250</v>
      </c>
      <c r="E47" s="215">
        <v>1254979</v>
      </c>
    </row>
    <row r="48" spans="2:5" ht="15.75" customHeight="1">
      <c r="B48" s="214" t="s">
        <v>281</v>
      </c>
      <c r="C48" s="214">
        <v>4</v>
      </c>
      <c r="D48" s="215">
        <v>3015005</v>
      </c>
      <c r="E48" s="215">
        <v>2675504</v>
      </c>
    </row>
    <row r="49" spans="2:5" ht="15">
      <c r="B49" s="214" t="s">
        <v>300</v>
      </c>
      <c r="C49" s="214">
        <v>3</v>
      </c>
      <c r="D49" s="215">
        <v>110000</v>
      </c>
      <c r="E49" s="215">
        <v>62300</v>
      </c>
    </row>
    <row r="50" spans="2:5" ht="15">
      <c r="B50" s="214" t="s">
        <v>419</v>
      </c>
      <c r="C50" s="214">
        <v>3</v>
      </c>
      <c r="D50" s="215">
        <v>180000</v>
      </c>
      <c r="E50" s="215">
        <v>155000</v>
      </c>
    </row>
    <row r="51" spans="2:5" ht="15">
      <c r="B51" s="207" t="s">
        <v>305</v>
      </c>
      <c r="C51" s="214">
        <v>3</v>
      </c>
      <c r="D51" s="215">
        <v>300100</v>
      </c>
      <c r="E51" s="215">
        <v>140050</v>
      </c>
    </row>
    <row r="52" spans="2:5" ht="15">
      <c r="B52" s="214" t="s">
        <v>292</v>
      </c>
      <c r="C52" s="214">
        <v>2</v>
      </c>
      <c r="D52" s="215">
        <v>1010000</v>
      </c>
      <c r="E52" s="215">
        <v>59900</v>
      </c>
    </row>
    <row r="53" spans="2:5" ht="15">
      <c r="B53" s="214" t="s">
        <v>283</v>
      </c>
      <c r="C53" s="214">
        <v>2</v>
      </c>
      <c r="D53" s="215">
        <v>55150</v>
      </c>
      <c r="E53" s="215">
        <v>25100</v>
      </c>
    </row>
    <row r="54" spans="2:5" ht="15">
      <c r="B54" s="214" t="s">
        <v>294</v>
      </c>
      <c r="C54" s="214">
        <v>2</v>
      </c>
      <c r="D54" s="215">
        <v>105000</v>
      </c>
      <c r="E54" s="215">
        <v>62550</v>
      </c>
    </row>
    <row r="55" spans="2:5" ht="15">
      <c r="B55" s="214" t="s">
        <v>287</v>
      </c>
      <c r="C55" s="214">
        <v>2</v>
      </c>
      <c r="D55" s="215">
        <v>55550</v>
      </c>
      <c r="E55" s="215">
        <v>27030</v>
      </c>
    </row>
    <row r="56" spans="2:5" ht="15">
      <c r="B56" s="214" t="s">
        <v>420</v>
      </c>
      <c r="C56" s="214">
        <v>2</v>
      </c>
      <c r="D56" s="215">
        <v>130000</v>
      </c>
      <c r="E56" s="215">
        <v>99900</v>
      </c>
    </row>
    <row r="57" spans="2:5" ht="15">
      <c r="B57" s="214" t="s">
        <v>295</v>
      </c>
      <c r="C57" s="214">
        <v>2</v>
      </c>
      <c r="D57" s="215">
        <v>1020000</v>
      </c>
      <c r="E57" s="215">
        <v>766000</v>
      </c>
    </row>
    <row r="58" spans="2:5" ht="15">
      <c r="B58" s="207" t="s">
        <v>421</v>
      </c>
      <c r="C58" s="214">
        <v>2</v>
      </c>
      <c r="D58" s="215">
        <v>405000</v>
      </c>
      <c r="E58" s="215">
        <v>5000</v>
      </c>
    </row>
    <row r="59" spans="2:5" ht="15">
      <c r="B59" s="214" t="s">
        <v>280</v>
      </c>
      <c r="C59" s="214">
        <v>2</v>
      </c>
      <c r="D59" s="215">
        <v>200150</v>
      </c>
      <c r="E59" s="215">
        <v>100000</v>
      </c>
    </row>
    <row r="60" spans="2:5" ht="15">
      <c r="B60" s="214" t="s">
        <v>297</v>
      </c>
      <c r="C60" s="214">
        <v>1</v>
      </c>
      <c r="D60" s="215">
        <v>4000000</v>
      </c>
      <c r="E60" s="215">
        <v>4000000</v>
      </c>
    </row>
    <row r="61" spans="2:5" ht="15">
      <c r="B61" s="214" t="s">
        <v>367</v>
      </c>
      <c r="C61" s="214">
        <v>1</v>
      </c>
      <c r="D61" s="215">
        <v>100150</v>
      </c>
      <c r="E61" s="215">
        <v>50000</v>
      </c>
    </row>
    <row r="62" spans="2:5" ht="15">
      <c r="B62" s="214" t="s">
        <v>422</v>
      </c>
      <c r="C62" s="214">
        <v>1</v>
      </c>
      <c r="D62" s="215">
        <v>10000</v>
      </c>
      <c r="E62" s="215">
        <v>10000</v>
      </c>
    </row>
    <row r="63" spans="2:5" ht="15">
      <c r="B63" s="214" t="s">
        <v>423</v>
      </c>
      <c r="C63" s="214">
        <v>1</v>
      </c>
      <c r="D63" s="215">
        <v>50000</v>
      </c>
      <c r="E63" s="215">
        <v>12500</v>
      </c>
    </row>
    <row r="64" spans="2:5" ht="15">
      <c r="B64" s="214" t="s">
        <v>369</v>
      </c>
      <c r="C64" s="214">
        <v>1</v>
      </c>
      <c r="D64" s="215">
        <v>500000</v>
      </c>
      <c r="E64" s="215">
        <v>10000</v>
      </c>
    </row>
    <row r="65" spans="2:5" ht="15">
      <c r="B65" s="214" t="s">
        <v>424</v>
      </c>
      <c r="C65" s="214">
        <v>1</v>
      </c>
      <c r="D65" s="215">
        <v>5000</v>
      </c>
      <c r="E65" s="215">
        <v>4950</v>
      </c>
    </row>
    <row r="66" spans="2:5" ht="15">
      <c r="B66" s="214" t="s">
        <v>425</v>
      </c>
      <c r="C66" s="214">
        <v>1</v>
      </c>
      <c r="D66" s="215">
        <v>50000</v>
      </c>
      <c r="E66" s="215">
        <v>12500</v>
      </c>
    </row>
    <row r="67" spans="2:5" ht="15">
      <c r="B67" s="214" t="s">
        <v>426</v>
      </c>
      <c r="C67" s="214">
        <v>1</v>
      </c>
      <c r="D67" s="215">
        <v>100000</v>
      </c>
      <c r="E67" s="215">
        <v>50000</v>
      </c>
    </row>
    <row r="68" spans="2:5" ht="15">
      <c r="B68" s="214" t="s">
        <v>427</v>
      </c>
      <c r="C68" s="214">
        <v>1</v>
      </c>
      <c r="D68" s="215">
        <v>500000</v>
      </c>
      <c r="E68" s="215">
        <v>5000</v>
      </c>
    </row>
    <row r="69" spans="2:5" ht="15">
      <c r="B69" s="214" t="s">
        <v>286</v>
      </c>
      <c r="C69" s="214">
        <v>1</v>
      </c>
      <c r="D69" s="215">
        <v>10350</v>
      </c>
      <c r="E69" s="215">
        <v>5201</v>
      </c>
    </row>
    <row r="70" spans="2:5" ht="15">
      <c r="B70" s="214" t="s">
        <v>306</v>
      </c>
      <c r="C70" s="214">
        <v>1</v>
      </c>
      <c r="D70" s="215">
        <v>700000</v>
      </c>
      <c r="E70" s="215">
        <v>25</v>
      </c>
    </row>
    <row r="71" spans="2:5" ht="15">
      <c r="B71" s="214" t="s">
        <v>428</v>
      </c>
      <c r="C71" s="214">
        <v>1</v>
      </c>
      <c r="D71" s="215">
        <v>10000</v>
      </c>
      <c r="E71" s="215">
        <v>100</v>
      </c>
    </row>
    <row r="72" spans="2:5" ht="15">
      <c r="B72" s="207" t="s">
        <v>293</v>
      </c>
      <c r="C72" s="214">
        <v>1</v>
      </c>
      <c r="D72" s="215">
        <v>30500</v>
      </c>
      <c r="E72" s="215">
        <v>12250</v>
      </c>
    </row>
    <row r="73" spans="2:5" ht="15">
      <c r="B73" s="214" t="s">
        <v>302</v>
      </c>
      <c r="C73" s="214">
        <v>1</v>
      </c>
      <c r="D73" s="215">
        <v>100000</v>
      </c>
      <c r="E73" s="215">
        <v>50000</v>
      </c>
    </row>
    <row r="74" spans="2:5" ht="15">
      <c r="B74" s="214" t="s">
        <v>368</v>
      </c>
      <c r="C74" s="214">
        <v>1</v>
      </c>
      <c r="D74" s="215">
        <v>50000</v>
      </c>
      <c r="E74" s="215">
        <v>25000</v>
      </c>
    </row>
    <row r="75" spans="2:5" ht="15">
      <c r="B75" s="214" t="s">
        <v>301</v>
      </c>
      <c r="C75" s="214">
        <v>1</v>
      </c>
      <c r="D75" s="215">
        <v>50000</v>
      </c>
      <c r="E75" s="215">
        <v>24500</v>
      </c>
    </row>
    <row r="76" spans="2:5" ht="15">
      <c r="B76" s="214" t="s">
        <v>429</v>
      </c>
      <c r="C76" s="214">
        <v>1</v>
      </c>
      <c r="D76" s="215">
        <v>160000</v>
      </c>
      <c r="E76" s="215">
        <v>160000</v>
      </c>
    </row>
    <row r="77" spans="2:5" ht="15">
      <c r="B77" s="214" t="s">
        <v>430</v>
      </c>
      <c r="C77" s="214">
        <v>1</v>
      </c>
      <c r="D77" s="215">
        <v>50000</v>
      </c>
      <c r="E77" s="215">
        <v>49975</v>
      </c>
    </row>
    <row r="78" spans="2:5" ht="15">
      <c r="B78" s="214" t="s">
        <v>431</v>
      </c>
      <c r="C78" s="214">
        <v>1</v>
      </c>
      <c r="D78" s="215">
        <v>1000000</v>
      </c>
      <c r="E78" s="215">
        <v>1000</v>
      </c>
    </row>
    <row r="79" spans="2:5" ht="15">
      <c r="B79" s="207" t="s">
        <v>374</v>
      </c>
      <c r="C79" s="214">
        <v>1</v>
      </c>
      <c r="D79" s="215">
        <v>20000</v>
      </c>
      <c r="E79" s="215">
        <v>10000</v>
      </c>
    </row>
    <row r="80" spans="2:5" ht="15">
      <c r="B80" s="214" t="s">
        <v>432</v>
      </c>
      <c r="C80" s="214">
        <v>1</v>
      </c>
      <c r="D80" s="215">
        <v>5000</v>
      </c>
      <c r="E80" s="215">
        <v>1000</v>
      </c>
    </row>
    <row r="81" spans="2:5" ht="15">
      <c r="B81" s="214" t="s">
        <v>298</v>
      </c>
      <c r="C81" s="214">
        <v>1</v>
      </c>
      <c r="D81" s="215">
        <v>10000</v>
      </c>
      <c r="E81" s="215">
        <v>5100</v>
      </c>
    </row>
    <row r="82" spans="2:5" ht="15">
      <c r="B82" s="214" t="s">
        <v>303</v>
      </c>
      <c r="C82" s="214">
        <v>1</v>
      </c>
      <c r="D82" s="215">
        <v>100000</v>
      </c>
      <c r="E82" s="215">
        <v>75000</v>
      </c>
    </row>
    <row r="83" spans="2:5" ht="15">
      <c r="B83" s="214" t="s">
        <v>373</v>
      </c>
      <c r="C83" s="214">
        <v>1</v>
      </c>
      <c r="D83" s="215">
        <v>400000</v>
      </c>
      <c r="E83" s="215">
        <v>200000</v>
      </c>
    </row>
    <row r="84" spans="2:5" ht="15">
      <c r="B84" s="214" t="s">
        <v>289</v>
      </c>
      <c r="C84" s="214">
        <v>1</v>
      </c>
      <c r="D84" s="215">
        <v>5000</v>
      </c>
      <c r="E84" s="215">
        <v>1700</v>
      </c>
    </row>
    <row r="85" spans="2:5" ht="15">
      <c r="B85" s="214" t="s">
        <v>304</v>
      </c>
      <c r="C85" s="214">
        <v>1</v>
      </c>
      <c r="D85" s="215">
        <v>50000</v>
      </c>
      <c r="E85" s="215">
        <v>48000</v>
      </c>
    </row>
    <row r="86" spans="2:5" ht="15">
      <c r="B86" s="214" t="s">
        <v>371</v>
      </c>
      <c r="C86" s="214">
        <v>1</v>
      </c>
      <c r="D86" s="215">
        <v>40000</v>
      </c>
      <c r="E86" s="215">
        <v>20000</v>
      </c>
    </row>
    <row r="87" spans="2:5" ht="15">
      <c r="B87" s="214" t="s">
        <v>433</v>
      </c>
      <c r="C87" s="214">
        <v>1</v>
      </c>
      <c r="D87" s="215">
        <v>20000</v>
      </c>
      <c r="E87" s="215">
        <v>200</v>
      </c>
    </row>
    <row r="88" spans="2:5" ht="15">
      <c r="B88" s="214" t="s">
        <v>434</v>
      </c>
      <c r="C88" s="214">
        <v>1</v>
      </c>
      <c r="D88" s="215">
        <v>20000</v>
      </c>
      <c r="E88" s="215">
        <v>10000</v>
      </c>
    </row>
    <row r="89" spans="2:5" ht="15" customHeight="1">
      <c r="B89" s="444" t="s">
        <v>32</v>
      </c>
      <c r="C89" s="444"/>
      <c r="D89" s="444"/>
      <c r="E89" s="213">
        <f>SUM(E38:E88)</f>
        <v>19415332</v>
      </c>
    </row>
    <row r="90" spans="2:4" ht="15">
      <c r="B90" s="27" t="s">
        <v>18</v>
      </c>
      <c r="C90" s="27"/>
      <c r="D90" s="27"/>
    </row>
    <row r="92" spans="2:5" ht="15">
      <c r="B92" s="255" t="s">
        <v>307</v>
      </c>
      <c r="C92" s="255"/>
      <c r="D92" s="255"/>
      <c r="E92" s="255"/>
    </row>
    <row r="99" ht="15" customHeight="1"/>
    <row r="101" ht="15">
      <c r="F101" s="255"/>
    </row>
  </sheetData>
  <sheetProtection/>
  <mergeCells count="14">
    <mergeCell ref="B89:D89"/>
    <mergeCell ref="B30:D30"/>
    <mergeCell ref="B33:E33"/>
    <mergeCell ref="B35:B37"/>
    <mergeCell ref="C35:C37"/>
    <mergeCell ref="D35:D37"/>
    <mergeCell ref="E35:E37"/>
    <mergeCell ref="A1:G1"/>
    <mergeCell ref="B4:G4"/>
    <mergeCell ref="B7:E7"/>
    <mergeCell ref="B9:B11"/>
    <mergeCell ref="C9:C11"/>
    <mergeCell ref="D9:D11"/>
    <mergeCell ref="E9:E11"/>
  </mergeCells>
  <printOptions/>
  <pageMargins left="0.5905511811023623" right="0.1968503937007874" top="0.5511811023622047" bottom="0.7480314960629921" header="0.31496062992125984" footer="0.31496062992125984"/>
  <pageSetup horizontalDpi="600" verticalDpi="600" orientation="portrait" paperSize="9" r:id="rId1"/>
  <headerFooter>
    <oddFooter>&amp;L24.09.2010&amp;CTÜRKİYE ODALAR ve BORSALAR BİRLİĞİ
Bilgi Hizmetleri Dairesi&amp;R&amp;P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F65"/>
  <sheetViews>
    <sheetView zoomScalePageLayoutView="0" workbookViewId="0" topLeftCell="A10">
      <selection activeCell="J20" sqref="J20"/>
    </sheetView>
  </sheetViews>
  <sheetFormatPr defaultColWidth="9.140625" defaultRowHeight="15"/>
  <cols>
    <col min="1" max="1" width="4.28125" style="0" bestFit="1" customWidth="1"/>
    <col min="2" max="2" width="41.8515625" style="0" customWidth="1"/>
    <col min="3" max="3" width="12.140625" style="0" customWidth="1"/>
    <col min="4" max="4" width="13.140625" style="0" customWidth="1"/>
    <col min="5" max="5" width="17.140625" style="0" customWidth="1"/>
    <col min="237" max="237" width="4.28125" style="0" bestFit="1" customWidth="1"/>
    <col min="238" max="238" width="41.8515625" style="0" customWidth="1"/>
    <col min="239" max="239" width="12.140625" style="0" customWidth="1"/>
    <col min="240" max="240" width="13.140625" style="0" customWidth="1"/>
    <col min="241" max="241" width="17.140625" style="0" customWidth="1"/>
  </cols>
  <sheetData>
    <row r="1" spans="1:6" ht="18" customHeight="1" thickBot="1">
      <c r="A1" s="342" t="s">
        <v>402</v>
      </c>
      <c r="B1" s="342"/>
      <c r="C1" s="342"/>
      <c r="D1" s="342"/>
      <c r="E1" s="342"/>
      <c r="F1" s="342"/>
    </row>
    <row r="4" spans="1:5" ht="15.75" customHeight="1">
      <c r="A4" s="441" t="s">
        <v>437</v>
      </c>
      <c r="B4" s="441"/>
      <c r="C4" s="441"/>
      <c r="D4" s="441"/>
      <c r="E4" s="441"/>
    </row>
    <row r="5" spans="1:5" ht="15">
      <c r="A5" s="441"/>
      <c r="B5" s="441"/>
      <c r="C5" s="441"/>
      <c r="D5" s="441"/>
      <c r="E5" s="441"/>
    </row>
    <row r="7" spans="2:5" ht="15">
      <c r="B7" s="367" t="s">
        <v>141</v>
      </c>
      <c r="C7" s="367"/>
      <c r="D7" s="367"/>
      <c r="E7" s="367"/>
    </row>
    <row r="8" spans="2:5" ht="15.75" customHeight="1">
      <c r="B8" s="205"/>
      <c r="C8" s="205"/>
      <c r="D8" s="205"/>
      <c r="E8" s="205"/>
    </row>
    <row r="9" spans="1:5" ht="15.75" customHeight="1">
      <c r="A9" s="442" t="s">
        <v>142</v>
      </c>
      <c r="B9" s="442" t="s">
        <v>308</v>
      </c>
      <c r="C9" s="442" t="s">
        <v>271</v>
      </c>
      <c r="D9" s="442" t="s">
        <v>272</v>
      </c>
      <c r="E9" s="442" t="s">
        <v>273</v>
      </c>
    </row>
    <row r="10" spans="1:5" ht="15">
      <c r="A10" s="442"/>
      <c r="B10" s="442"/>
      <c r="C10" s="442"/>
      <c r="D10" s="443"/>
      <c r="E10" s="443"/>
    </row>
    <row r="11" spans="1:5" ht="29.25" customHeight="1">
      <c r="A11" s="442"/>
      <c r="B11" s="442"/>
      <c r="C11" s="442"/>
      <c r="D11" s="443"/>
      <c r="E11" s="443"/>
    </row>
    <row r="12" spans="1:5" ht="36" customHeight="1">
      <c r="A12" s="216">
        <v>1</v>
      </c>
      <c r="B12" s="217" t="s">
        <v>309</v>
      </c>
      <c r="C12" s="218">
        <v>13</v>
      </c>
      <c r="D12" s="219">
        <v>8310000</v>
      </c>
      <c r="E12" s="219">
        <v>7334804</v>
      </c>
    </row>
    <row r="13" spans="1:5" ht="15">
      <c r="A13" s="216">
        <v>2</v>
      </c>
      <c r="B13" s="217" t="s">
        <v>310</v>
      </c>
      <c r="C13" s="218">
        <v>7</v>
      </c>
      <c r="D13" s="219">
        <v>24560000</v>
      </c>
      <c r="E13" s="219">
        <v>472905</v>
      </c>
    </row>
    <row r="14" spans="1:5" ht="15">
      <c r="A14" s="216">
        <v>3</v>
      </c>
      <c r="B14" s="217" t="s">
        <v>313</v>
      </c>
      <c r="C14" s="218">
        <v>5</v>
      </c>
      <c r="D14" s="219">
        <v>5100000</v>
      </c>
      <c r="E14" s="219">
        <v>3054950</v>
      </c>
    </row>
    <row r="15" spans="1:5" ht="15">
      <c r="A15" s="216">
        <v>4</v>
      </c>
      <c r="B15" s="224" t="s">
        <v>312</v>
      </c>
      <c r="C15" s="218">
        <v>5</v>
      </c>
      <c r="D15" s="219">
        <v>550000</v>
      </c>
      <c r="E15" s="219">
        <v>201000</v>
      </c>
    </row>
    <row r="16" spans="1:5" ht="30">
      <c r="A16" s="216">
        <v>5</v>
      </c>
      <c r="B16" s="287" t="s">
        <v>323</v>
      </c>
      <c r="C16" s="218">
        <v>5</v>
      </c>
      <c r="D16" s="219">
        <v>526400</v>
      </c>
      <c r="E16" s="219">
        <v>244403</v>
      </c>
    </row>
    <row r="17" spans="1:5" ht="30">
      <c r="A17" s="216">
        <v>6</v>
      </c>
      <c r="B17" s="217" t="s">
        <v>324</v>
      </c>
      <c r="C17" s="218">
        <v>5</v>
      </c>
      <c r="D17" s="219">
        <v>910000</v>
      </c>
      <c r="E17" s="219">
        <v>369540</v>
      </c>
    </row>
    <row r="18" spans="1:5" ht="15">
      <c r="A18" s="216">
        <v>7</v>
      </c>
      <c r="B18" s="217" t="s">
        <v>311</v>
      </c>
      <c r="C18" s="218">
        <v>4</v>
      </c>
      <c r="D18" s="219">
        <v>4150000</v>
      </c>
      <c r="E18" s="219">
        <v>2624040</v>
      </c>
    </row>
    <row r="19" spans="1:5" ht="15">
      <c r="A19" s="216">
        <v>8</v>
      </c>
      <c r="B19" s="217" t="s">
        <v>314</v>
      </c>
      <c r="C19" s="218">
        <v>4</v>
      </c>
      <c r="D19" s="219">
        <v>1810000</v>
      </c>
      <c r="E19" s="219">
        <v>859000</v>
      </c>
    </row>
    <row r="20" spans="1:5" ht="15">
      <c r="A20" s="216">
        <v>9</v>
      </c>
      <c r="B20" s="217" t="s">
        <v>377</v>
      </c>
      <c r="C20" s="218">
        <v>3</v>
      </c>
      <c r="D20" s="219">
        <v>6676092</v>
      </c>
      <c r="E20" s="219">
        <v>3338214</v>
      </c>
    </row>
    <row r="21" spans="1:5" ht="30.75" customHeight="1">
      <c r="A21" s="216">
        <v>10</v>
      </c>
      <c r="B21" s="217" t="s">
        <v>318</v>
      </c>
      <c r="C21" s="218">
        <v>3</v>
      </c>
      <c r="D21" s="219">
        <v>775000</v>
      </c>
      <c r="E21" s="219">
        <v>31999</v>
      </c>
    </row>
    <row r="22" spans="1:5" ht="15">
      <c r="A22" s="216">
        <v>11</v>
      </c>
      <c r="B22" s="217" t="s">
        <v>319</v>
      </c>
      <c r="C22" s="218">
        <v>3</v>
      </c>
      <c r="D22" s="219">
        <v>4600000</v>
      </c>
      <c r="E22" s="219">
        <v>3049000</v>
      </c>
    </row>
    <row r="23" spans="1:5" ht="15">
      <c r="A23" s="216">
        <v>12</v>
      </c>
      <c r="B23" s="217" t="s">
        <v>322</v>
      </c>
      <c r="C23" s="218">
        <v>3</v>
      </c>
      <c r="D23" s="219">
        <v>2600000</v>
      </c>
      <c r="E23" s="219">
        <v>768500</v>
      </c>
    </row>
    <row r="24" spans="1:5" ht="45" customHeight="1">
      <c r="A24" s="216">
        <v>13</v>
      </c>
      <c r="B24" s="220" t="s">
        <v>416</v>
      </c>
      <c r="C24" s="221">
        <v>3</v>
      </c>
      <c r="D24" s="222">
        <v>250000</v>
      </c>
      <c r="E24" s="222">
        <v>190999</v>
      </c>
    </row>
    <row r="25" spans="1:5" ht="28.5" customHeight="1">
      <c r="A25" s="216">
        <v>14</v>
      </c>
      <c r="B25" s="220" t="s">
        <v>325</v>
      </c>
      <c r="C25" s="221">
        <v>3</v>
      </c>
      <c r="D25" s="222">
        <v>300000</v>
      </c>
      <c r="E25" s="222">
        <v>117005</v>
      </c>
    </row>
    <row r="26" spans="1:5" ht="30">
      <c r="A26" s="216">
        <v>15</v>
      </c>
      <c r="B26" s="220" t="s">
        <v>375</v>
      </c>
      <c r="C26" s="221">
        <v>3</v>
      </c>
      <c r="D26" s="222">
        <v>400000</v>
      </c>
      <c r="E26" s="222">
        <v>205000</v>
      </c>
    </row>
    <row r="27" spans="1:5" ht="15">
      <c r="A27" s="216">
        <v>16</v>
      </c>
      <c r="B27" s="220" t="s">
        <v>315</v>
      </c>
      <c r="C27" s="221">
        <v>3</v>
      </c>
      <c r="D27" s="222">
        <v>350000</v>
      </c>
      <c r="E27" s="222">
        <v>81500</v>
      </c>
    </row>
    <row r="28" spans="1:5" ht="15">
      <c r="A28" s="216">
        <v>17</v>
      </c>
      <c r="B28" s="220" t="s">
        <v>316</v>
      </c>
      <c r="C28" s="221">
        <v>3</v>
      </c>
      <c r="D28" s="222">
        <v>3150000</v>
      </c>
      <c r="E28" s="222">
        <v>1101001</v>
      </c>
    </row>
    <row r="29" spans="1:5" ht="32.25" customHeight="1">
      <c r="A29" s="216">
        <v>18</v>
      </c>
      <c r="B29" s="220" t="s">
        <v>376</v>
      </c>
      <c r="C29" s="221">
        <v>2</v>
      </c>
      <c r="D29" s="222">
        <v>100000</v>
      </c>
      <c r="E29" s="222">
        <v>62500</v>
      </c>
    </row>
    <row r="30" spans="1:5" ht="28.5" customHeight="1">
      <c r="A30" s="216">
        <v>19</v>
      </c>
      <c r="B30" s="220" t="s">
        <v>317</v>
      </c>
      <c r="C30" s="221">
        <v>2</v>
      </c>
      <c r="D30" s="222">
        <v>710000</v>
      </c>
      <c r="E30" s="222">
        <v>6150</v>
      </c>
    </row>
    <row r="31" spans="1:5" ht="30">
      <c r="A31" s="216">
        <v>20</v>
      </c>
      <c r="B31" s="220" t="s">
        <v>320</v>
      </c>
      <c r="C31" s="221">
        <v>2</v>
      </c>
      <c r="D31" s="222">
        <v>200000</v>
      </c>
      <c r="E31" s="222">
        <v>162501</v>
      </c>
    </row>
    <row r="32" spans="1:5" ht="15" customHeight="1">
      <c r="A32" s="445" t="s">
        <v>32</v>
      </c>
      <c r="B32" s="446"/>
      <c r="C32" s="446"/>
      <c r="D32" s="447"/>
      <c r="E32" s="213">
        <f>SUM(E12:E31)</f>
        <v>24275011</v>
      </c>
    </row>
    <row r="33" spans="2:5" ht="15" customHeight="1">
      <c r="B33" s="27" t="s">
        <v>18</v>
      </c>
      <c r="C33" s="27"/>
      <c r="D33" s="27"/>
      <c r="E33" s="223"/>
    </row>
    <row r="34" spans="2:5" ht="15">
      <c r="B34" s="210"/>
      <c r="C34" s="210"/>
      <c r="D34" s="211"/>
      <c r="E34" s="211"/>
    </row>
    <row r="35" spans="2:5" ht="15">
      <c r="B35" s="210"/>
      <c r="C35" s="210"/>
      <c r="D35" s="211"/>
      <c r="E35" s="211"/>
    </row>
    <row r="36" spans="2:5" ht="15.75" customHeight="1">
      <c r="B36" s="210"/>
      <c r="C36" s="210"/>
      <c r="D36" s="211"/>
      <c r="E36" s="211"/>
    </row>
    <row r="37" spans="2:5" ht="15">
      <c r="B37" s="210"/>
      <c r="C37" s="210"/>
      <c r="D37" s="211"/>
      <c r="E37" s="211"/>
    </row>
    <row r="38" spans="2:5" ht="15">
      <c r="B38" s="210"/>
      <c r="C38" s="210"/>
      <c r="D38" s="211"/>
      <c r="E38" s="211"/>
    </row>
    <row r="39" spans="2:5" ht="15" customHeight="1">
      <c r="B39" s="367" t="s">
        <v>155</v>
      </c>
      <c r="C39" s="367"/>
      <c r="D39" s="367"/>
      <c r="E39" s="367"/>
    </row>
    <row r="41" spans="1:5" ht="15.75" customHeight="1">
      <c r="A41" s="442" t="s">
        <v>142</v>
      </c>
      <c r="B41" s="442" t="s">
        <v>308</v>
      </c>
      <c r="C41" s="442" t="s">
        <v>271</v>
      </c>
      <c r="D41" s="442" t="s">
        <v>272</v>
      </c>
      <c r="E41" s="442" t="s">
        <v>273</v>
      </c>
    </row>
    <row r="42" spans="1:5" ht="15">
      <c r="A42" s="442"/>
      <c r="B42" s="442"/>
      <c r="C42" s="442"/>
      <c r="D42" s="443"/>
      <c r="E42" s="443"/>
    </row>
    <row r="43" spans="1:5" ht="15">
      <c r="A43" s="442"/>
      <c r="B43" s="442"/>
      <c r="C43" s="442"/>
      <c r="D43" s="443"/>
      <c r="E43" s="443"/>
    </row>
    <row r="44" spans="1:5" ht="30">
      <c r="A44" s="216">
        <v>1</v>
      </c>
      <c r="B44" s="224" t="s">
        <v>309</v>
      </c>
      <c r="C44" s="218">
        <v>105</v>
      </c>
      <c r="D44" s="219">
        <v>20355008</v>
      </c>
      <c r="E44" s="219">
        <v>12988832</v>
      </c>
    </row>
    <row r="45" spans="1:5" ht="15">
      <c r="A45" s="216">
        <v>2</v>
      </c>
      <c r="B45" s="224" t="s">
        <v>319</v>
      </c>
      <c r="C45" s="218">
        <v>62</v>
      </c>
      <c r="D45" s="219">
        <v>7168505</v>
      </c>
      <c r="E45" s="219">
        <v>4300028</v>
      </c>
    </row>
    <row r="46" spans="1:5" ht="15">
      <c r="A46" s="216">
        <v>3</v>
      </c>
      <c r="B46" s="224" t="s">
        <v>326</v>
      </c>
      <c r="C46" s="218">
        <v>39</v>
      </c>
      <c r="D46" s="219">
        <v>5050000</v>
      </c>
      <c r="E46" s="219">
        <v>47861750</v>
      </c>
    </row>
    <row r="47" spans="1:5" ht="15">
      <c r="A47" s="216">
        <v>4</v>
      </c>
      <c r="B47" s="224" t="s">
        <v>312</v>
      </c>
      <c r="C47" s="218">
        <v>33</v>
      </c>
      <c r="D47" s="219">
        <v>12050550</v>
      </c>
      <c r="E47" s="219">
        <v>8081701</v>
      </c>
    </row>
    <row r="48" spans="1:5" ht="15">
      <c r="A48" s="216">
        <v>5</v>
      </c>
      <c r="B48" s="224" t="s">
        <v>327</v>
      </c>
      <c r="C48" s="218">
        <v>32</v>
      </c>
      <c r="D48" s="219">
        <v>4230000</v>
      </c>
      <c r="E48" s="219">
        <v>3439325</v>
      </c>
    </row>
    <row r="49" spans="1:5" ht="30">
      <c r="A49" s="216">
        <v>6</v>
      </c>
      <c r="B49" s="224" t="s">
        <v>329</v>
      </c>
      <c r="C49" s="218">
        <v>26</v>
      </c>
      <c r="D49" s="219">
        <v>2905000</v>
      </c>
      <c r="E49" s="219">
        <v>1872800</v>
      </c>
    </row>
    <row r="50" spans="1:5" ht="15.75" customHeight="1">
      <c r="A50" s="216">
        <v>7</v>
      </c>
      <c r="B50" s="224" t="s">
        <v>331</v>
      </c>
      <c r="C50" s="218">
        <v>23</v>
      </c>
      <c r="D50" s="219">
        <v>2105000</v>
      </c>
      <c r="E50" s="219">
        <v>1517200</v>
      </c>
    </row>
    <row r="51" spans="1:5" ht="30">
      <c r="A51" s="216">
        <v>8</v>
      </c>
      <c r="B51" s="224" t="s">
        <v>321</v>
      </c>
      <c r="C51" s="218">
        <v>22</v>
      </c>
      <c r="D51" s="219">
        <v>2133000</v>
      </c>
      <c r="E51" s="219">
        <v>1410175</v>
      </c>
    </row>
    <row r="52" spans="1:5" ht="31.5" customHeight="1">
      <c r="A52" s="216">
        <v>9</v>
      </c>
      <c r="B52" s="224" t="s">
        <v>328</v>
      </c>
      <c r="C52" s="218">
        <v>22</v>
      </c>
      <c r="D52" s="219">
        <v>2447000</v>
      </c>
      <c r="E52" s="219">
        <v>2179300</v>
      </c>
    </row>
    <row r="53" spans="1:5" ht="15">
      <c r="A53" s="216">
        <v>10</v>
      </c>
      <c r="B53" s="224" t="s">
        <v>330</v>
      </c>
      <c r="C53" s="218">
        <v>22</v>
      </c>
      <c r="D53" s="219">
        <v>2550000</v>
      </c>
      <c r="E53" s="219">
        <v>1819050</v>
      </c>
    </row>
    <row r="54" spans="1:5" ht="30">
      <c r="A54" s="216">
        <v>11</v>
      </c>
      <c r="B54" s="224" t="s">
        <v>375</v>
      </c>
      <c r="C54" s="218">
        <v>22</v>
      </c>
      <c r="D54" s="219">
        <v>2665400</v>
      </c>
      <c r="E54" s="219">
        <v>1725755</v>
      </c>
    </row>
    <row r="55" spans="1:5" ht="30.75" customHeight="1">
      <c r="A55" s="216">
        <v>12</v>
      </c>
      <c r="B55" s="224" t="s">
        <v>323</v>
      </c>
      <c r="C55" s="218">
        <v>18</v>
      </c>
      <c r="D55" s="219">
        <v>940526</v>
      </c>
      <c r="E55" s="219">
        <v>768194</v>
      </c>
    </row>
    <row r="56" spans="1:5" ht="15">
      <c r="A56" s="216">
        <v>13</v>
      </c>
      <c r="B56" s="225" t="s">
        <v>310</v>
      </c>
      <c r="C56" s="221">
        <v>17</v>
      </c>
      <c r="D56" s="222">
        <v>4076025</v>
      </c>
      <c r="E56" s="222">
        <v>2965698</v>
      </c>
    </row>
    <row r="57" spans="1:5" ht="30">
      <c r="A57" s="216">
        <v>14</v>
      </c>
      <c r="B57" s="225" t="s">
        <v>332</v>
      </c>
      <c r="C57" s="221">
        <v>17</v>
      </c>
      <c r="D57" s="222">
        <v>933100</v>
      </c>
      <c r="E57" s="222">
        <v>583650</v>
      </c>
    </row>
    <row r="58" spans="1:5" ht="15">
      <c r="A58" s="216">
        <v>15</v>
      </c>
      <c r="B58" s="225" t="s">
        <v>333</v>
      </c>
      <c r="C58" s="221">
        <v>16</v>
      </c>
      <c r="D58" s="222">
        <v>2640000</v>
      </c>
      <c r="E58" s="222">
        <v>2519350</v>
      </c>
    </row>
    <row r="59" spans="1:5" ht="30">
      <c r="A59" s="216">
        <v>16</v>
      </c>
      <c r="B59" s="225" t="s">
        <v>325</v>
      </c>
      <c r="C59" s="221">
        <v>16</v>
      </c>
      <c r="D59" s="222">
        <v>525300</v>
      </c>
      <c r="E59" s="222">
        <v>290967</v>
      </c>
    </row>
    <row r="60" spans="1:5" ht="15">
      <c r="A60" s="216">
        <v>17</v>
      </c>
      <c r="B60" s="225" t="s">
        <v>334</v>
      </c>
      <c r="C60" s="221">
        <v>15</v>
      </c>
      <c r="D60" s="222">
        <v>1345000</v>
      </c>
      <c r="E60" s="222">
        <v>811275</v>
      </c>
    </row>
    <row r="61" spans="1:5" ht="27.75" customHeight="1">
      <c r="A61" s="216">
        <v>18</v>
      </c>
      <c r="B61" s="225" t="s">
        <v>320</v>
      </c>
      <c r="C61" s="221">
        <v>14</v>
      </c>
      <c r="D61" s="222">
        <v>782950</v>
      </c>
      <c r="E61" s="222">
        <v>562713</v>
      </c>
    </row>
    <row r="62" spans="1:5" ht="30">
      <c r="A62" s="216">
        <v>19</v>
      </c>
      <c r="B62" s="225" t="s">
        <v>335</v>
      </c>
      <c r="C62" s="221">
        <v>14</v>
      </c>
      <c r="D62" s="222">
        <v>1160000</v>
      </c>
      <c r="E62" s="222">
        <v>693000</v>
      </c>
    </row>
    <row r="63" spans="1:5" ht="15">
      <c r="A63" s="216">
        <v>20</v>
      </c>
      <c r="B63" s="225" t="s">
        <v>336</v>
      </c>
      <c r="C63" s="221">
        <v>12</v>
      </c>
      <c r="D63" s="222">
        <v>3925000</v>
      </c>
      <c r="E63" s="222">
        <v>2525000</v>
      </c>
    </row>
    <row r="64" spans="1:5" ht="15">
      <c r="A64" s="445" t="s">
        <v>32</v>
      </c>
      <c r="B64" s="446"/>
      <c r="C64" s="446"/>
      <c r="D64" s="447"/>
      <c r="E64" s="213">
        <f>SUM(E44:E63)</f>
        <v>98915763</v>
      </c>
    </row>
    <row r="65" spans="1:2" ht="15" customHeight="1">
      <c r="A65" s="27"/>
      <c r="B65" s="27" t="s">
        <v>18</v>
      </c>
    </row>
  </sheetData>
  <sheetProtection/>
  <mergeCells count="16">
    <mergeCell ref="A64:D64"/>
    <mergeCell ref="A32:D32"/>
    <mergeCell ref="B39:E39"/>
    <mergeCell ref="A41:A43"/>
    <mergeCell ref="B41:B43"/>
    <mergeCell ref="C41:C43"/>
    <mergeCell ref="D41:D43"/>
    <mergeCell ref="E41:E43"/>
    <mergeCell ref="A1:F1"/>
    <mergeCell ref="A4:E5"/>
    <mergeCell ref="B7:E7"/>
    <mergeCell ref="A9:A11"/>
    <mergeCell ref="B9:B11"/>
    <mergeCell ref="C9:C11"/>
    <mergeCell ref="D9:D11"/>
    <mergeCell ref="E9:E11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&amp;L24.09.2010&amp;CTÜRKİYE ODALAR ve BORSALAR BİRLİĞİ
Bilgi Hizmetleri Dairesi&amp;R&amp;P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7"/>
  <sheetViews>
    <sheetView zoomScalePageLayoutView="0" workbookViewId="0" topLeftCell="A1">
      <selection activeCell="H20" sqref="H20:I20"/>
    </sheetView>
  </sheetViews>
  <sheetFormatPr defaultColWidth="9.140625" defaultRowHeight="15"/>
  <cols>
    <col min="1" max="1" width="1.8515625" style="0" customWidth="1"/>
    <col min="2" max="2" width="88.140625" style="0" customWidth="1"/>
    <col min="3" max="3" width="6.8515625" style="0" customWidth="1"/>
  </cols>
  <sheetData>
    <row r="1" spans="1:3" ht="18.75" thickBot="1">
      <c r="A1" s="300" t="s">
        <v>414</v>
      </c>
      <c r="B1" s="300"/>
      <c r="C1" s="300"/>
    </row>
    <row r="7" ht="15">
      <c r="B7" s="1"/>
    </row>
    <row r="8" ht="18">
      <c r="B8" s="229" t="s">
        <v>341</v>
      </c>
    </row>
    <row r="9" ht="15.75" thickBot="1"/>
    <row r="10" spans="1:3" ht="15.75">
      <c r="A10" s="230"/>
      <c r="B10" s="231"/>
      <c r="C10" s="232"/>
    </row>
    <row r="11" spans="1:3" ht="25.5">
      <c r="A11" s="233"/>
      <c r="B11" s="234"/>
      <c r="C11" s="235" t="s">
        <v>342</v>
      </c>
    </row>
    <row r="12" spans="1:3" ht="15">
      <c r="A12" s="233"/>
      <c r="B12" s="236" t="s">
        <v>0</v>
      </c>
      <c r="C12" s="237">
        <v>3</v>
      </c>
    </row>
    <row r="13" spans="1:3" ht="15.75">
      <c r="A13" s="238"/>
      <c r="B13" s="236" t="s">
        <v>343</v>
      </c>
      <c r="C13" s="239" t="s">
        <v>344</v>
      </c>
    </row>
    <row r="14" spans="1:3" ht="15.75">
      <c r="A14" s="238"/>
      <c r="B14" s="240" t="s">
        <v>345</v>
      </c>
      <c r="C14" s="237">
        <v>7</v>
      </c>
    </row>
    <row r="15" spans="1:3" ht="13.5" customHeight="1">
      <c r="A15" s="238"/>
      <c r="B15" s="240" t="s">
        <v>346</v>
      </c>
      <c r="C15" s="239">
        <v>8</v>
      </c>
    </row>
    <row r="16" spans="1:3" ht="15" customHeight="1">
      <c r="A16" s="241"/>
      <c r="B16" s="240" t="s">
        <v>347</v>
      </c>
      <c r="C16" s="237">
        <v>9</v>
      </c>
    </row>
    <row r="17" spans="1:3" ht="15.75">
      <c r="A17" s="241"/>
      <c r="B17" s="242" t="s">
        <v>348</v>
      </c>
      <c r="C17" s="237">
        <v>10</v>
      </c>
    </row>
    <row r="18" spans="1:3" ht="15.75">
      <c r="A18" s="241"/>
      <c r="B18" s="236" t="s">
        <v>349</v>
      </c>
      <c r="C18" s="237">
        <v>11</v>
      </c>
    </row>
    <row r="19" spans="1:3" ht="15">
      <c r="A19" s="243"/>
      <c r="B19" s="236" t="s">
        <v>350</v>
      </c>
      <c r="C19" s="244">
        <v>12</v>
      </c>
    </row>
    <row r="20" spans="1:3" ht="15">
      <c r="A20" s="243"/>
      <c r="B20" s="236" t="s">
        <v>351</v>
      </c>
      <c r="C20" s="244" t="s">
        <v>352</v>
      </c>
    </row>
    <row r="21" spans="1:3" ht="15">
      <c r="A21" s="243"/>
      <c r="B21" s="236" t="s">
        <v>353</v>
      </c>
      <c r="C21" s="244" t="s">
        <v>354</v>
      </c>
    </row>
    <row r="22" spans="1:3" ht="15">
      <c r="A22" s="243"/>
      <c r="B22" s="236" t="s">
        <v>355</v>
      </c>
      <c r="C22" s="244" t="s">
        <v>356</v>
      </c>
    </row>
    <row r="23" spans="1:3" ht="15">
      <c r="A23" s="243"/>
      <c r="B23" s="236" t="s">
        <v>357</v>
      </c>
      <c r="C23" s="244">
        <v>19</v>
      </c>
    </row>
    <row r="24" spans="1:3" ht="15">
      <c r="A24" s="243"/>
      <c r="B24" s="236" t="s">
        <v>358</v>
      </c>
      <c r="C24" s="244" t="s">
        <v>359</v>
      </c>
    </row>
    <row r="25" spans="1:3" ht="15">
      <c r="A25" s="243"/>
      <c r="B25" s="236" t="s">
        <v>360</v>
      </c>
      <c r="C25" s="244" t="s">
        <v>361</v>
      </c>
    </row>
    <row r="26" spans="1:3" ht="15">
      <c r="A26" s="243"/>
      <c r="B26" s="240" t="s">
        <v>362</v>
      </c>
      <c r="C26" s="244" t="s">
        <v>363</v>
      </c>
    </row>
    <row r="27" spans="1:3" ht="15.75" thickBot="1">
      <c r="A27" s="245"/>
      <c r="B27" s="246"/>
      <c r="C27" s="247"/>
    </row>
  </sheetData>
  <sheetProtection/>
  <mergeCells count="1">
    <mergeCell ref="A1:C1"/>
  </mergeCells>
  <hyperlinks>
    <hyperlink ref="B12" location="'GENEL GÖRÜNÜM'!A1" display="Genel Görünüm"/>
    <hyperlink ref="B13" location="'FAALİYET SIKLIĞI'!A1" display="Kurulan ve Kapanan Şirketlerin İktisadi Faaliyetlere Göre Dağılımı"/>
    <hyperlink ref="B14" location="'ÜÇ BÜYÜK İL VE SIKLIĞI'!A1" display="Kurulan ve Kapanan Şirketlerin Üç Büyük İl ve İktisadi Faaliyetlere Göre Dağılımı"/>
    <hyperlink ref="B16" location="'FAALİYETLER (BİRİKİMLİ )'!A1" display="Kurulan ve Kapanan Şirketlerin İktisadi Faaliyetlere Göre BirikimliDağılımı"/>
    <hyperlink ref="B15" location="'İLLER,FAALİYETLER,GER.TİC.İŞL.'!A1" display="Kurulan ve Kapanan Gerçek Kişi Ticari İşletmelerin Üç Büyük İl ve İktisadi Faaliyetlere Göre Dağılımı"/>
    <hyperlink ref="B17" location="SERMAYE!A1" display="Kurulan ve Kapanan Şirketlerin Kuruluş Sermayelerine Göre Dağılımı"/>
    <hyperlink ref="B18" location="'ORTAK SAYISI'!A1" display="Kurulan ve Kapanan Şirketlerin Ortak Sayılarına Göre Dağılımı"/>
    <hyperlink ref="B19" location="'ŞUBE SAYISI'!A1" display="Kurulan ve Kapanan Şube Sayıları"/>
    <hyperlink ref="B20" location="'EN ÇOK KURULUŞ FAALİYETİ'!A1" display="En Çok Şirket Kuruluşu Yapılan İlk 10 İktisadi Faaliyet"/>
    <hyperlink ref="B21" location="İLLER!A1" display="Kurulan ve Kapanan Şirketlerin İllere Göre Dağılımı"/>
    <hyperlink ref="B22" location="'İLLER ( BİRİKİMLİ)'!A1" display="Kurulan ve Kapanan Şirketlerin İllere Göre Birikimli Dağılımı"/>
    <hyperlink ref="B23" location="'YABANCI SERMAYE GENEL GÖRÜNÜM'!A1" display="Yabancı Ortak Sermayeli Kurulan Şirketlerin Genel Görünümü"/>
    <hyperlink ref="B24" location="'YABANCI SERMAYE ve İLLER'!A1" display="Yabancı Ortak Sermayeli Kurulan Şirketlerin İllere Göre Dağılımı"/>
    <hyperlink ref="B25" location="'YABANCI SERMAYE ve ÜLKELER'!A1" display="Yabancı Ortak Sermayeli Kurulan Şirketlerin Ülkelere Göre Dağılımı"/>
    <hyperlink ref="B26" location="'YABANCI SERMAYE ve FAALİYETLER'!A1" display="En Çok Yabancı Ortak Sermayeli Şirket Kuruluşu Yapılan İlk 20 İktisadi Faaliyet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view="pageLayout" workbookViewId="0" topLeftCell="A1">
      <selection activeCell="G23" sqref="G23"/>
    </sheetView>
  </sheetViews>
  <sheetFormatPr defaultColWidth="9.140625" defaultRowHeight="15"/>
  <cols>
    <col min="1" max="1" width="20.8515625" style="0" customWidth="1"/>
    <col min="2" max="2" width="16.421875" style="0" customWidth="1"/>
    <col min="3" max="3" width="21.140625" style="0" customWidth="1"/>
    <col min="4" max="4" width="16.00390625" style="0" customWidth="1"/>
    <col min="5" max="5" width="15.57421875" style="0" customWidth="1"/>
    <col min="6" max="6" width="19.140625" style="0" customWidth="1"/>
    <col min="7" max="7" width="16.8515625" style="0" customWidth="1"/>
    <col min="8" max="8" width="19.28125" style="0" customWidth="1"/>
  </cols>
  <sheetData>
    <row r="1" spans="1:8" ht="15">
      <c r="A1" s="1"/>
      <c r="B1" s="1"/>
      <c r="C1" s="1"/>
      <c r="D1" s="1"/>
      <c r="E1" s="1"/>
      <c r="F1" s="1"/>
      <c r="G1" s="1"/>
      <c r="H1" s="1"/>
    </row>
    <row r="2" spans="1:9" ht="21" thickBot="1">
      <c r="A2" s="304" t="s">
        <v>401</v>
      </c>
      <c r="B2" s="304"/>
      <c r="C2" s="304"/>
      <c r="D2" s="304"/>
      <c r="E2" s="304"/>
      <c r="F2" s="304"/>
      <c r="G2" s="304"/>
      <c r="H2" s="304"/>
      <c r="I2" s="304"/>
    </row>
    <row r="3" ht="15">
      <c r="A3" s="1"/>
    </row>
    <row r="4" ht="15">
      <c r="A4" s="1"/>
    </row>
    <row r="5" spans="1:8" ht="15">
      <c r="A5" s="1"/>
      <c r="B5" s="1"/>
      <c r="C5" s="1"/>
      <c r="D5" s="1"/>
      <c r="E5" s="1"/>
      <c r="F5" s="1"/>
      <c r="G5" s="1"/>
      <c r="H5" s="1"/>
    </row>
    <row r="6" spans="3:6" ht="18">
      <c r="C6" s="305" t="s">
        <v>0</v>
      </c>
      <c r="D6" s="305"/>
      <c r="E6" s="305"/>
      <c r="F6" s="305"/>
    </row>
    <row r="8" ht="15.75" thickBot="1"/>
    <row r="9" spans="1:8" ht="16.5" thickBot="1">
      <c r="A9" s="306"/>
      <c r="B9" s="307"/>
      <c r="C9" s="310" t="s">
        <v>1</v>
      </c>
      <c r="D9" s="311"/>
      <c r="E9" s="311"/>
      <c r="F9" s="311"/>
      <c r="G9" s="312"/>
      <c r="H9" s="313" t="s">
        <v>2</v>
      </c>
    </row>
    <row r="10" spans="1:8" ht="16.5" thickBot="1">
      <c r="A10" s="308"/>
      <c r="B10" s="309"/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314"/>
    </row>
    <row r="11" spans="1:8" ht="15">
      <c r="A11" s="315" t="s">
        <v>8</v>
      </c>
      <c r="B11" s="3" t="s">
        <v>9</v>
      </c>
      <c r="C11" s="4">
        <v>226</v>
      </c>
      <c r="D11" s="5">
        <v>3</v>
      </c>
      <c r="E11" s="5">
        <v>0</v>
      </c>
      <c r="F11" s="5">
        <v>4031</v>
      </c>
      <c r="G11" s="6">
        <v>109</v>
      </c>
      <c r="H11" s="7">
        <f aca="true" t="shared" si="0" ref="H11:H16">SUM(C11:G11)</f>
        <v>4369</v>
      </c>
    </row>
    <row r="12" spans="1:8" ht="15.75" thickBot="1">
      <c r="A12" s="316"/>
      <c r="B12" s="8" t="s">
        <v>10</v>
      </c>
      <c r="C12" s="273">
        <v>344800314</v>
      </c>
      <c r="D12" s="274">
        <v>70000</v>
      </c>
      <c r="E12" s="274">
        <v>0</v>
      </c>
      <c r="F12" s="275">
        <v>683163550</v>
      </c>
      <c r="G12" s="276">
        <v>0</v>
      </c>
      <c r="H12" s="269">
        <f t="shared" si="0"/>
        <v>1028033864</v>
      </c>
    </row>
    <row r="13" spans="1:8" ht="15">
      <c r="A13" s="301" t="s">
        <v>11</v>
      </c>
      <c r="B13" s="10" t="s">
        <v>12</v>
      </c>
      <c r="C13" s="270">
        <v>13</v>
      </c>
      <c r="D13" s="271">
        <v>4</v>
      </c>
      <c r="E13" s="271">
        <v>0</v>
      </c>
      <c r="F13" s="271">
        <v>39</v>
      </c>
      <c r="G13" s="272">
        <v>0</v>
      </c>
      <c r="H13" s="13">
        <f t="shared" si="0"/>
        <v>56</v>
      </c>
    </row>
    <row r="14" spans="1:8" ht="15">
      <c r="A14" s="302"/>
      <c r="B14" s="14" t="s">
        <v>13</v>
      </c>
      <c r="C14" s="11">
        <v>39</v>
      </c>
      <c r="D14" s="12">
        <v>0</v>
      </c>
      <c r="E14" s="12">
        <v>0</v>
      </c>
      <c r="F14" s="12">
        <v>17</v>
      </c>
      <c r="G14" s="9">
        <v>0</v>
      </c>
      <c r="H14" s="278">
        <f t="shared" si="0"/>
        <v>56</v>
      </c>
    </row>
    <row r="15" spans="1:8" ht="15.75" customHeight="1" thickBot="1">
      <c r="A15" s="303"/>
      <c r="B15" s="15" t="s">
        <v>14</v>
      </c>
      <c r="C15" s="279">
        <v>110762500</v>
      </c>
      <c r="D15" s="280">
        <v>0</v>
      </c>
      <c r="E15" s="280">
        <v>0</v>
      </c>
      <c r="F15" s="280">
        <v>11167241</v>
      </c>
      <c r="G15" s="276">
        <v>0</v>
      </c>
      <c r="H15" s="277">
        <f t="shared" si="0"/>
        <v>121929741</v>
      </c>
    </row>
    <row r="16" spans="1:8" ht="15.75" customHeight="1" thickBot="1">
      <c r="A16" s="16" t="s">
        <v>15</v>
      </c>
      <c r="B16" s="17" t="s">
        <v>9</v>
      </c>
      <c r="C16" s="284">
        <v>384</v>
      </c>
      <c r="D16" s="285">
        <v>2</v>
      </c>
      <c r="E16" s="285">
        <v>1</v>
      </c>
      <c r="F16" s="285">
        <v>1138</v>
      </c>
      <c r="G16" s="286">
        <v>1</v>
      </c>
      <c r="H16" s="18">
        <f t="shared" si="0"/>
        <v>1526</v>
      </c>
    </row>
    <row r="17" spans="1:8" ht="15.75" customHeight="1" thickBot="1">
      <c r="A17" s="19" t="s">
        <v>16</v>
      </c>
      <c r="B17" s="20" t="s">
        <v>9</v>
      </c>
      <c r="C17" s="281">
        <v>9</v>
      </c>
      <c r="D17" s="282">
        <v>0</v>
      </c>
      <c r="E17" s="282">
        <v>0</v>
      </c>
      <c r="F17" s="282">
        <v>4</v>
      </c>
      <c r="G17" s="283">
        <v>0</v>
      </c>
      <c r="H17" s="250">
        <f>SUM(C17,D17,E17,F17,G17)</f>
        <v>13</v>
      </c>
    </row>
    <row r="18" spans="1:8" ht="16.5" thickBot="1">
      <c r="A18" s="21" t="s">
        <v>17</v>
      </c>
      <c r="B18" s="22" t="s">
        <v>9</v>
      </c>
      <c r="C18" s="23">
        <v>112</v>
      </c>
      <c r="D18" s="24">
        <v>9</v>
      </c>
      <c r="E18" s="24">
        <v>0</v>
      </c>
      <c r="F18" s="24">
        <v>584</v>
      </c>
      <c r="G18" s="25">
        <v>169</v>
      </c>
      <c r="H18" s="26">
        <f>SUM(C18:G18)</f>
        <v>874</v>
      </c>
    </row>
    <row r="20" spans="1:2" ht="15">
      <c r="A20" s="27" t="s">
        <v>18</v>
      </c>
      <c r="B20" s="27"/>
    </row>
    <row r="21" ht="15">
      <c r="C21" s="28"/>
    </row>
    <row r="22" ht="15">
      <c r="C22" s="28"/>
    </row>
    <row r="23" spans="2:3" ht="15">
      <c r="B23" s="28"/>
      <c r="C23" s="28"/>
    </row>
    <row r="24" ht="15">
      <c r="B24" s="28"/>
    </row>
    <row r="30" ht="15">
      <c r="C30" s="29"/>
    </row>
  </sheetData>
  <sheetProtection/>
  <mergeCells count="7">
    <mergeCell ref="A13:A15"/>
    <mergeCell ref="A2:I2"/>
    <mergeCell ref="C6:F6"/>
    <mergeCell ref="A9:B10"/>
    <mergeCell ref="C9:G9"/>
    <mergeCell ref="H9:H10"/>
    <mergeCell ref="A11:A12"/>
  </mergeCells>
  <printOptions/>
  <pageMargins left="0.7086614173228347" right="0.7086614173228347" top="0.5905511811023623" bottom="0.7480314960629921" header="0.8267716535433072" footer="0.31496062992125984"/>
  <pageSetup fitToHeight="1" fitToWidth="1" horizontalDpi="600" verticalDpi="600" orientation="landscape" paperSize="9" scale="84" r:id="rId1"/>
  <headerFooter>
    <oddHeader>&amp;C&amp;"-,Kalın"&amp;14
</oddHeader>
    <oddFooter>&amp;L24.09.2010
&amp;CTÜRKİYE ODALAR ve BORSALAR BİRLİĞİ
 Bilgi Hizmetleri Dairesi Başkanlığı&amp;R&amp;P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65"/>
  <sheetViews>
    <sheetView zoomScale="130" zoomScaleNormal="130" zoomScalePageLayoutView="85" workbookViewId="0" topLeftCell="A1">
      <selection activeCell="L31" sqref="L31"/>
    </sheetView>
  </sheetViews>
  <sheetFormatPr defaultColWidth="19.421875" defaultRowHeight="15"/>
  <cols>
    <col min="1" max="1" width="19.421875" style="90" customWidth="1"/>
    <col min="2" max="2" width="5.7109375" style="89" bestFit="1" customWidth="1"/>
    <col min="3" max="3" width="10.140625" style="91" customWidth="1"/>
    <col min="4" max="5" width="4.28125" style="89" bestFit="1" customWidth="1"/>
    <col min="6" max="6" width="11.57421875" style="91" customWidth="1"/>
    <col min="7" max="7" width="11.28125" style="89" customWidth="1"/>
    <col min="8" max="8" width="11.7109375" style="89" customWidth="1"/>
    <col min="9" max="9" width="6.7109375" style="89" customWidth="1"/>
    <col min="10" max="10" width="9.140625" style="31" customWidth="1"/>
    <col min="11" max="11" width="12.00390625" style="39" bestFit="1" customWidth="1"/>
    <col min="12" max="12" width="13.28125" style="30" bestFit="1" customWidth="1"/>
    <col min="13" max="255" width="9.140625" style="31" customWidth="1"/>
    <col min="256" max="16384" width="19.421875" style="31" customWidth="1"/>
  </cols>
  <sheetData>
    <row r="1" spans="1:12" ht="15.75" customHeight="1" thickBot="1">
      <c r="A1" s="320" t="s">
        <v>415</v>
      </c>
      <c r="B1" s="300"/>
      <c r="C1" s="300"/>
      <c r="D1" s="300"/>
      <c r="E1" s="300"/>
      <c r="F1" s="300"/>
      <c r="G1" s="300"/>
      <c r="H1" s="300"/>
      <c r="I1" s="300"/>
      <c r="K1" s="31"/>
      <c r="L1" s="31"/>
    </row>
    <row r="2" spans="1:12" ht="15.75" customHeight="1" thickBot="1">
      <c r="A2" s="321" t="s">
        <v>19</v>
      </c>
      <c r="B2" s="321"/>
      <c r="C2" s="321"/>
      <c r="D2" s="321"/>
      <c r="E2" s="321"/>
      <c r="F2" s="321"/>
      <c r="G2" s="321"/>
      <c r="H2" s="321"/>
      <c r="I2" s="321"/>
      <c r="K2" s="31"/>
      <c r="L2" s="31"/>
    </row>
    <row r="3" spans="1:12" ht="9.75" customHeight="1">
      <c r="A3" s="322" t="s">
        <v>20</v>
      </c>
      <c r="B3" s="325" t="s">
        <v>8</v>
      </c>
      <c r="C3" s="325"/>
      <c r="D3" s="325" t="s">
        <v>11</v>
      </c>
      <c r="E3" s="325"/>
      <c r="F3" s="325"/>
      <c r="G3" s="256" t="s">
        <v>21</v>
      </c>
      <c r="H3" s="256" t="s">
        <v>22</v>
      </c>
      <c r="I3" s="32" t="s">
        <v>17</v>
      </c>
      <c r="K3" s="31"/>
      <c r="L3" s="31"/>
    </row>
    <row r="4" spans="1:12" ht="12.75" customHeight="1">
      <c r="A4" s="323"/>
      <c r="B4" s="33"/>
      <c r="C4" s="34"/>
      <c r="D4" s="326" t="s">
        <v>9</v>
      </c>
      <c r="E4" s="326"/>
      <c r="F4" s="35"/>
      <c r="G4" s="33"/>
      <c r="H4" s="33"/>
      <c r="I4" s="36"/>
      <c r="K4" s="31"/>
      <c r="L4" s="31"/>
    </row>
    <row r="5" spans="1:9" ht="9.75" customHeight="1">
      <c r="A5" s="323"/>
      <c r="B5" s="257" t="s">
        <v>9</v>
      </c>
      <c r="C5" s="257" t="s">
        <v>10</v>
      </c>
      <c r="D5" s="326"/>
      <c r="E5" s="326"/>
      <c r="F5" s="37" t="s">
        <v>14</v>
      </c>
      <c r="G5" s="257" t="s">
        <v>9</v>
      </c>
      <c r="H5" s="257" t="s">
        <v>9</v>
      </c>
      <c r="I5" s="38" t="s">
        <v>9</v>
      </c>
    </row>
    <row r="6" spans="1:9" ht="9.75" thickBot="1">
      <c r="A6" s="324"/>
      <c r="B6" s="40"/>
      <c r="C6" s="41"/>
      <c r="D6" s="40" t="s">
        <v>23</v>
      </c>
      <c r="E6" s="40" t="s">
        <v>24</v>
      </c>
      <c r="F6" s="41"/>
      <c r="G6" s="40"/>
      <c r="H6" s="40"/>
      <c r="I6" s="42"/>
    </row>
    <row r="7" spans="1:12" s="48" customFormat="1" ht="11.25">
      <c r="A7" s="43" t="s">
        <v>25</v>
      </c>
      <c r="B7" s="44">
        <f>SUM(B8,B9,B10,B11,B12)</f>
        <v>4369</v>
      </c>
      <c r="C7" s="45">
        <f aca="true" t="shared" si="0" ref="C7:I7">SUM(C8,C9,C10,C11,C12)</f>
        <v>1028033864</v>
      </c>
      <c r="D7" s="46">
        <f t="shared" si="0"/>
        <v>56</v>
      </c>
      <c r="E7" s="46">
        <f t="shared" si="0"/>
        <v>56</v>
      </c>
      <c r="F7" s="45">
        <f>SUM(F12,F11,F10,F9,F8)</f>
        <v>121929741</v>
      </c>
      <c r="G7" s="46">
        <f>SUM(G8,G9,G10,G11,G12)</f>
        <v>1526</v>
      </c>
      <c r="H7" s="46">
        <f t="shared" si="0"/>
        <v>13</v>
      </c>
      <c r="I7" s="47">
        <f t="shared" si="0"/>
        <v>874</v>
      </c>
      <c r="K7" s="49"/>
      <c r="L7" s="50"/>
    </row>
    <row r="8" spans="1:12" s="48" customFormat="1" ht="11.25">
      <c r="A8" s="43" t="s">
        <v>26</v>
      </c>
      <c r="B8" s="51">
        <f>SUM(B15,B22,B29,B36,B43,B50,B57,B64,B72,B79,B86,B93,B100,B107,B114,B121,B128,B138,B145,B152,B159)</f>
        <v>226</v>
      </c>
      <c r="C8" s="52">
        <f>SUM(C15,C22,C29,C36,C43,C50,C57,C64,C72,C79,C86,C93,C100,C107,C114,C121,C128,C138:D138,C145,C152,C159)</f>
        <v>344800314</v>
      </c>
      <c r="D8" s="53">
        <f aca="true" t="shared" si="1" ref="D8:E11">SUM(D15,D22,D29,D36,D43,D50,D57,D64,D72,D79,D86,D93,D100,D107,D114,D121,D128,D138,D145,D152,D159)</f>
        <v>13</v>
      </c>
      <c r="E8" s="53">
        <f t="shared" si="1"/>
        <v>39</v>
      </c>
      <c r="F8" s="52">
        <f>SUM(F15,F22,F29,F36,F43,F50:F51,F57,F64,F72,F79,F86,F93,F100,F107,F114,F121,F128,F138,F145,F152,F159)</f>
        <v>110762500</v>
      </c>
      <c r="G8" s="53">
        <f>SUM(G15,G22,G29,G36,G43,G50,G57,G64,G72,G79,G86,G93,G100,G107,G114,G121,G128,G138,G145,G152,G159)</f>
        <v>384</v>
      </c>
      <c r="H8" s="53">
        <f>SUM(H15,H22,H29,H36,H43,H50,H57,H64,H72,H79,H86,H93,H100,H107,H114,H121,H128,H138,H145,H152,H159)</f>
        <v>9</v>
      </c>
      <c r="I8" s="54">
        <f>SUM(I15,I22,I29,I36,I43,I50,I57,I64,I72,I79,I86,I93,I100,I107,I114,I121,I128,I138,I145,I152,I159)</f>
        <v>112</v>
      </c>
      <c r="K8" s="49"/>
      <c r="L8" s="50"/>
    </row>
    <row r="9" spans="1:12" s="48" customFormat="1" ht="11.25">
      <c r="A9" s="43" t="s">
        <v>27</v>
      </c>
      <c r="B9" s="51">
        <f>SUM(B16,B23,B30,B37,B44,B51,B58,B65,B73,B80,B87,B94,B101,B108,B115,B122,B129,B139,B146,B153,B160)</f>
        <v>3</v>
      </c>
      <c r="C9" s="52">
        <f>SUM(C16,C23,C30,C37,C44,C51,C58,C65,C73,C80,C87,C94,C101,C108,C115,C122,C129,C139,C146,C152,C152,C153,C160)</f>
        <v>70000</v>
      </c>
      <c r="D9" s="53">
        <f t="shared" si="1"/>
        <v>4</v>
      </c>
      <c r="E9" s="53">
        <f t="shared" si="1"/>
        <v>0</v>
      </c>
      <c r="F9" s="52">
        <f>SUM(F16,F23,F30,F37,F44,F51,F58,F65,F73,F80,F87,F94,F101,F108,F115,F122,F129,F139,F146,F153,F153)</f>
        <v>0</v>
      </c>
      <c r="G9" s="53">
        <f>SUM(G16,G23,G30,G37,G44,G51,G58,G65,G73,G80,G87,G94,G101,G108,G115,G122,G129,G139,G146,G153,G160)</f>
        <v>2</v>
      </c>
      <c r="H9" s="53">
        <f>SUM(H16,H23,H30,H37,H44,H51,H58,H65,H73,H80,H87,H94,H101,H108)</f>
        <v>0</v>
      </c>
      <c r="I9" s="54">
        <f>SUM(I16,I23,I30,I37,I44,I51,I58,I65,I73,I80,I87,I94,I101,I108,I115,I122,I129,I139,I146,I153,I160)</f>
        <v>9</v>
      </c>
      <c r="K9" s="49"/>
      <c r="L9" s="50"/>
    </row>
    <row r="10" spans="1:12" s="48" customFormat="1" ht="11.25">
      <c r="A10" s="43" t="s">
        <v>28</v>
      </c>
      <c r="B10" s="51">
        <f>SUM(B17,B24,B31,B38,B45,B52,B59,B66,B74,B81,B88,B95,B102,B109,B116,B123,B130,B140,B147,B154,B161)</f>
        <v>0</v>
      </c>
      <c r="C10" s="52">
        <f>SUM(C17,C24,C31,C38,C45,C52,C59,C66,C74,C81,C88,C95,C102,C109,C116,C123,C130,C140,C147,C154,C161)</f>
        <v>0</v>
      </c>
      <c r="D10" s="53">
        <f t="shared" si="1"/>
        <v>0</v>
      </c>
      <c r="E10" s="53">
        <f t="shared" si="1"/>
        <v>0</v>
      </c>
      <c r="F10" s="52">
        <f>SUM(F17,F24,F31,F38,F45,F52,F59,F66,F74,F81,F88,F95,F102,F109,F116,F123,F130,F139)</f>
        <v>0</v>
      </c>
      <c r="G10" s="53">
        <f>SUM(G17,G24,G31,G38,G45,G52,G59,G66,G74,G81,G88,G95,G102,G109,G116,G123,G130,G140,G147,G154,G161)</f>
        <v>1</v>
      </c>
      <c r="H10" s="53">
        <f>SUM(H17,H24,H31,H38,H45,H52,H59,H66,H74,H81,H88,H95,H102,H109,H116,H123,H130,H140,H147,H154,H161)</f>
        <v>0</v>
      </c>
      <c r="I10" s="54">
        <f>SUM(I17,I24,I31,I38,I45,I52,I59,I66,I74,I81,I88,I95,I102,I109,I116,I123,I130,I140,I147,I154,I161)</f>
        <v>0</v>
      </c>
      <c r="K10" s="49"/>
      <c r="L10" s="50"/>
    </row>
    <row r="11" spans="1:12" s="48" customFormat="1" ht="11.25">
      <c r="A11" s="43" t="s">
        <v>29</v>
      </c>
      <c r="B11" s="51">
        <f>SUM(B18,B25,B32,B39,B46,B53,B60,B67,B75,B82,B89,B96,B103,B110,B117,B124,B131,B141,B148,B155,B162)</f>
        <v>4031</v>
      </c>
      <c r="C11" s="52">
        <f>SUM(C18,C25,C32,C39,C46,C53,C60,C67,C75,C82,C89,C96,C103,C110,C117,C124,C131,C141,C148,C155,C162)</f>
        <v>683163550</v>
      </c>
      <c r="D11" s="53">
        <f t="shared" si="1"/>
        <v>39</v>
      </c>
      <c r="E11" s="53">
        <f t="shared" si="1"/>
        <v>17</v>
      </c>
      <c r="F11" s="52">
        <f>SUM(F18,F25,F32,F39,F53,F60,F67,F75,F82,F89,F96,F103,F110,F117,F124,F131,F141,F148,F155,F162)</f>
        <v>11167241</v>
      </c>
      <c r="G11" s="53">
        <f>SUM(G18,G25,G32,G39,G46,G53,G60,G67,G75,G82,G89,G96,G103,G110,G117,G124,G131,G141,G148,G155,G162,G162,G162)</f>
        <v>1138</v>
      </c>
      <c r="H11" s="53">
        <f>SUM(H18,H25,H32,H39,H46,H53,H60,H67,H75,H82,H89,H96,H103,H110,H117,H124,H131,H141,H148,H162)</f>
        <v>4</v>
      </c>
      <c r="I11" s="54">
        <f>SUM(I18,I25,I32,I39,I46,I53,I60,I67,I75,I82,I89,I162,I155,I148,I141,I131,I124,I117,I110,I103,I96)</f>
        <v>584</v>
      </c>
      <c r="K11" s="49"/>
      <c r="L11" s="50"/>
    </row>
    <row r="12" spans="1:12" s="48" customFormat="1" ht="12" thickBot="1">
      <c r="A12" s="55" t="s">
        <v>30</v>
      </c>
      <c r="B12" s="56">
        <f>SUM(B19,B26,B33,B40,B47,B54,B61,B68,B76,B83,B90,B97,B104,B111,B118,B125,B132,B142,B149,B156,B163)</f>
        <v>109</v>
      </c>
      <c r="C12" s="57">
        <f>SUM(C19,C26,C33,C40,C47,C54,C61,C68,C76,C83,C90,C97,C104,C111,C118,C125,C132,C142,C149,C156,C163)</f>
        <v>0</v>
      </c>
      <c r="D12" s="58">
        <f>SUM(D19,D26,D33,D40,D47,D54,D61,D68,D76,D83,D90,D97,D104,D111,D118,D125,D132,D142,D149,D163)</f>
        <v>0</v>
      </c>
      <c r="E12" s="58">
        <f>SUM(E19,E26,E33,E40,E47,E54,E61,E65,E76,E83,E90,E97,E104,E111,E118,E125,E132,E142,E149,E163)</f>
        <v>0</v>
      </c>
      <c r="F12" s="57">
        <f>SUM(F19,F26,F33,F40,F47,F54,F61,F65,F76,F83,F90,F97,F104,F111,F118,F125,F132,F142,F149,F163)</f>
        <v>0</v>
      </c>
      <c r="G12" s="58">
        <f>SUM(G19,G26,G33,G40,G47,G54,G61,G68,G76,G83,G90,G97,G104,G111,G118,G125,G132,G142,G149,G163)</f>
        <v>1</v>
      </c>
      <c r="H12" s="58">
        <f>SUM(H19,H26,H33,H40,H47,H54,H61,H65,H76,H83,H90,H97,H104,H111,H118,H125,H132,H142,H149,H163)</f>
        <v>0</v>
      </c>
      <c r="I12" s="59">
        <f>SUM(,I19,I26,I33,I40,I47,I54,I61,I68,I76,I83,I90,I97,I104,I111,I118,I125,I132,I142,I149,I163,I156)</f>
        <v>169</v>
      </c>
      <c r="K12" s="49"/>
      <c r="L12" s="50"/>
    </row>
    <row r="13" spans="1:12" s="48" customFormat="1" ht="13.5" customHeight="1" thickBot="1">
      <c r="A13" s="317" t="s">
        <v>31</v>
      </c>
      <c r="B13" s="318"/>
      <c r="C13" s="318"/>
      <c r="D13" s="318"/>
      <c r="E13" s="318"/>
      <c r="F13" s="318"/>
      <c r="G13" s="318"/>
      <c r="H13" s="318"/>
      <c r="I13" s="319"/>
      <c r="K13" s="49"/>
      <c r="L13" s="50"/>
    </row>
    <row r="14" spans="1:12" s="48" customFormat="1" ht="11.25">
      <c r="A14" s="60" t="s">
        <v>32</v>
      </c>
      <c r="B14" s="61">
        <f>SUM(B19,B18,B17,B16,B15)</f>
        <v>138</v>
      </c>
      <c r="C14" s="63">
        <f>SUM(C19,C18,C17,C16,C15)</f>
        <v>32974000</v>
      </c>
      <c r="D14" s="63">
        <f aca="true" t="shared" si="2" ref="D14:I14">SUM(D19,D18,D17,D16,D15)</f>
        <v>0</v>
      </c>
      <c r="E14" s="63">
        <f t="shared" si="2"/>
        <v>0</v>
      </c>
      <c r="F14" s="63">
        <f t="shared" si="2"/>
        <v>0</v>
      </c>
      <c r="G14" s="63">
        <f t="shared" si="2"/>
        <v>25</v>
      </c>
      <c r="H14" s="63">
        <f t="shared" si="2"/>
        <v>0</v>
      </c>
      <c r="I14" s="64">
        <f t="shared" si="2"/>
        <v>22</v>
      </c>
      <c r="K14" s="49"/>
      <c r="L14" s="50"/>
    </row>
    <row r="15" spans="1:12" s="48" customFormat="1" ht="11.25">
      <c r="A15" s="60" t="s">
        <v>33</v>
      </c>
      <c r="B15" s="65">
        <v>5</v>
      </c>
      <c r="C15" s="66">
        <v>1700000</v>
      </c>
      <c r="D15" s="67">
        <v>0</v>
      </c>
      <c r="E15" s="68">
        <v>0</v>
      </c>
      <c r="F15" s="69">
        <v>0</v>
      </c>
      <c r="G15" s="68">
        <v>10</v>
      </c>
      <c r="H15" s="67">
        <v>0</v>
      </c>
      <c r="I15" s="70">
        <v>1</v>
      </c>
      <c r="K15" s="49"/>
      <c r="L15" s="50"/>
    </row>
    <row r="16" spans="1:12" s="48" customFormat="1" ht="11.25">
      <c r="A16" s="60" t="s">
        <v>34</v>
      </c>
      <c r="B16" s="65">
        <v>0</v>
      </c>
      <c r="C16" s="66">
        <v>0</v>
      </c>
      <c r="D16" s="67">
        <v>0</v>
      </c>
      <c r="E16" s="67">
        <v>0</v>
      </c>
      <c r="F16" s="66">
        <v>0</v>
      </c>
      <c r="G16" s="67">
        <v>0</v>
      </c>
      <c r="H16" s="67">
        <v>0</v>
      </c>
      <c r="I16" s="71">
        <v>0</v>
      </c>
      <c r="K16" s="49"/>
      <c r="L16" s="50"/>
    </row>
    <row r="17" spans="1:9" ht="11.25">
      <c r="A17" s="60" t="s">
        <v>35</v>
      </c>
      <c r="B17" s="65">
        <v>0</v>
      </c>
      <c r="C17" s="66">
        <v>0</v>
      </c>
      <c r="D17" s="67">
        <v>0</v>
      </c>
      <c r="E17" s="67">
        <v>0</v>
      </c>
      <c r="F17" s="66">
        <v>0</v>
      </c>
      <c r="G17" s="67">
        <v>0</v>
      </c>
      <c r="H17" s="67">
        <v>0</v>
      </c>
      <c r="I17" s="71">
        <v>0</v>
      </c>
    </row>
    <row r="18" spans="1:10" ht="11.25">
      <c r="A18" s="60" t="s">
        <v>36</v>
      </c>
      <c r="B18" s="65">
        <v>109</v>
      </c>
      <c r="C18" s="66">
        <v>31274000</v>
      </c>
      <c r="D18" s="67">
        <v>0</v>
      </c>
      <c r="E18" s="67">
        <v>0</v>
      </c>
      <c r="F18" s="66">
        <v>0</v>
      </c>
      <c r="G18" s="68">
        <v>15</v>
      </c>
      <c r="H18" s="67">
        <v>0</v>
      </c>
      <c r="I18" s="70">
        <v>5</v>
      </c>
      <c r="J18" s="72"/>
    </row>
    <row r="19" spans="1:9" ht="12" thickBot="1">
      <c r="A19" s="73" t="s">
        <v>30</v>
      </c>
      <c r="B19" s="74">
        <v>24</v>
      </c>
      <c r="C19" s="75">
        <v>0</v>
      </c>
      <c r="D19" s="76">
        <v>0</v>
      </c>
      <c r="E19" s="76">
        <v>0</v>
      </c>
      <c r="F19" s="75">
        <v>0</v>
      </c>
      <c r="G19" s="77">
        <v>0</v>
      </c>
      <c r="H19" s="76">
        <v>0</v>
      </c>
      <c r="I19" s="78">
        <v>16</v>
      </c>
    </row>
    <row r="20" spans="1:9" ht="13.5" customHeight="1" thickBot="1">
      <c r="A20" s="317" t="s">
        <v>37</v>
      </c>
      <c r="B20" s="328"/>
      <c r="C20" s="328"/>
      <c r="D20" s="328"/>
      <c r="E20" s="328"/>
      <c r="F20" s="328"/>
      <c r="G20" s="328"/>
      <c r="H20" s="328"/>
      <c r="I20" s="330"/>
    </row>
    <row r="21" spans="1:9" ht="11.25">
      <c r="A21" s="60" t="s">
        <v>32</v>
      </c>
      <c r="B21" s="61">
        <f aca="true" t="shared" si="3" ref="B21:I21">SUM(B26,B25,B24,B23,B22)</f>
        <v>54</v>
      </c>
      <c r="C21" s="62">
        <f>SUM(C26,C25,C24,C23,C22)</f>
        <v>49605000</v>
      </c>
      <c r="D21" s="63">
        <f t="shared" si="3"/>
        <v>0</v>
      </c>
      <c r="E21" s="63">
        <f t="shared" si="3"/>
        <v>0</v>
      </c>
      <c r="F21" s="62">
        <f t="shared" si="3"/>
        <v>0</v>
      </c>
      <c r="G21" s="63">
        <f t="shared" si="3"/>
        <v>26</v>
      </c>
      <c r="H21" s="63">
        <f t="shared" si="3"/>
        <v>0</v>
      </c>
      <c r="I21" s="64">
        <f t="shared" si="3"/>
        <v>1</v>
      </c>
    </row>
    <row r="22" spans="1:9" ht="11.25">
      <c r="A22" s="60" t="s">
        <v>33</v>
      </c>
      <c r="B22" s="65">
        <v>6</v>
      </c>
      <c r="C22" s="66">
        <v>8310000</v>
      </c>
      <c r="D22" s="67">
        <v>0</v>
      </c>
      <c r="E22" s="68">
        <v>0</v>
      </c>
      <c r="F22" s="69">
        <v>0</v>
      </c>
      <c r="G22" s="68">
        <v>11</v>
      </c>
      <c r="H22" s="67">
        <v>0</v>
      </c>
      <c r="I22" s="71">
        <v>1</v>
      </c>
    </row>
    <row r="23" spans="1:12" s="48" customFormat="1" ht="11.25">
      <c r="A23" s="60" t="s">
        <v>34</v>
      </c>
      <c r="B23" s="65">
        <v>0</v>
      </c>
      <c r="C23" s="66">
        <v>0</v>
      </c>
      <c r="D23" s="67">
        <v>0</v>
      </c>
      <c r="E23" s="67">
        <v>0</v>
      </c>
      <c r="F23" s="66">
        <v>0</v>
      </c>
      <c r="G23" s="67">
        <v>0</v>
      </c>
      <c r="H23" s="67">
        <v>0</v>
      </c>
      <c r="I23" s="71">
        <v>0</v>
      </c>
      <c r="K23" s="49"/>
      <c r="L23" s="50"/>
    </row>
    <row r="24" spans="1:9" ht="11.25">
      <c r="A24" s="60" t="s">
        <v>35</v>
      </c>
      <c r="B24" s="65">
        <v>0</v>
      </c>
      <c r="C24" s="66">
        <v>0</v>
      </c>
      <c r="D24" s="67">
        <v>0</v>
      </c>
      <c r="E24" s="67">
        <v>0</v>
      </c>
      <c r="F24" s="66">
        <v>0</v>
      </c>
      <c r="G24" s="67">
        <v>0</v>
      </c>
      <c r="H24" s="67">
        <v>0</v>
      </c>
      <c r="I24" s="71">
        <v>0</v>
      </c>
    </row>
    <row r="25" spans="1:9" ht="11.25">
      <c r="A25" s="60" t="s">
        <v>36</v>
      </c>
      <c r="B25" s="65">
        <v>48</v>
      </c>
      <c r="C25" s="66">
        <v>41295000</v>
      </c>
      <c r="D25" s="67">
        <v>0</v>
      </c>
      <c r="E25" s="68">
        <v>0</v>
      </c>
      <c r="F25" s="69">
        <v>0</v>
      </c>
      <c r="G25" s="68">
        <v>15</v>
      </c>
      <c r="H25" s="67">
        <v>0</v>
      </c>
      <c r="I25" s="71">
        <v>0</v>
      </c>
    </row>
    <row r="26" spans="1:9" ht="12" thickBot="1">
      <c r="A26" s="73" t="s">
        <v>30</v>
      </c>
      <c r="B26" s="74">
        <v>0</v>
      </c>
      <c r="C26" s="75">
        <v>0</v>
      </c>
      <c r="D26" s="76">
        <v>0</v>
      </c>
      <c r="E26" s="76">
        <v>0</v>
      </c>
      <c r="F26" s="75">
        <v>0</v>
      </c>
      <c r="G26" s="76">
        <v>0</v>
      </c>
      <c r="H26" s="76">
        <v>0</v>
      </c>
      <c r="I26" s="79">
        <v>0</v>
      </c>
    </row>
    <row r="27" spans="1:9" ht="13.5" customHeight="1" thickBot="1">
      <c r="A27" s="317" t="s">
        <v>38</v>
      </c>
      <c r="B27" s="328"/>
      <c r="C27" s="328"/>
      <c r="D27" s="328"/>
      <c r="E27" s="328"/>
      <c r="F27" s="328"/>
      <c r="G27" s="328"/>
      <c r="H27" s="328"/>
      <c r="I27" s="330"/>
    </row>
    <row r="28" spans="1:9" ht="11.25">
      <c r="A28" s="60" t="s">
        <v>32</v>
      </c>
      <c r="B28" s="61">
        <f aca="true" t="shared" si="4" ref="B28:I28">SUM(B33,B32,B31,B30,B29)</f>
        <v>583</v>
      </c>
      <c r="C28" s="62">
        <f t="shared" si="4"/>
        <v>137591000</v>
      </c>
      <c r="D28" s="63">
        <f t="shared" si="4"/>
        <v>10</v>
      </c>
      <c r="E28" s="63">
        <f t="shared" si="4"/>
        <v>10</v>
      </c>
      <c r="F28" s="62">
        <f t="shared" si="4"/>
        <v>29250000</v>
      </c>
      <c r="G28" s="63">
        <f t="shared" si="4"/>
        <v>396</v>
      </c>
      <c r="H28" s="63">
        <f t="shared" si="4"/>
        <v>4</v>
      </c>
      <c r="I28" s="64">
        <f t="shared" si="4"/>
        <v>132</v>
      </c>
    </row>
    <row r="29" spans="1:9" ht="11.25">
      <c r="A29" s="60" t="s">
        <v>33</v>
      </c>
      <c r="B29" s="65">
        <v>28</v>
      </c>
      <c r="C29" s="66">
        <v>36905000</v>
      </c>
      <c r="D29" s="67">
        <v>2</v>
      </c>
      <c r="E29" s="68">
        <v>8</v>
      </c>
      <c r="F29" s="69">
        <v>28500000</v>
      </c>
      <c r="G29" s="68">
        <v>99</v>
      </c>
      <c r="H29" s="67">
        <v>3</v>
      </c>
      <c r="I29" s="70">
        <v>16</v>
      </c>
    </row>
    <row r="30" spans="1:9" ht="11.25">
      <c r="A30" s="60" t="s">
        <v>34</v>
      </c>
      <c r="B30" s="65">
        <v>0</v>
      </c>
      <c r="C30" s="66">
        <v>0</v>
      </c>
      <c r="D30" s="67">
        <v>0</v>
      </c>
      <c r="E30" s="67">
        <v>0</v>
      </c>
      <c r="F30" s="66">
        <v>0</v>
      </c>
      <c r="G30" s="67">
        <v>0</v>
      </c>
      <c r="H30" s="67">
        <v>0</v>
      </c>
      <c r="I30" s="70">
        <v>1</v>
      </c>
    </row>
    <row r="31" spans="1:9" ht="11.25">
      <c r="A31" s="60" t="s">
        <v>35</v>
      </c>
      <c r="B31" s="65">
        <v>0</v>
      </c>
      <c r="C31" s="66">
        <v>0</v>
      </c>
      <c r="D31" s="67">
        <v>0</v>
      </c>
      <c r="E31" s="67">
        <v>0</v>
      </c>
      <c r="F31" s="66">
        <v>0</v>
      </c>
      <c r="G31" s="67">
        <v>1</v>
      </c>
      <c r="H31" s="67">
        <v>0</v>
      </c>
      <c r="I31" s="70">
        <v>0</v>
      </c>
    </row>
    <row r="32" spans="1:9" ht="11.25">
      <c r="A32" s="60" t="s">
        <v>36</v>
      </c>
      <c r="B32" s="65">
        <v>555</v>
      </c>
      <c r="C32" s="66">
        <v>100686000</v>
      </c>
      <c r="D32" s="67">
        <v>8</v>
      </c>
      <c r="E32" s="68">
        <v>2</v>
      </c>
      <c r="F32" s="69">
        <v>750000</v>
      </c>
      <c r="G32" s="68">
        <v>296</v>
      </c>
      <c r="H32" s="67">
        <v>1</v>
      </c>
      <c r="I32" s="70">
        <v>114</v>
      </c>
    </row>
    <row r="33" spans="1:9" ht="12" thickBot="1">
      <c r="A33" s="73" t="s">
        <v>30</v>
      </c>
      <c r="B33" s="74">
        <v>0</v>
      </c>
      <c r="C33" s="75">
        <v>0</v>
      </c>
      <c r="D33" s="76">
        <v>0</v>
      </c>
      <c r="E33" s="76">
        <v>0</v>
      </c>
      <c r="F33" s="75">
        <v>0</v>
      </c>
      <c r="G33" s="77">
        <v>0</v>
      </c>
      <c r="H33" s="76">
        <v>0</v>
      </c>
      <c r="I33" s="79">
        <v>1</v>
      </c>
    </row>
    <row r="34" spans="1:9" ht="12.75" customHeight="1" thickBot="1">
      <c r="A34" s="317" t="s">
        <v>39</v>
      </c>
      <c r="B34" s="328"/>
      <c r="C34" s="328"/>
      <c r="D34" s="328"/>
      <c r="E34" s="328"/>
      <c r="F34" s="328"/>
      <c r="G34" s="328"/>
      <c r="H34" s="328"/>
      <c r="I34" s="330"/>
    </row>
    <row r="35" spans="1:9" ht="11.25">
      <c r="A35" s="60" t="s">
        <v>32</v>
      </c>
      <c r="B35" s="61">
        <f aca="true" t="shared" si="5" ref="B35:I35">SUM(B40,B39,B38,B37,B36)</f>
        <v>42</v>
      </c>
      <c r="C35" s="62">
        <f t="shared" si="5"/>
        <v>132608046</v>
      </c>
      <c r="D35" s="63">
        <f t="shared" si="5"/>
        <v>3</v>
      </c>
      <c r="E35" s="63">
        <f t="shared" si="5"/>
        <v>3</v>
      </c>
      <c r="F35" s="62">
        <f t="shared" si="5"/>
        <v>3805000</v>
      </c>
      <c r="G35" s="63">
        <f t="shared" si="5"/>
        <v>18</v>
      </c>
      <c r="H35" s="63">
        <f t="shared" si="5"/>
        <v>0</v>
      </c>
      <c r="I35" s="64">
        <f t="shared" si="5"/>
        <v>6</v>
      </c>
    </row>
    <row r="36" spans="1:9" ht="11.25">
      <c r="A36" s="60" t="s">
        <v>33</v>
      </c>
      <c r="B36" s="65">
        <v>23</v>
      </c>
      <c r="C36" s="66">
        <v>126968046</v>
      </c>
      <c r="D36" s="67">
        <v>0</v>
      </c>
      <c r="E36" s="68">
        <v>3</v>
      </c>
      <c r="F36" s="69">
        <v>3805000</v>
      </c>
      <c r="G36" s="68">
        <v>11</v>
      </c>
      <c r="H36" s="67">
        <v>0</v>
      </c>
      <c r="I36" s="70">
        <v>3</v>
      </c>
    </row>
    <row r="37" spans="1:9" s="48" customFormat="1" ht="11.25">
      <c r="A37" s="60" t="s">
        <v>34</v>
      </c>
      <c r="B37" s="65">
        <v>0</v>
      </c>
      <c r="C37" s="66">
        <v>0</v>
      </c>
      <c r="D37" s="67">
        <v>0</v>
      </c>
      <c r="E37" s="67">
        <v>0</v>
      </c>
      <c r="F37" s="66">
        <v>0</v>
      </c>
      <c r="G37" s="67">
        <v>0</v>
      </c>
      <c r="H37" s="67">
        <v>0</v>
      </c>
      <c r="I37" s="71">
        <v>0</v>
      </c>
    </row>
    <row r="38" spans="1:9" ht="11.25">
      <c r="A38" s="60" t="s">
        <v>35</v>
      </c>
      <c r="B38" s="65">
        <v>0</v>
      </c>
      <c r="C38" s="66">
        <v>0</v>
      </c>
      <c r="D38" s="67">
        <v>0</v>
      </c>
      <c r="E38" s="67">
        <v>0</v>
      </c>
      <c r="F38" s="66">
        <v>0</v>
      </c>
      <c r="G38" s="67">
        <v>0</v>
      </c>
      <c r="H38" s="67">
        <v>0</v>
      </c>
      <c r="I38" s="71">
        <v>0</v>
      </c>
    </row>
    <row r="39" spans="1:9" ht="11.25">
      <c r="A39" s="60" t="s">
        <v>36</v>
      </c>
      <c r="B39" s="65">
        <v>19</v>
      </c>
      <c r="C39" s="66">
        <v>5640000</v>
      </c>
      <c r="D39" s="67">
        <v>3</v>
      </c>
      <c r="E39" s="67">
        <v>0</v>
      </c>
      <c r="F39" s="66">
        <v>0</v>
      </c>
      <c r="G39" s="68">
        <v>7</v>
      </c>
      <c r="H39" s="67">
        <v>0</v>
      </c>
      <c r="I39" s="70">
        <v>3</v>
      </c>
    </row>
    <row r="40" spans="1:9" ht="12" thickBot="1">
      <c r="A40" s="73" t="s">
        <v>30</v>
      </c>
      <c r="B40" s="74">
        <v>0</v>
      </c>
      <c r="C40" s="75">
        <v>0</v>
      </c>
      <c r="D40" s="76">
        <v>0</v>
      </c>
      <c r="E40" s="76">
        <v>0</v>
      </c>
      <c r="F40" s="75">
        <v>0</v>
      </c>
      <c r="G40" s="76">
        <v>0</v>
      </c>
      <c r="H40" s="76">
        <v>0</v>
      </c>
      <c r="I40" s="78">
        <v>0</v>
      </c>
    </row>
    <row r="41" spans="1:9" ht="13.5" customHeight="1" thickBot="1">
      <c r="A41" s="317" t="s">
        <v>40</v>
      </c>
      <c r="B41" s="328"/>
      <c r="C41" s="328"/>
      <c r="D41" s="328"/>
      <c r="E41" s="328"/>
      <c r="F41" s="328"/>
      <c r="G41" s="328"/>
      <c r="H41" s="328"/>
      <c r="I41" s="330"/>
    </row>
    <row r="42" spans="1:9" ht="11.25">
      <c r="A42" s="60" t="s">
        <v>32</v>
      </c>
      <c r="B42" s="61">
        <f aca="true" t="shared" si="6" ref="B42:I42">SUM(B47,B46,B45,B44,B43)</f>
        <v>13</v>
      </c>
      <c r="C42" s="62">
        <f t="shared" si="6"/>
        <v>2510000</v>
      </c>
      <c r="D42" s="63">
        <f t="shared" si="6"/>
        <v>1</v>
      </c>
      <c r="E42" s="63">
        <f t="shared" si="6"/>
        <v>1</v>
      </c>
      <c r="F42" s="62">
        <f t="shared" si="6"/>
        <v>0</v>
      </c>
      <c r="G42" s="63">
        <f t="shared" si="6"/>
        <v>6</v>
      </c>
      <c r="H42" s="63">
        <f t="shared" si="6"/>
        <v>0</v>
      </c>
      <c r="I42" s="64">
        <f t="shared" si="6"/>
        <v>1</v>
      </c>
    </row>
    <row r="43" spans="1:9" ht="11.25">
      <c r="A43" s="60" t="s">
        <v>33</v>
      </c>
      <c r="B43" s="65">
        <v>3</v>
      </c>
      <c r="C43" s="66">
        <v>1200000</v>
      </c>
      <c r="D43" s="67">
        <v>0</v>
      </c>
      <c r="E43" s="67">
        <v>1</v>
      </c>
      <c r="F43" s="66">
        <v>0</v>
      </c>
      <c r="G43" s="68">
        <v>2</v>
      </c>
      <c r="H43" s="67">
        <v>0</v>
      </c>
      <c r="I43" s="70">
        <v>0</v>
      </c>
    </row>
    <row r="44" spans="1:9" s="48" customFormat="1" ht="13.5" customHeight="1">
      <c r="A44" s="60" t="s">
        <v>34</v>
      </c>
      <c r="B44" s="65">
        <v>0</v>
      </c>
      <c r="C44" s="66">
        <v>0</v>
      </c>
      <c r="D44" s="67">
        <v>0</v>
      </c>
      <c r="E44" s="67">
        <v>0</v>
      </c>
      <c r="F44" s="66">
        <v>0</v>
      </c>
      <c r="G44" s="67">
        <v>0</v>
      </c>
      <c r="H44" s="67">
        <v>0</v>
      </c>
      <c r="I44" s="71">
        <v>0</v>
      </c>
    </row>
    <row r="45" spans="1:9" ht="11.25">
      <c r="A45" s="60" t="s">
        <v>35</v>
      </c>
      <c r="B45" s="65">
        <v>0</v>
      </c>
      <c r="C45" s="66">
        <v>0</v>
      </c>
      <c r="D45" s="67">
        <v>0</v>
      </c>
      <c r="E45" s="67">
        <v>0</v>
      </c>
      <c r="F45" s="66">
        <v>0</v>
      </c>
      <c r="G45" s="67">
        <v>0</v>
      </c>
      <c r="H45" s="67">
        <v>0</v>
      </c>
      <c r="I45" s="71">
        <v>0</v>
      </c>
    </row>
    <row r="46" spans="1:9" ht="11.25">
      <c r="A46" s="60" t="s">
        <v>36</v>
      </c>
      <c r="B46" s="65">
        <v>10</v>
      </c>
      <c r="C46" s="66">
        <v>1310000</v>
      </c>
      <c r="D46" s="67">
        <v>1</v>
      </c>
      <c r="E46" s="67">
        <v>0</v>
      </c>
      <c r="F46" s="66">
        <v>0</v>
      </c>
      <c r="G46" s="68">
        <v>4</v>
      </c>
      <c r="H46" s="67">
        <v>0</v>
      </c>
      <c r="I46" s="70">
        <v>1</v>
      </c>
    </row>
    <row r="47" spans="1:9" ht="12" thickBot="1">
      <c r="A47" s="73" t="s">
        <v>30</v>
      </c>
      <c r="B47" s="74">
        <v>0</v>
      </c>
      <c r="C47" s="75">
        <v>0</v>
      </c>
      <c r="D47" s="76">
        <v>0</v>
      </c>
      <c r="E47" s="76">
        <v>0</v>
      </c>
      <c r="F47" s="75">
        <v>0</v>
      </c>
      <c r="G47" s="76">
        <v>0</v>
      </c>
      <c r="H47" s="76">
        <v>0</v>
      </c>
      <c r="I47" s="79">
        <v>0</v>
      </c>
    </row>
    <row r="48" spans="1:9" ht="13.5" customHeight="1" thickBot="1">
      <c r="A48" s="317" t="s">
        <v>41</v>
      </c>
      <c r="B48" s="328"/>
      <c r="C48" s="328"/>
      <c r="D48" s="328"/>
      <c r="E48" s="328"/>
      <c r="F48" s="328"/>
      <c r="G48" s="328"/>
      <c r="H48" s="328"/>
      <c r="I48" s="330"/>
    </row>
    <row r="49" spans="1:9" ht="11.25">
      <c r="A49" s="60" t="s">
        <v>32</v>
      </c>
      <c r="B49" s="61">
        <f aca="true" t="shared" si="7" ref="B49:I49">SUM(B54,B53,B52,B51,B50)</f>
        <v>614</v>
      </c>
      <c r="C49" s="62">
        <f t="shared" si="7"/>
        <v>152410000</v>
      </c>
      <c r="D49" s="63">
        <f t="shared" si="7"/>
        <v>6</v>
      </c>
      <c r="E49" s="63">
        <f t="shared" si="7"/>
        <v>6</v>
      </c>
      <c r="F49" s="62">
        <f t="shared" si="7"/>
        <v>9910000</v>
      </c>
      <c r="G49" s="63">
        <f t="shared" si="7"/>
        <v>172</v>
      </c>
      <c r="H49" s="63">
        <f t="shared" si="7"/>
        <v>1</v>
      </c>
      <c r="I49" s="64">
        <f t="shared" si="7"/>
        <v>202</v>
      </c>
    </row>
    <row r="50" spans="1:10" ht="11.25">
      <c r="A50" s="60" t="s">
        <v>33</v>
      </c>
      <c r="B50" s="80">
        <v>27</v>
      </c>
      <c r="C50" s="69">
        <v>29065000</v>
      </c>
      <c r="D50" s="67">
        <v>0</v>
      </c>
      <c r="E50" s="67">
        <v>5</v>
      </c>
      <c r="F50" s="66">
        <v>9850000</v>
      </c>
      <c r="G50" s="68">
        <v>31</v>
      </c>
      <c r="H50" s="67">
        <v>1</v>
      </c>
      <c r="I50" s="70">
        <v>11</v>
      </c>
      <c r="J50" s="48"/>
    </row>
    <row r="51" spans="1:9" s="48" customFormat="1" ht="11.25">
      <c r="A51" s="60" t="s">
        <v>34</v>
      </c>
      <c r="B51" s="80">
        <v>1</v>
      </c>
      <c r="C51" s="69">
        <v>0</v>
      </c>
      <c r="D51" s="67">
        <v>1</v>
      </c>
      <c r="E51" s="67">
        <v>0</v>
      </c>
      <c r="F51" s="66">
        <v>0</v>
      </c>
      <c r="G51" s="67">
        <v>0</v>
      </c>
      <c r="H51" s="67">
        <v>0</v>
      </c>
      <c r="I51" s="70">
        <v>1</v>
      </c>
    </row>
    <row r="52" spans="1:10" ht="11.25">
      <c r="A52" s="60" t="s">
        <v>35</v>
      </c>
      <c r="B52" s="65">
        <v>0</v>
      </c>
      <c r="C52" s="66">
        <v>0</v>
      </c>
      <c r="D52" s="67">
        <v>0</v>
      </c>
      <c r="E52" s="67">
        <v>0</v>
      </c>
      <c r="F52" s="66">
        <v>0</v>
      </c>
      <c r="G52" s="68">
        <v>0</v>
      </c>
      <c r="H52" s="67">
        <v>0</v>
      </c>
      <c r="I52" s="71">
        <v>0</v>
      </c>
      <c r="J52" s="48"/>
    </row>
    <row r="53" spans="1:10" ht="11.25">
      <c r="A53" s="60" t="s">
        <v>36</v>
      </c>
      <c r="B53" s="80">
        <v>532</v>
      </c>
      <c r="C53" s="69">
        <v>123345000</v>
      </c>
      <c r="D53" s="67">
        <v>5</v>
      </c>
      <c r="E53" s="68">
        <v>1</v>
      </c>
      <c r="F53" s="69">
        <v>60000</v>
      </c>
      <c r="G53" s="68">
        <v>141</v>
      </c>
      <c r="H53" s="67">
        <v>0</v>
      </c>
      <c r="I53" s="70">
        <v>50</v>
      </c>
      <c r="J53" s="48"/>
    </row>
    <row r="54" spans="1:10" ht="12" thickBot="1">
      <c r="A54" s="73" t="s">
        <v>30</v>
      </c>
      <c r="B54" s="74">
        <v>54</v>
      </c>
      <c r="C54" s="75">
        <v>0</v>
      </c>
      <c r="D54" s="76">
        <v>0</v>
      </c>
      <c r="E54" s="76">
        <v>0</v>
      </c>
      <c r="F54" s="75">
        <v>0</v>
      </c>
      <c r="G54" s="77">
        <v>0</v>
      </c>
      <c r="H54" s="76">
        <v>0</v>
      </c>
      <c r="I54" s="78">
        <v>140</v>
      </c>
      <c r="J54" s="48"/>
    </row>
    <row r="55" spans="1:9" ht="13.5" customHeight="1" thickBot="1">
      <c r="A55" s="331" t="s">
        <v>42</v>
      </c>
      <c r="B55" s="332"/>
      <c r="C55" s="332"/>
      <c r="D55" s="332"/>
      <c r="E55" s="332"/>
      <c r="F55" s="332"/>
      <c r="G55" s="332"/>
      <c r="H55" s="332"/>
      <c r="I55" s="333"/>
    </row>
    <row r="56" spans="1:9" ht="11.25">
      <c r="A56" s="60" t="s">
        <v>32</v>
      </c>
      <c r="B56" s="61">
        <f aca="true" t="shared" si="8" ref="B56:I56">SUM(B61,B60,B59,B58,B57)</f>
        <v>962</v>
      </c>
      <c r="C56" s="62">
        <f t="shared" si="8"/>
        <v>218391075</v>
      </c>
      <c r="D56" s="63">
        <f t="shared" si="8"/>
        <v>12</v>
      </c>
      <c r="E56" s="63">
        <f t="shared" si="8"/>
        <v>12</v>
      </c>
      <c r="F56" s="62">
        <f t="shared" si="8"/>
        <v>17502241</v>
      </c>
      <c r="G56" s="63">
        <f t="shared" si="8"/>
        <v>489</v>
      </c>
      <c r="H56" s="63">
        <f t="shared" si="8"/>
        <v>2</v>
      </c>
      <c r="I56" s="64">
        <f t="shared" si="8"/>
        <v>289</v>
      </c>
    </row>
    <row r="57" spans="1:9" ht="11.25">
      <c r="A57" s="60" t="s">
        <v>33</v>
      </c>
      <c r="B57" s="80">
        <v>41</v>
      </c>
      <c r="C57" s="69">
        <v>31491600</v>
      </c>
      <c r="D57" s="67">
        <v>3</v>
      </c>
      <c r="E57" s="68">
        <v>6</v>
      </c>
      <c r="F57" s="69">
        <v>15055000</v>
      </c>
      <c r="G57" s="68">
        <v>106</v>
      </c>
      <c r="H57" s="67">
        <v>1</v>
      </c>
      <c r="I57" s="70">
        <v>46</v>
      </c>
    </row>
    <row r="58" spans="1:9" s="48" customFormat="1" ht="12" customHeight="1">
      <c r="A58" s="60" t="s">
        <v>34</v>
      </c>
      <c r="B58" s="65">
        <v>2</v>
      </c>
      <c r="C58" s="66">
        <v>70000</v>
      </c>
      <c r="D58" s="67">
        <v>3</v>
      </c>
      <c r="E58" s="67">
        <v>0</v>
      </c>
      <c r="F58" s="66">
        <v>0</v>
      </c>
      <c r="G58" s="68">
        <v>1</v>
      </c>
      <c r="H58" s="67">
        <v>0</v>
      </c>
      <c r="I58" s="70">
        <v>7</v>
      </c>
    </row>
    <row r="59" spans="1:9" ht="11.25">
      <c r="A59" s="60" t="s">
        <v>35</v>
      </c>
      <c r="B59" s="65">
        <v>0</v>
      </c>
      <c r="C59" s="66">
        <v>0</v>
      </c>
      <c r="D59" s="67">
        <v>0</v>
      </c>
      <c r="E59" s="67">
        <v>0</v>
      </c>
      <c r="F59" s="66">
        <v>0</v>
      </c>
      <c r="G59" s="68">
        <v>0</v>
      </c>
      <c r="H59" s="67">
        <v>0</v>
      </c>
      <c r="I59" s="71">
        <v>0</v>
      </c>
    </row>
    <row r="60" spans="1:9" ht="11.25">
      <c r="A60" s="60" t="s">
        <v>36</v>
      </c>
      <c r="B60" s="80">
        <v>909</v>
      </c>
      <c r="C60" s="69">
        <v>186829475</v>
      </c>
      <c r="D60" s="67">
        <v>6</v>
      </c>
      <c r="E60" s="67">
        <v>6</v>
      </c>
      <c r="F60" s="69">
        <v>2447241</v>
      </c>
      <c r="G60" s="68">
        <v>382</v>
      </c>
      <c r="H60" s="67">
        <v>1</v>
      </c>
      <c r="I60" s="70">
        <v>226</v>
      </c>
    </row>
    <row r="61" spans="1:9" ht="12" thickBot="1">
      <c r="A61" s="73" t="s">
        <v>30</v>
      </c>
      <c r="B61" s="74">
        <v>10</v>
      </c>
      <c r="C61" s="75">
        <v>0</v>
      </c>
      <c r="D61" s="76">
        <v>0</v>
      </c>
      <c r="E61" s="76">
        <v>0</v>
      </c>
      <c r="F61" s="75">
        <v>0</v>
      </c>
      <c r="G61" s="76">
        <v>0</v>
      </c>
      <c r="H61" s="76">
        <v>0</v>
      </c>
      <c r="I61" s="79">
        <v>10</v>
      </c>
    </row>
    <row r="62" spans="1:9" s="48" customFormat="1" ht="15.75" customHeight="1" thickBot="1">
      <c r="A62" s="317" t="s">
        <v>43</v>
      </c>
      <c r="B62" s="318"/>
      <c r="C62" s="318"/>
      <c r="D62" s="318"/>
      <c r="E62" s="318"/>
      <c r="F62" s="318"/>
      <c r="G62" s="318"/>
      <c r="H62" s="318"/>
      <c r="I62" s="334"/>
    </row>
    <row r="63" spans="1:9" ht="11.25">
      <c r="A63" s="60" t="s">
        <v>32</v>
      </c>
      <c r="B63" s="61">
        <f aca="true" t="shared" si="9" ref="B63:I63">SUM(B68,B67,B66,B65,B64)</f>
        <v>203</v>
      </c>
      <c r="C63" s="62">
        <f t="shared" si="9"/>
        <v>31398500</v>
      </c>
      <c r="D63" s="63">
        <f t="shared" si="9"/>
        <v>4</v>
      </c>
      <c r="E63" s="63">
        <f t="shared" si="9"/>
        <v>4</v>
      </c>
      <c r="F63" s="62">
        <f t="shared" si="9"/>
        <v>2460000</v>
      </c>
      <c r="G63" s="63">
        <f t="shared" si="9"/>
        <v>101</v>
      </c>
      <c r="H63" s="63">
        <f t="shared" si="9"/>
        <v>1</v>
      </c>
      <c r="I63" s="64">
        <f t="shared" si="9"/>
        <v>38</v>
      </c>
    </row>
    <row r="64" spans="1:9" ht="11.25">
      <c r="A64" s="60" t="s">
        <v>33</v>
      </c>
      <c r="B64" s="80">
        <v>14</v>
      </c>
      <c r="C64" s="69">
        <v>3482500</v>
      </c>
      <c r="D64" s="67">
        <v>3</v>
      </c>
      <c r="E64" s="68">
        <v>1</v>
      </c>
      <c r="F64" s="69">
        <v>1400000</v>
      </c>
      <c r="G64" s="68">
        <v>24</v>
      </c>
      <c r="H64" s="67">
        <v>1</v>
      </c>
      <c r="I64" s="70">
        <v>6</v>
      </c>
    </row>
    <row r="65" spans="1:9" ht="11.25">
      <c r="A65" s="60" t="s">
        <v>34</v>
      </c>
      <c r="B65" s="65">
        <v>0</v>
      </c>
      <c r="C65" s="66">
        <v>0</v>
      </c>
      <c r="D65" s="67">
        <v>0</v>
      </c>
      <c r="E65" s="67">
        <v>0</v>
      </c>
      <c r="F65" s="66">
        <v>0</v>
      </c>
      <c r="G65" s="67">
        <v>1</v>
      </c>
      <c r="H65" s="67">
        <v>0</v>
      </c>
      <c r="I65" s="71">
        <v>0</v>
      </c>
    </row>
    <row r="66" spans="1:9" ht="11.25">
      <c r="A66" s="60" t="s">
        <v>35</v>
      </c>
      <c r="B66" s="65">
        <v>0</v>
      </c>
      <c r="C66" s="66">
        <v>0</v>
      </c>
      <c r="D66" s="67">
        <v>0</v>
      </c>
      <c r="E66" s="67">
        <v>0</v>
      </c>
      <c r="F66" s="66">
        <v>0</v>
      </c>
      <c r="G66" s="67">
        <v>0</v>
      </c>
      <c r="H66" s="67">
        <v>0</v>
      </c>
      <c r="I66" s="70">
        <v>0</v>
      </c>
    </row>
    <row r="67" spans="1:9" ht="11.25">
      <c r="A67" s="60" t="s">
        <v>36</v>
      </c>
      <c r="B67" s="80">
        <v>169</v>
      </c>
      <c r="C67" s="69">
        <v>27916000</v>
      </c>
      <c r="D67" s="67">
        <v>1</v>
      </c>
      <c r="E67" s="68">
        <v>3</v>
      </c>
      <c r="F67" s="69">
        <v>1060000</v>
      </c>
      <c r="G67" s="68">
        <v>75</v>
      </c>
      <c r="H67" s="67">
        <v>0</v>
      </c>
      <c r="I67" s="70">
        <v>30</v>
      </c>
    </row>
    <row r="68" spans="1:9" ht="12" thickBot="1">
      <c r="A68" s="73" t="s">
        <v>30</v>
      </c>
      <c r="B68" s="81">
        <v>20</v>
      </c>
      <c r="C68" s="82">
        <v>0</v>
      </c>
      <c r="D68" s="76">
        <v>0</v>
      </c>
      <c r="E68" s="76">
        <v>0</v>
      </c>
      <c r="F68" s="75">
        <v>0</v>
      </c>
      <c r="G68" s="77">
        <v>1</v>
      </c>
      <c r="H68" s="76">
        <v>0</v>
      </c>
      <c r="I68" s="78">
        <v>2</v>
      </c>
    </row>
    <row r="69" spans="1:9" ht="12" thickBot="1">
      <c r="A69" s="261"/>
      <c r="B69" s="83"/>
      <c r="C69" s="84"/>
      <c r="D69" s="85"/>
      <c r="E69" s="85"/>
      <c r="F69" s="86"/>
      <c r="G69" s="83"/>
      <c r="H69" s="85"/>
      <c r="I69" s="83"/>
    </row>
    <row r="70" spans="1:9" ht="13.5" customHeight="1" thickBot="1">
      <c r="A70" s="317" t="s">
        <v>44</v>
      </c>
      <c r="B70" s="318"/>
      <c r="C70" s="318"/>
      <c r="D70" s="318"/>
      <c r="E70" s="318"/>
      <c r="F70" s="318"/>
      <c r="G70" s="318"/>
      <c r="H70" s="318"/>
      <c r="I70" s="319"/>
    </row>
    <row r="71" spans="1:9" ht="11.25">
      <c r="A71" s="60" t="s">
        <v>32</v>
      </c>
      <c r="B71" s="61">
        <f aca="true" t="shared" si="10" ref="B71:I71">SUM(B76,B75,B74,B73,B72)</f>
        <v>126</v>
      </c>
      <c r="C71" s="62">
        <f t="shared" si="10"/>
        <v>26751000</v>
      </c>
      <c r="D71" s="63">
        <f t="shared" si="10"/>
        <v>3</v>
      </c>
      <c r="E71" s="63">
        <f t="shared" si="10"/>
        <v>3</v>
      </c>
      <c r="F71" s="62">
        <f t="shared" si="10"/>
        <v>4650000</v>
      </c>
      <c r="G71" s="63">
        <f t="shared" si="10"/>
        <v>47</v>
      </c>
      <c r="H71" s="63">
        <f t="shared" si="10"/>
        <v>1</v>
      </c>
      <c r="I71" s="64">
        <f t="shared" si="10"/>
        <v>13</v>
      </c>
    </row>
    <row r="72" spans="1:9" ht="11.25">
      <c r="A72" s="60" t="s">
        <v>33</v>
      </c>
      <c r="B72" s="80">
        <v>9</v>
      </c>
      <c r="C72" s="69">
        <v>9940000</v>
      </c>
      <c r="D72" s="67">
        <v>2</v>
      </c>
      <c r="E72" s="68">
        <v>1</v>
      </c>
      <c r="F72" s="69">
        <v>50000</v>
      </c>
      <c r="G72" s="68">
        <v>17</v>
      </c>
      <c r="H72" s="67">
        <v>0</v>
      </c>
      <c r="I72" s="70">
        <v>0</v>
      </c>
    </row>
    <row r="73" spans="1:9" s="48" customFormat="1" ht="11.25">
      <c r="A73" s="60" t="s">
        <v>34</v>
      </c>
      <c r="B73" s="65">
        <v>0</v>
      </c>
      <c r="C73" s="66">
        <v>0</v>
      </c>
      <c r="D73" s="67">
        <v>0</v>
      </c>
      <c r="E73" s="67">
        <v>0</v>
      </c>
      <c r="F73" s="66">
        <v>0</v>
      </c>
      <c r="G73" s="67">
        <v>0</v>
      </c>
      <c r="H73" s="67">
        <v>0</v>
      </c>
      <c r="I73" s="71">
        <v>0</v>
      </c>
    </row>
    <row r="74" spans="1:9" ht="11.25">
      <c r="A74" s="60" t="s">
        <v>35</v>
      </c>
      <c r="B74" s="65">
        <v>0</v>
      </c>
      <c r="C74" s="66">
        <v>0</v>
      </c>
      <c r="D74" s="67">
        <v>0</v>
      </c>
      <c r="E74" s="67">
        <v>0</v>
      </c>
      <c r="F74" s="66">
        <v>0</v>
      </c>
      <c r="G74" s="67">
        <v>0</v>
      </c>
      <c r="H74" s="67">
        <v>0</v>
      </c>
      <c r="I74" s="71">
        <v>0</v>
      </c>
    </row>
    <row r="75" spans="1:9" ht="11.25">
      <c r="A75" s="60" t="s">
        <v>36</v>
      </c>
      <c r="B75" s="80">
        <v>117</v>
      </c>
      <c r="C75" s="69">
        <v>16811000</v>
      </c>
      <c r="D75" s="67">
        <v>1</v>
      </c>
      <c r="E75" s="67">
        <v>2</v>
      </c>
      <c r="F75" s="66">
        <v>4600000</v>
      </c>
      <c r="G75" s="68">
        <v>30</v>
      </c>
      <c r="H75" s="67">
        <v>1</v>
      </c>
      <c r="I75" s="70">
        <v>13</v>
      </c>
    </row>
    <row r="76" spans="1:9" ht="12" thickBot="1">
      <c r="A76" s="73" t="s">
        <v>30</v>
      </c>
      <c r="B76" s="74">
        <v>0</v>
      </c>
      <c r="C76" s="75">
        <v>0</v>
      </c>
      <c r="D76" s="76">
        <v>0</v>
      </c>
      <c r="E76" s="76">
        <v>0</v>
      </c>
      <c r="F76" s="75">
        <v>0</v>
      </c>
      <c r="G76" s="76">
        <v>0</v>
      </c>
      <c r="H76" s="76">
        <v>0</v>
      </c>
      <c r="I76" s="79">
        <v>0</v>
      </c>
    </row>
    <row r="77" spans="1:9" ht="13.5" customHeight="1" thickBot="1">
      <c r="A77" s="317" t="s">
        <v>45</v>
      </c>
      <c r="B77" s="328"/>
      <c r="C77" s="328"/>
      <c r="D77" s="328"/>
      <c r="E77" s="328"/>
      <c r="F77" s="328"/>
      <c r="G77" s="328"/>
      <c r="H77" s="328"/>
      <c r="I77" s="330"/>
    </row>
    <row r="78" spans="1:9" ht="11.25">
      <c r="A78" s="60" t="s">
        <v>32</v>
      </c>
      <c r="B78" s="61">
        <f aca="true" t="shared" si="11" ref="B78:I78">SUM(B83,B82,B81,B80,B79)</f>
        <v>113</v>
      </c>
      <c r="C78" s="62">
        <f t="shared" si="11"/>
        <v>11500000</v>
      </c>
      <c r="D78" s="63">
        <f t="shared" si="11"/>
        <v>3</v>
      </c>
      <c r="E78" s="63">
        <f t="shared" si="11"/>
        <v>3</v>
      </c>
      <c r="F78" s="62">
        <f t="shared" si="11"/>
        <v>1662500</v>
      </c>
      <c r="G78" s="63">
        <f t="shared" si="11"/>
        <v>27</v>
      </c>
      <c r="H78" s="63">
        <f t="shared" si="11"/>
        <v>0</v>
      </c>
      <c r="I78" s="64">
        <f t="shared" si="11"/>
        <v>21</v>
      </c>
    </row>
    <row r="79" spans="1:9" ht="11.25">
      <c r="A79" s="60" t="s">
        <v>33</v>
      </c>
      <c r="B79" s="80">
        <v>10</v>
      </c>
      <c r="C79" s="69">
        <v>2088000</v>
      </c>
      <c r="D79" s="67">
        <v>0</v>
      </c>
      <c r="E79" s="67">
        <v>3</v>
      </c>
      <c r="F79" s="66">
        <v>1662500</v>
      </c>
      <c r="G79" s="68">
        <v>9</v>
      </c>
      <c r="H79" s="67">
        <v>0</v>
      </c>
      <c r="I79" s="70">
        <v>5</v>
      </c>
    </row>
    <row r="80" spans="1:11" s="48" customFormat="1" ht="11.25">
      <c r="A80" s="60" t="s">
        <v>34</v>
      </c>
      <c r="B80" s="65">
        <v>0</v>
      </c>
      <c r="C80" s="66">
        <v>0</v>
      </c>
      <c r="D80" s="67">
        <v>0</v>
      </c>
      <c r="E80" s="67">
        <v>0</v>
      </c>
      <c r="F80" s="66">
        <v>0</v>
      </c>
      <c r="G80" s="67">
        <v>0</v>
      </c>
      <c r="H80" s="67">
        <v>0</v>
      </c>
      <c r="I80" s="71">
        <v>0</v>
      </c>
      <c r="K80" s="49"/>
    </row>
    <row r="81" spans="1:9" ht="11.25">
      <c r="A81" s="60" t="s">
        <v>35</v>
      </c>
      <c r="B81" s="65">
        <v>0</v>
      </c>
      <c r="C81" s="66">
        <v>0</v>
      </c>
      <c r="D81" s="67">
        <v>0</v>
      </c>
      <c r="E81" s="67">
        <v>0</v>
      </c>
      <c r="F81" s="66">
        <v>0</v>
      </c>
      <c r="G81" s="67">
        <v>0</v>
      </c>
      <c r="H81" s="67">
        <v>0</v>
      </c>
      <c r="I81" s="71">
        <v>0</v>
      </c>
    </row>
    <row r="82" spans="1:9" ht="11.25">
      <c r="A82" s="60" t="s">
        <v>36</v>
      </c>
      <c r="B82" s="80">
        <v>103</v>
      </c>
      <c r="C82" s="69">
        <v>9412000</v>
      </c>
      <c r="D82" s="67">
        <v>3</v>
      </c>
      <c r="E82" s="67">
        <v>0</v>
      </c>
      <c r="F82" s="66">
        <v>0</v>
      </c>
      <c r="G82" s="68">
        <v>18</v>
      </c>
      <c r="H82" s="67">
        <v>0</v>
      </c>
      <c r="I82" s="70">
        <v>16</v>
      </c>
    </row>
    <row r="83" spans="1:9" ht="12" thickBot="1">
      <c r="A83" s="73" t="s">
        <v>30</v>
      </c>
      <c r="B83" s="74">
        <v>0</v>
      </c>
      <c r="C83" s="75">
        <v>0</v>
      </c>
      <c r="D83" s="76">
        <v>0</v>
      </c>
      <c r="E83" s="76">
        <v>0</v>
      </c>
      <c r="F83" s="75">
        <v>0</v>
      </c>
      <c r="G83" s="76">
        <v>0</v>
      </c>
      <c r="H83" s="76">
        <v>0</v>
      </c>
      <c r="I83" s="79">
        <v>0</v>
      </c>
    </row>
    <row r="84" spans="1:9" ht="16.5" customHeight="1" thickBot="1">
      <c r="A84" s="317" t="s">
        <v>46</v>
      </c>
      <c r="B84" s="328"/>
      <c r="C84" s="328"/>
      <c r="D84" s="328"/>
      <c r="E84" s="328"/>
      <c r="F84" s="328"/>
      <c r="G84" s="328"/>
      <c r="H84" s="328"/>
      <c r="I84" s="330"/>
    </row>
    <row r="85" spans="1:9" ht="11.25">
      <c r="A85" s="60" t="s">
        <v>32</v>
      </c>
      <c r="B85" s="61">
        <f aca="true" t="shared" si="12" ref="B85:I85">SUM(B90,B89,B88,B87,B86)</f>
        <v>44</v>
      </c>
      <c r="C85" s="62">
        <f t="shared" si="12"/>
        <v>16345000</v>
      </c>
      <c r="D85" s="63">
        <f t="shared" si="12"/>
        <v>1</v>
      </c>
      <c r="E85" s="63">
        <f t="shared" si="12"/>
        <v>1</v>
      </c>
      <c r="F85" s="62">
        <f t="shared" si="12"/>
        <v>0</v>
      </c>
      <c r="G85" s="63">
        <f t="shared" si="12"/>
        <v>31</v>
      </c>
      <c r="H85" s="63">
        <f t="shared" si="12"/>
        <v>2</v>
      </c>
      <c r="I85" s="64">
        <f t="shared" si="12"/>
        <v>13</v>
      </c>
    </row>
    <row r="86" spans="1:9" ht="11.25">
      <c r="A86" s="60" t="s">
        <v>33</v>
      </c>
      <c r="B86" s="80">
        <v>7</v>
      </c>
      <c r="C86" s="69">
        <v>13710000</v>
      </c>
      <c r="D86" s="67">
        <v>0</v>
      </c>
      <c r="E86" s="67">
        <v>1</v>
      </c>
      <c r="F86" s="66">
        <v>0</v>
      </c>
      <c r="G86" s="68">
        <v>18</v>
      </c>
      <c r="H86" s="67">
        <v>2</v>
      </c>
      <c r="I86" s="70">
        <v>2</v>
      </c>
    </row>
    <row r="87" spans="1:9" s="48" customFormat="1" ht="11.25">
      <c r="A87" s="60" t="s">
        <v>34</v>
      </c>
      <c r="B87" s="65">
        <v>0</v>
      </c>
      <c r="C87" s="66">
        <v>0</v>
      </c>
      <c r="D87" s="67">
        <v>0</v>
      </c>
      <c r="E87" s="67">
        <v>0</v>
      </c>
      <c r="F87" s="66">
        <v>0</v>
      </c>
      <c r="G87" s="67">
        <v>0</v>
      </c>
      <c r="H87" s="67">
        <v>0</v>
      </c>
      <c r="I87" s="71">
        <v>0</v>
      </c>
    </row>
    <row r="88" spans="1:9" ht="11.25">
      <c r="A88" s="60" t="s">
        <v>35</v>
      </c>
      <c r="B88" s="65">
        <v>0</v>
      </c>
      <c r="C88" s="66">
        <v>0</v>
      </c>
      <c r="D88" s="67">
        <v>0</v>
      </c>
      <c r="E88" s="67">
        <v>0</v>
      </c>
      <c r="F88" s="66">
        <v>0</v>
      </c>
      <c r="G88" s="67">
        <v>0</v>
      </c>
      <c r="H88" s="67">
        <v>0</v>
      </c>
      <c r="I88" s="71">
        <v>0</v>
      </c>
    </row>
    <row r="89" spans="1:9" ht="11.25">
      <c r="A89" s="60" t="s">
        <v>36</v>
      </c>
      <c r="B89" s="80">
        <v>37</v>
      </c>
      <c r="C89" s="69">
        <v>2635000</v>
      </c>
      <c r="D89" s="67">
        <v>1</v>
      </c>
      <c r="E89" s="67">
        <v>0</v>
      </c>
      <c r="F89" s="66">
        <v>0</v>
      </c>
      <c r="G89" s="68">
        <v>13</v>
      </c>
      <c r="H89" s="67">
        <v>0</v>
      </c>
      <c r="I89" s="70">
        <v>11</v>
      </c>
    </row>
    <row r="90" spans="1:9" ht="12" thickBot="1">
      <c r="A90" s="73" t="s">
        <v>30</v>
      </c>
      <c r="B90" s="74">
        <v>0</v>
      </c>
      <c r="C90" s="75">
        <v>0</v>
      </c>
      <c r="D90" s="76">
        <v>0</v>
      </c>
      <c r="E90" s="76">
        <v>0</v>
      </c>
      <c r="F90" s="75">
        <v>0</v>
      </c>
      <c r="G90" s="76">
        <v>0</v>
      </c>
      <c r="H90" s="76">
        <v>0</v>
      </c>
      <c r="I90" s="79">
        <v>0</v>
      </c>
    </row>
    <row r="91" spans="1:9" ht="13.5" customHeight="1" thickBot="1">
      <c r="A91" s="317" t="s">
        <v>47</v>
      </c>
      <c r="B91" s="328"/>
      <c r="C91" s="328"/>
      <c r="D91" s="328"/>
      <c r="E91" s="328"/>
      <c r="F91" s="328"/>
      <c r="G91" s="328"/>
      <c r="H91" s="328"/>
      <c r="I91" s="330"/>
    </row>
    <row r="92" spans="1:9" ht="11.25">
      <c r="A92" s="60" t="s">
        <v>32</v>
      </c>
      <c r="B92" s="61">
        <f aca="true" t="shared" si="13" ref="B92:I92">SUM(B97,B96,B95,B94,B93)</f>
        <v>59</v>
      </c>
      <c r="C92" s="62">
        <f t="shared" si="13"/>
        <v>73677418</v>
      </c>
      <c r="D92" s="63">
        <f t="shared" si="13"/>
        <v>3</v>
      </c>
      <c r="E92" s="63">
        <f t="shared" si="13"/>
        <v>3</v>
      </c>
      <c r="F92" s="62">
        <f t="shared" si="13"/>
        <v>42950000</v>
      </c>
      <c r="G92" s="63">
        <f t="shared" si="13"/>
        <v>10</v>
      </c>
      <c r="H92" s="63">
        <f t="shared" si="13"/>
        <v>0</v>
      </c>
      <c r="I92" s="64">
        <f t="shared" si="13"/>
        <v>14</v>
      </c>
    </row>
    <row r="93" spans="1:9" ht="11.25">
      <c r="A93" s="60" t="s">
        <v>33</v>
      </c>
      <c r="B93" s="80">
        <v>12</v>
      </c>
      <c r="C93" s="69">
        <v>67012418</v>
      </c>
      <c r="D93" s="67">
        <v>1</v>
      </c>
      <c r="E93" s="67">
        <v>2</v>
      </c>
      <c r="F93" s="66">
        <v>42800000</v>
      </c>
      <c r="G93" s="68">
        <v>4</v>
      </c>
      <c r="H93" s="67">
        <v>0</v>
      </c>
      <c r="I93" s="70">
        <v>2</v>
      </c>
    </row>
    <row r="94" spans="1:9" s="48" customFormat="1" ht="11.25">
      <c r="A94" s="60" t="s">
        <v>34</v>
      </c>
      <c r="B94" s="65">
        <v>0</v>
      </c>
      <c r="C94" s="66">
        <v>0</v>
      </c>
      <c r="D94" s="67">
        <v>0</v>
      </c>
      <c r="E94" s="67">
        <v>0</v>
      </c>
      <c r="F94" s="66">
        <v>0</v>
      </c>
      <c r="G94" s="67">
        <v>0</v>
      </c>
      <c r="H94" s="67">
        <v>0</v>
      </c>
      <c r="I94" s="71">
        <v>0</v>
      </c>
    </row>
    <row r="95" spans="1:9" ht="11.25">
      <c r="A95" s="60" t="s">
        <v>35</v>
      </c>
      <c r="B95" s="65">
        <v>0</v>
      </c>
      <c r="C95" s="66">
        <v>0</v>
      </c>
      <c r="D95" s="67">
        <v>0</v>
      </c>
      <c r="E95" s="67">
        <v>0</v>
      </c>
      <c r="F95" s="66">
        <v>0</v>
      </c>
      <c r="G95" s="67">
        <v>0</v>
      </c>
      <c r="H95" s="67">
        <v>0</v>
      </c>
      <c r="I95" s="71">
        <v>0</v>
      </c>
    </row>
    <row r="96" spans="1:9" ht="11.25">
      <c r="A96" s="60" t="s">
        <v>36</v>
      </c>
      <c r="B96" s="80">
        <v>47</v>
      </c>
      <c r="C96" s="69">
        <v>6665000</v>
      </c>
      <c r="D96" s="67">
        <v>2</v>
      </c>
      <c r="E96" s="67">
        <v>1</v>
      </c>
      <c r="F96" s="66">
        <v>150000</v>
      </c>
      <c r="G96" s="68">
        <v>6</v>
      </c>
      <c r="H96" s="67">
        <v>0</v>
      </c>
      <c r="I96" s="70">
        <v>12</v>
      </c>
    </row>
    <row r="97" spans="1:9" ht="12" thickBot="1">
      <c r="A97" s="73" t="s">
        <v>30</v>
      </c>
      <c r="B97" s="81">
        <v>0</v>
      </c>
      <c r="C97" s="82">
        <v>0</v>
      </c>
      <c r="D97" s="76">
        <v>0</v>
      </c>
      <c r="E97" s="76">
        <v>0</v>
      </c>
      <c r="F97" s="75">
        <v>0</v>
      </c>
      <c r="G97" s="76">
        <v>0</v>
      </c>
      <c r="H97" s="76">
        <v>0</v>
      </c>
      <c r="I97" s="78">
        <v>0</v>
      </c>
    </row>
    <row r="98" spans="1:10" ht="13.5" customHeight="1" thickBot="1">
      <c r="A98" s="317" t="s">
        <v>48</v>
      </c>
      <c r="B98" s="328"/>
      <c r="C98" s="328"/>
      <c r="D98" s="328"/>
      <c r="E98" s="328"/>
      <c r="F98" s="328"/>
      <c r="G98" s="328"/>
      <c r="H98" s="328"/>
      <c r="I98" s="330"/>
      <c r="J98" s="48"/>
    </row>
    <row r="99" spans="1:10" ht="11.25">
      <c r="A99" s="60" t="s">
        <v>32</v>
      </c>
      <c r="B99" s="61">
        <f aca="true" t="shared" si="14" ref="B99:I99">SUM(B104,B103,B102,B101,B100)</f>
        <v>1095</v>
      </c>
      <c r="C99" s="62">
        <f t="shared" si="14"/>
        <v>90749000</v>
      </c>
      <c r="D99" s="63">
        <f t="shared" si="14"/>
        <v>3</v>
      </c>
      <c r="E99" s="63">
        <f t="shared" si="14"/>
        <v>3</v>
      </c>
      <c r="F99" s="62">
        <f t="shared" si="14"/>
        <v>3525000</v>
      </c>
      <c r="G99" s="63">
        <f t="shared" si="14"/>
        <v>76</v>
      </c>
      <c r="H99" s="63">
        <f t="shared" si="14"/>
        <v>0</v>
      </c>
      <c r="I99" s="64">
        <f t="shared" si="14"/>
        <v>58</v>
      </c>
      <c r="J99" s="48"/>
    </row>
    <row r="100" spans="1:10" ht="11.25">
      <c r="A100" s="60" t="s">
        <v>33</v>
      </c>
      <c r="B100" s="80">
        <v>12</v>
      </c>
      <c r="C100" s="69">
        <v>3150000</v>
      </c>
      <c r="D100" s="67">
        <v>1</v>
      </c>
      <c r="E100" s="68">
        <v>2</v>
      </c>
      <c r="F100" s="69">
        <v>1525000</v>
      </c>
      <c r="G100" s="68">
        <v>13</v>
      </c>
      <c r="H100" s="67">
        <v>0</v>
      </c>
      <c r="I100" s="70">
        <v>10</v>
      </c>
      <c r="J100" s="48"/>
    </row>
    <row r="101" spans="1:9" s="48" customFormat="1" ht="11.25">
      <c r="A101" s="60" t="s">
        <v>34</v>
      </c>
      <c r="B101" s="65">
        <v>0</v>
      </c>
      <c r="C101" s="66">
        <v>0</v>
      </c>
      <c r="D101" s="67">
        <v>0</v>
      </c>
      <c r="E101" s="67">
        <v>0</v>
      </c>
      <c r="F101" s="66">
        <v>0</v>
      </c>
      <c r="G101" s="67">
        <v>0</v>
      </c>
      <c r="H101" s="67">
        <v>0</v>
      </c>
      <c r="I101" s="71">
        <v>0</v>
      </c>
    </row>
    <row r="102" spans="1:9" ht="11.25">
      <c r="A102" s="60" t="s">
        <v>35</v>
      </c>
      <c r="B102" s="65">
        <v>0</v>
      </c>
      <c r="C102" s="66">
        <v>0</v>
      </c>
      <c r="D102" s="67">
        <v>0</v>
      </c>
      <c r="E102" s="67">
        <v>0</v>
      </c>
      <c r="F102" s="66">
        <v>0</v>
      </c>
      <c r="G102" s="67">
        <v>0</v>
      </c>
      <c r="H102" s="67">
        <v>0</v>
      </c>
      <c r="I102" s="71">
        <v>0</v>
      </c>
    </row>
    <row r="103" spans="1:9" ht="11.25">
      <c r="A103" s="60" t="s">
        <v>36</v>
      </c>
      <c r="B103" s="80">
        <v>1083</v>
      </c>
      <c r="C103" s="69">
        <v>87599000</v>
      </c>
      <c r="D103" s="67">
        <v>2</v>
      </c>
      <c r="E103" s="68">
        <v>1</v>
      </c>
      <c r="F103" s="69">
        <v>2000000</v>
      </c>
      <c r="G103" s="68">
        <v>63</v>
      </c>
      <c r="H103" s="67">
        <v>0</v>
      </c>
      <c r="I103" s="70">
        <v>48</v>
      </c>
    </row>
    <row r="104" spans="1:9" ht="12" thickBot="1">
      <c r="A104" s="73" t="s">
        <v>30</v>
      </c>
      <c r="B104" s="74">
        <v>0</v>
      </c>
      <c r="C104" s="75">
        <v>0</v>
      </c>
      <c r="D104" s="76">
        <v>0</v>
      </c>
      <c r="E104" s="76">
        <v>0</v>
      </c>
      <c r="F104" s="75">
        <v>0</v>
      </c>
      <c r="G104" s="76">
        <v>0</v>
      </c>
      <c r="H104" s="76">
        <v>0</v>
      </c>
      <c r="I104" s="79">
        <v>0</v>
      </c>
    </row>
    <row r="105" spans="1:9" ht="14.25" customHeight="1" thickBot="1">
      <c r="A105" s="317" t="s">
        <v>49</v>
      </c>
      <c r="B105" s="328"/>
      <c r="C105" s="328"/>
      <c r="D105" s="328"/>
      <c r="E105" s="328"/>
      <c r="F105" s="328"/>
      <c r="G105" s="328"/>
      <c r="H105" s="328"/>
      <c r="I105" s="330"/>
    </row>
    <row r="106" spans="1:9" ht="11.25">
      <c r="A106" s="60" t="s">
        <v>32</v>
      </c>
      <c r="B106" s="61">
        <f aca="true" t="shared" si="15" ref="B106:I106">SUM(B111,B110,B109,B108,B107)</f>
        <v>132</v>
      </c>
      <c r="C106" s="62">
        <f t="shared" si="15"/>
        <v>14165075</v>
      </c>
      <c r="D106" s="63">
        <f t="shared" si="15"/>
        <v>2</v>
      </c>
      <c r="E106" s="63">
        <f t="shared" si="15"/>
        <v>2</v>
      </c>
      <c r="F106" s="62">
        <f t="shared" si="15"/>
        <v>150000</v>
      </c>
      <c r="G106" s="63">
        <f t="shared" si="15"/>
        <v>37</v>
      </c>
      <c r="H106" s="63">
        <f t="shared" si="15"/>
        <v>1</v>
      </c>
      <c r="I106" s="64">
        <f t="shared" si="15"/>
        <v>21</v>
      </c>
    </row>
    <row r="107" spans="1:9" ht="11.25">
      <c r="A107" s="60" t="s">
        <v>33</v>
      </c>
      <c r="B107" s="80">
        <v>9</v>
      </c>
      <c r="C107" s="69">
        <v>700000</v>
      </c>
      <c r="D107" s="67">
        <v>1</v>
      </c>
      <c r="E107" s="68">
        <v>1</v>
      </c>
      <c r="F107" s="69">
        <v>50000</v>
      </c>
      <c r="G107" s="68">
        <v>9</v>
      </c>
      <c r="H107" s="67">
        <v>1</v>
      </c>
      <c r="I107" s="70">
        <v>5</v>
      </c>
    </row>
    <row r="108" spans="1:9" s="48" customFormat="1" ht="11.25">
      <c r="A108" s="60" t="s">
        <v>34</v>
      </c>
      <c r="B108" s="65">
        <v>0</v>
      </c>
      <c r="C108" s="66">
        <v>0</v>
      </c>
      <c r="D108" s="67">
        <v>0</v>
      </c>
      <c r="E108" s="67">
        <v>0</v>
      </c>
      <c r="F108" s="66">
        <v>0</v>
      </c>
      <c r="G108" s="67">
        <v>0</v>
      </c>
      <c r="H108" s="67">
        <v>0</v>
      </c>
      <c r="I108" s="71">
        <v>0</v>
      </c>
    </row>
    <row r="109" spans="1:9" ht="11.25">
      <c r="A109" s="60" t="s">
        <v>35</v>
      </c>
      <c r="B109" s="65">
        <v>0</v>
      </c>
      <c r="C109" s="66">
        <v>0</v>
      </c>
      <c r="D109" s="67">
        <v>0</v>
      </c>
      <c r="E109" s="67">
        <v>0</v>
      </c>
      <c r="F109" s="66">
        <v>0</v>
      </c>
      <c r="G109" s="67">
        <v>0</v>
      </c>
      <c r="H109" s="67">
        <v>0</v>
      </c>
      <c r="I109" s="71">
        <v>0</v>
      </c>
    </row>
    <row r="110" spans="1:9" ht="11.25">
      <c r="A110" s="60" t="s">
        <v>36</v>
      </c>
      <c r="B110" s="80">
        <v>122</v>
      </c>
      <c r="C110" s="69">
        <v>13465075</v>
      </c>
      <c r="D110" s="67">
        <v>1</v>
      </c>
      <c r="E110" s="68">
        <v>1</v>
      </c>
      <c r="F110" s="69">
        <v>100000</v>
      </c>
      <c r="G110" s="68">
        <v>28</v>
      </c>
      <c r="H110" s="67">
        <v>0</v>
      </c>
      <c r="I110" s="70">
        <v>16</v>
      </c>
    </row>
    <row r="111" spans="1:9" ht="12" thickBot="1">
      <c r="A111" s="73" t="s">
        <v>30</v>
      </c>
      <c r="B111" s="74">
        <v>1</v>
      </c>
      <c r="C111" s="75">
        <v>0</v>
      </c>
      <c r="D111" s="76">
        <v>0</v>
      </c>
      <c r="E111" s="76">
        <v>0</v>
      </c>
      <c r="F111" s="75">
        <v>0</v>
      </c>
      <c r="G111" s="76">
        <v>0</v>
      </c>
      <c r="H111" s="76">
        <v>0</v>
      </c>
      <c r="I111" s="79">
        <v>0</v>
      </c>
    </row>
    <row r="112" spans="1:9" ht="13.5" customHeight="1" thickBot="1">
      <c r="A112" s="327" t="s">
        <v>50</v>
      </c>
      <c r="B112" s="328"/>
      <c r="C112" s="328"/>
      <c r="D112" s="328"/>
      <c r="E112" s="328"/>
      <c r="F112" s="328"/>
      <c r="G112" s="328"/>
      <c r="H112" s="328"/>
      <c r="I112" s="330"/>
    </row>
    <row r="113" spans="1:9" ht="11.25">
      <c r="A113" s="60" t="s">
        <v>32</v>
      </c>
      <c r="B113" s="61">
        <f aca="true" t="shared" si="16" ref="B113:I113">SUM(B118,B117,B116,B115,B114)</f>
        <v>1</v>
      </c>
      <c r="C113" s="62">
        <f t="shared" si="16"/>
        <v>10000</v>
      </c>
      <c r="D113" s="63">
        <f t="shared" si="16"/>
        <v>0</v>
      </c>
      <c r="E113" s="63">
        <f t="shared" si="16"/>
        <v>0</v>
      </c>
      <c r="F113" s="62">
        <f t="shared" si="16"/>
        <v>0</v>
      </c>
      <c r="G113" s="63">
        <f t="shared" si="16"/>
        <v>0</v>
      </c>
      <c r="H113" s="63">
        <f t="shared" si="16"/>
        <v>0</v>
      </c>
      <c r="I113" s="64">
        <f t="shared" si="16"/>
        <v>1</v>
      </c>
    </row>
    <row r="114" spans="1:9" ht="11.25">
      <c r="A114" s="60" t="s">
        <v>33</v>
      </c>
      <c r="B114" s="65">
        <v>0</v>
      </c>
      <c r="C114" s="66">
        <v>0</v>
      </c>
      <c r="D114" s="67">
        <v>0</v>
      </c>
      <c r="E114" s="67">
        <v>0</v>
      </c>
      <c r="F114" s="66">
        <v>0</v>
      </c>
      <c r="G114" s="68">
        <v>0</v>
      </c>
      <c r="H114" s="67">
        <v>0</v>
      </c>
      <c r="I114" s="71">
        <v>0</v>
      </c>
    </row>
    <row r="115" spans="1:9" ht="11.25">
      <c r="A115" s="60" t="s">
        <v>34</v>
      </c>
      <c r="B115" s="65">
        <v>0</v>
      </c>
      <c r="C115" s="66">
        <v>0</v>
      </c>
      <c r="D115" s="67">
        <v>0</v>
      </c>
      <c r="E115" s="67">
        <v>0</v>
      </c>
      <c r="F115" s="66">
        <v>0</v>
      </c>
      <c r="G115" s="67">
        <v>0</v>
      </c>
      <c r="H115" s="67">
        <v>0</v>
      </c>
      <c r="I115" s="71">
        <v>0</v>
      </c>
    </row>
    <row r="116" spans="1:12" s="48" customFormat="1" ht="11.25">
      <c r="A116" s="60" t="s">
        <v>35</v>
      </c>
      <c r="B116" s="65">
        <v>0</v>
      </c>
      <c r="C116" s="66">
        <v>0</v>
      </c>
      <c r="D116" s="67">
        <v>0</v>
      </c>
      <c r="E116" s="67">
        <v>0</v>
      </c>
      <c r="F116" s="66">
        <v>0</v>
      </c>
      <c r="G116" s="67">
        <v>0</v>
      </c>
      <c r="H116" s="67">
        <v>0</v>
      </c>
      <c r="I116" s="71">
        <v>0</v>
      </c>
      <c r="K116" s="49"/>
      <c r="L116" s="50"/>
    </row>
    <row r="117" spans="1:9" ht="11.25">
      <c r="A117" s="60" t="s">
        <v>36</v>
      </c>
      <c r="B117" s="80">
        <v>1</v>
      </c>
      <c r="C117" s="69">
        <v>10000</v>
      </c>
      <c r="D117" s="67">
        <v>0</v>
      </c>
      <c r="E117" s="67">
        <v>0</v>
      </c>
      <c r="F117" s="66">
        <v>0</v>
      </c>
      <c r="G117" s="68">
        <v>0</v>
      </c>
      <c r="H117" s="67">
        <v>0</v>
      </c>
      <c r="I117" s="71">
        <v>1</v>
      </c>
    </row>
    <row r="118" spans="1:9" ht="12" thickBot="1">
      <c r="A118" s="73" t="s">
        <v>30</v>
      </c>
      <c r="B118" s="81">
        <v>0</v>
      </c>
      <c r="C118" s="82">
        <v>0</v>
      </c>
      <c r="D118" s="76">
        <v>0</v>
      </c>
      <c r="E118" s="76">
        <v>0</v>
      </c>
      <c r="F118" s="75">
        <v>0</v>
      </c>
      <c r="G118" s="76">
        <v>0</v>
      </c>
      <c r="H118" s="76">
        <v>0</v>
      </c>
      <c r="I118" s="79">
        <v>0</v>
      </c>
    </row>
    <row r="119" spans="1:9" ht="14.25" customHeight="1" thickBot="1">
      <c r="A119" s="317" t="s">
        <v>51</v>
      </c>
      <c r="B119" s="328"/>
      <c r="C119" s="328"/>
      <c r="D119" s="328"/>
      <c r="E119" s="328"/>
      <c r="F119" s="328"/>
      <c r="G119" s="328"/>
      <c r="H119" s="328"/>
      <c r="I119" s="330"/>
    </row>
    <row r="120" spans="1:9" ht="11.25">
      <c r="A120" s="60" t="s">
        <v>32</v>
      </c>
      <c r="B120" s="61">
        <f aca="true" t="shared" si="17" ref="B120:I120">SUM(B125,B124,B123,B122,B121)</f>
        <v>69</v>
      </c>
      <c r="C120" s="62">
        <f t="shared" si="17"/>
        <v>13403750</v>
      </c>
      <c r="D120" s="63">
        <f t="shared" si="17"/>
        <v>3</v>
      </c>
      <c r="E120" s="63">
        <f t="shared" si="17"/>
        <v>3</v>
      </c>
      <c r="F120" s="62">
        <f t="shared" si="17"/>
        <v>2700000</v>
      </c>
      <c r="G120" s="63">
        <f t="shared" si="17"/>
        <v>27</v>
      </c>
      <c r="H120" s="63">
        <f t="shared" si="17"/>
        <v>0</v>
      </c>
      <c r="I120" s="64">
        <f t="shared" si="17"/>
        <v>11</v>
      </c>
    </row>
    <row r="121" spans="1:9" ht="11.25">
      <c r="A121" s="60" t="s">
        <v>33</v>
      </c>
      <c r="B121" s="80">
        <v>8</v>
      </c>
      <c r="C121" s="69">
        <v>5377750</v>
      </c>
      <c r="D121" s="67">
        <v>0</v>
      </c>
      <c r="E121" s="67">
        <v>3</v>
      </c>
      <c r="F121" s="66">
        <v>2700000</v>
      </c>
      <c r="G121" s="68">
        <v>8</v>
      </c>
      <c r="H121" s="67">
        <v>0</v>
      </c>
      <c r="I121" s="70">
        <v>0</v>
      </c>
    </row>
    <row r="122" spans="1:9" ht="11.25">
      <c r="A122" s="60" t="s">
        <v>34</v>
      </c>
      <c r="B122" s="65">
        <v>0</v>
      </c>
      <c r="C122" s="66">
        <v>0</v>
      </c>
      <c r="D122" s="67">
        <v>0</v>
      </c>
      <c r="E122" s="67">
        <v>0</v>
      </c>
      <c r="F122" s="66">
        <v>0</v>
      </c>
      <c r="G122" s="67">
        <v>0</v>
      </c>
      <c r="H122" s="67">
        <v>0</v>
      </c>
      <c r="I122" s="71">
        <v>0</v>
      </c>
    </row>
    <row r="123" spans="1:9" ht="11.25">
      <c r="A123" s="60" t="s">
        <v>35</v>
      </c>
      <c r="B123" s="65">
        <v>0</v>
      </c>
      <c r="C123" s="66">
        <v>0</v>
      </c>
      <c r="D123" s="67">
        <v>0</v>
      </c>
      <c r="E123" s="67">
        <v>0</v>
      </c>
      <c r="F123" s="66">
        <v>0</v>
      </c>
      <c r="G123" s="67">
        <v>0</v>
      </c>
      <c r="H123" s="67">
        <v>0</v>
      </c>
      <c r="I123" s="71">
        <v>0</v>
      </c>
    </row>
    <row r="124" spans="1:9" ht="11.25">
      <c r="A124" s="60" t="s">
        <v>36</v>
      </c>
      <c r="B124" s="80">
        <v>61</v>
      </c>
      <c r="C124" s="69">
        <v>8026000</v>
      </c>
      <c r="D124" s="67">
        <v>3</v>
      </c>
      <c r="E124" s="67">
        <v>0</v>
      </c>
      <c r="F124" s="66">
        <v>0</v>
      </c>
      <c r="G124" s="68">
        <v>19</v>
      </c>
      <c r="H124" s="67">
        <v>0</v>
      </c>
      <c r="I124" s="70">
        <v>11</v>
      </c>
    </row>
    <row r="125" spans="1:9" ht="12" thickBot="1">
      <c r="A125" s="73" t="s">
        <v>30</v>
      </c>
      <c r="B125" s="81">
        <v>0</v>
      </c>
      <c r="C125" s="82">
        <v>0</v>
      </c>
      <c r="D125" s="76">
        <v>0</v>
      </c>
      <c r="E125" s="76">
        <v>0</v>
      </c>
      <c r="F125" s="75">
        <v>0</v>
      </c>
      <c r="G125" s="76">
        <v>0</v>
      </c>
      <c r="H125" s="76">
        <v>0</v>
      </c>
      <c r="I125" s="79">
        <v>0</v>
      </c>
    </row>
    <row r="126" spans="1:9" ht="13.5" customHeight="1" thickBot="1">
      <c r="A126" s="327" t="s">
        <v>52</v>
      </c>
      <c r="B126" s="328"/>
      <c r="C126" s="328"/>
      <c r="D126" s="328"/>
      <c r="E126" s="328"/>
      <c r="F126" s="328"/>
      <c r="G126" s="328"/>
      <c r="H126" s="328"/>
      <c r="I126" s="329"/>
    </row>
    <row r="127" spans="1:10" ht="11.25">
      <c r="A127" s="60" t="s">
        <v>32</v>
      </c>
      <c r="B127" s="61">
        <f aca="true" t="shared" si="18" ref="B127:I127">SUM(B132,B131,B130,B129,B128)</f>
        <v>60</v>
      </c>
      <c r="C127" s="62">
        <f t="shared" si="18"/>
        <v>12710000</v>
      </c>
      <c r="D127" s="63">
        <f t="shared" si="18"/>
        <v>1</v>
      </c>
      <c r="E127" s="63">
        <f t="shared" si="18"/>
        <v>1</v>
      </c>
      <c r="F127" s="62">
        <f t="shared" si="18"/>
        <v>3315000</v>
      </c>
      <c r="G127" s="63">
        <f t="shared" si="18"/>
        <v>24</v>
      </c>
      <c r="H127" s="63">
        <f t="shared" si="18"/>
        <v>1</v>
      </c>
      <c r="I127" s="64">
        <f t="shared" si="18"/>
        <v>21</v>
      </c>
      <c r="J127" s="87"/>
    </row>
    <row r="128" spans="1:9" ht="11.25">
      <c r="A128" s="60" t="s">
        <v>33</v>
      </c>
      <c r="B128" s="80">
        <v>8</v>
      </c>
      <c r="C128" s="69">
        <v>3400000</v>
      </c>
      <c r="D128" s="67">
        <v>0</v>
      </c>
      <c r="E128" s="68">
        <v>1</v>
      </c>
      <c r="F128" s="69">
        <v>3315000</v>
      </c>
      <c r="G128" s="68">
        <v>9</v>
      </c>
      <c r="H128" s="67">
        <v>0</v>
      </c>
      <c r="I128" s="70">
        <v>1</v>
      </c>
    </row>
    <row r="129" spans="1:9" ht="11.25">
      <c r="A129" s="60" t="s">
        <v>34</v>
      </c>
      <c r="B129" s="65">
        <v>0</v>
      </c>
      <c r="C129" s="66">
        <v>0</v>
      </c>
      <c r="D129" s="67">
        <v>0</v>
      </c>
      <c r="E129" s="67">
        <v>0</v>
      </c>
      <c r="F129" s="66">
        <v>0</v>
      </c>
      <c r="G129" s="67">
        <v>0</v>
      </c>
      <c r="H129" s="67">
        <v>0</v>
      </c>
      <c r="I129" s="71">
        <v>0</v>
      </c>
    </row>
    <row r="130" spans="1:12" s="48" customFormat="1" ht="11.25">
      <c r="A130" s="60" t="s">
        <v>35</v>
      </c>
      <c r="B130" s="65">
        <v>0</v>
      </c>
      <c r="C130" s="66">
        <v>0</v>
      </c>
      <c r="D130" s="67">
        <v>0</v>
      </c>
      <c r="E130" s="67">
        <v>0</v>
      </c>
      <c r="F130" s="66">
        <v>0</v>
      </c>
      <c r="G130" s="67">
        <v>0</v>
      </c>
      <c r="H130" s="67">
        <v>0</v>
      </c>
      <c r="I130" s="71">
        <v>0</v>
      </c>
      <c r="K130" s="49"/>
      <c r="L130" s="50"/>
    </row>
    <row r="131" spans="1:9" ht="11.25">
      <c r="A131" s="60" t="s">
        <v>36</v>
      </c>
      <c r="B131" s="80">
        <v>52</v>
      </c>
      <c r="C131" s="69">
        <v>9310000</v>
      </c>
      <c r="D131" s="67">
        <v>1</v>
      </c>
      <c r="E131" s="67">
        <v>0</v>
      </c>
      <c r="F131" s="66">
        <v>0</v>
      </c>
      <c r="G131" s="68">
        <v>15</v>
      </c>
      <c r="H131" s="67">
        <v>1</v>
      </c>
      <c r="I131" s="70">
        <v>20</v>
      </c>
    </row>
    <row r="132" spans="1:9" ht="12" thickBot="1">
      <c r="A132" s="260" t="s">
        <v>30</v>
      </c>
      <c r="B132" s="74">
        <v>0</v>
      </c>
      <c r="C132" s="75">
        <v>0</v>
      </c>
      <c r="D132" s="76">
        <v>0</v>
      </c>
      <c r="E132" s="76">
        <v>0</v>
      </c>
      <c r="F132" s="75">
        <v>0</v>
      </c>
      <c r="G132" s="76">
        <v>0</v>
      </c>
      <c r="H132" s="76">
        <v>0</v>
      </c>
      <c r="I132" s="79">
        <v>0</v>
      </c>
    </row>
    <row r="133" spans="1:9" ht="11.25">
      <c r="A133" s="259"/>
      <c r="B133" s="85"/>
      <c r="C133" s="86"/>
      <c r="D133" s="85"/>
      <c r="E133" s="85"/>
      <c r="F133" s="86"/>
      <c r="G133" s="85"/>
      <c r="H133" s="85"/>
      <c r="I133" s="85"/>
    </row>
    <row r="134" spans="1:9" ht="11.25">
      <c r="A134" s="259"/>
      <c r="B134" s="85"/>
      <c r="C134" s="86"/>
      <c r="D134" s="85"/>
      <c r="E134" s="85"/>
      <c r="F134" s="86"/>
      <c r="G134" s="85"/>
      <c r="H134" s="85"/>
      <c r="I134" s="85"/>
    </row>
    <row r="135" spans="1:9" ht="12" customHeight="1" thickBot="1">
      <c r="A135" s="259"/>
      <c r="B135" s="85"/>
      <c r="C135" s="86"/>
      <c r="D135" s="85"/>
      <c r="E135" s="85"/>
      <c r="F135" s="86"/>
      <c r="G135" s="85"/>
      <c r="H135" s="85"/>
      <c r="I135" s="85"/>
    </row>
    <row r="136" spans="1:9" ht="14.25" customHeight="1" thickBot="1">
      <c r="A136" s="317" t="s">
        <v>53</v>
      </c>
      <c r="B136" s="318"/>
      <c r="C136" s="318"/>
      <c r="D136" s="318"/>
      <c r="E136" s="318"/>
      <c r="F136" s="318"/>
      <c r="G136" s="318"/>
      <c r="H136" s="318"/>
      <c r="I136" s="319"/>
    </row>
    <row r="137" spans="1:9" ht="11.25">
      <c r="A137" s="60" t="s">
        <v>32</v>
      </c>
      <c r="B137" s="61">
        <f aca="true" t="shared" si="19" ref="B137:I137">SUM(B142,B141,B140,B139,B138)</f>
        <v>35</v>
      </c>
      <c r="C137" s="62">
        <f t="shared" si="19"/>
        <v>3280000</v>
      </c>
      <c r="D137" s="63">
        <f t="shared" si="19"/>
        <v>0</v>
      </c>
      <c r="E137" s="63">
        <f t="shared" si="19"/>
        <v>0</v>
      </c>
      <c r="F137" s="62">
        <f t="shared" si="19"/>
        <v>0</v>
      </c>
      <c r="G137" s="63">
        <f t="shared" si="19"/>
        <v>4</v>
      </c>
      <c r="H137" s="63">
        <f t="shared" si="19"/>
        <v>0</v>
      </c>
      <c r="I137" s="64">
        <f t="shared" si="19"/>
        <v>5</v>
      </c>
    </row>
    <row r="138" spans="1:9" ht="11.25">
      <c r="A138" s="60" t="s">
        <v>33</v>
      </c>
      <c r="B138" s="80">
        <v>4</v>
      </c>
      <c r="C138" s="69">
        <v>300000</v>
      </c>
      <c r="D138" s="67">
        <v>0</v>
      </c>
      <c r="E138" s="67">
        <v>0</v>
      </c>
      <c r="F138" s="66">
        <v>0</v>
      </c>
      <c r="G138" s="68">
        <v>1</v>
      </c>
      <c r="H138" s="67">
        <v>0</v>
      </c>
      <c r="I138" s="70">
        <v>2</v>
      </c>
    </row>
    <row r="139" spans="1:9" ht="11.25">
      <c r="A139" s="60" t="s">
        <v>34</v>
      </c>
      <c r="B139" s="65">
        <v>0</v>
      </c>
      <c r="C139" s="66">
        <v>0</v>
      </c>
      <c r="D139" s="67">
        <v>0</v>
      </c>
      <c r="E139" s="67">
        <v>0</v>
      </c>
      <c r="F139" s="66">
        <v>0</v>
      </c>
      <c r="G139" s="67">
        <v>0</v>
      </c>
      <c r="H139" s="67">
        <v>0</v>
      </c>
      <c r="I139" s="71">
        <v>0</v>
      </c>
    </row>
    <row r="140" spans="1:12" s="48" customFormat="1" ht="11.25">
      <c r="A140" s="60" t="s">
        <v>35</v>
      </c>
      <c r="B140" s="65">
        <v>0</v>
      </c>
      <c r="C140" s="66">
        <v>0</v>
      </c>
      <c r="D140" s="67">
        <v>0</v>
      </c>
      <c r="E140" s="67">
        <v>0</v>
      </c>
      <c r="F140" s="66">
        <v>0</v>
      </c>
      <c r="G140" s="67">
        <v>0</v>
      </c>
      <c r="H140" s="67">
        <v>0</v>
      </c>
      <c r="I140" s="71">
        <v>0</v>
      </c>
      <c r="K140" s="49"/>
      <c r="L140" s="50"/>
    </row>
    <row r="141" spans="1:9" ht="11.25">
      <c r="A141" s="60" t="s">
        <v>36</v>
      </c>
      <c r="B141" s="80">
        <v>31</v>
      </c>
      <c r="C141" s="69">
        <v>2980000</v>
      </c>
      <c r="D141" s="67">
        <v>0</v>
      </c>
      <c r="E141" s="67">
        <v>0</v>
      </c>
      <c r="F141" s="66">
        <v>0</v>
      </c>
      <c r="G141" s="68">
        <v>3</v>
      </c>
      <c r="H141" s="67">
        <v>0</v>
      </c>
      <c r="I141" s="70">
        <v>3</v>
      </c>
    </row>
    <row r="142" spans="1:9" ht="12" customHeight="1" thickBot="1">
      <c r="A142" s="73" t="s">
        <v>30</v>
      </c>
      <c r="B142" s="74">
        <v>0</v>
      </c>
      <c r="C142" s="75">
        <v>0</v>
      </c>
      <c r="D142" s="76">
        <v>0</v>
      </c>
      <c r="E142" s="76">
        <v>0</v>
      </c>
      <c r="F142" s="75">
        <v>0</v>
      </c>
      <c r="G142" s="76">
        <v>0</v>
      </c>
      <c r="H142" s="76">
        <v>0</v>
      </c>
      <c r="I142" s="79">
        <v>0</v>
      </c>
    </row>
    <row r="143" spans="1:9" ht="13.5" customHeight="1" thickBot="1">
      <c r="A143" s="317" t="s">
        <v>54</v>
      </c>
      <c r="B143" s="328"/>
      <c r="C143" s="328"/>
      <c r="D143" s="328"/>
      <c r="E143" s="328"/>
      <c r="F143" s="328"/>
      <c r="G143" s="328"/>
      <c r="H143" s="328"/>
      <c r="I143" s="330"/>
    </row>
    <row r="144" spans="1:9" ht="12.75" customHeight="1">
      <c r="A144" s="60" t="s">
        <v>32</v>
      </c>
      <c r="B144" s="61">
        <f aca="true" t="shared" si="20" ref="B144:I144">SUM(B149,B148,B147,B146,B145)</f>
        <v>26</v>
      </c>
      <c r="C144" s="62">
        <f t="shared" si="20"/>
        <v>7955000</v>
      </c>
      <c r="D144" s="63">
        <f t="shared" si="20"/>
        <v>1</v>
      </c>
      <c r="E144" s="63">
        <f t="shared" si="20"/>
        <v>1</v>
      </c>
      <c r="F144" s="62">
        <f t="shared" si="20"/>
        <v>50000</v>
      </c>
      <c r="G144" s="63">
        <f t="shared" si="20"/>
        <v>10</v>
      </c>
      <c r="H144" s="63">
        <f t="shared" si="20"/>
        <v>0</v>
      </c>
      <c r="I144" s="64">
        <f t="shared" si="20"/>
        <v>5</v>
      </c>
    </row>
    <row r="145" spans="1:9" ht="11.25">
      <c r="A145" s="60" t="s">
        <v>33</v>
      </c>
      <c r="B145" s="65">
        <v>0</v>
      </c>
      <c r="C145" s="66">
        <v>0</v>
      </c>
      <c r="D145" s="67">
        <v>0</v>
      </c>
      <c r="E145" s="67">
        <v>1</v>
      </c>
      <c r="F145" s="66">
        <v>50000</v>
      </c>
      <c r="G145" s="67">
        <v>2</v>
      </c>
      <c r="H145" s="67">
        <v>0</v>
      </c>
      <c r="I145" s="70">
        <v>1</v>
      </c>
    </row>
    <row r="146" spans="1:9" ht="11.25">
      <c r="A146" s="60" t="s">
        <v>34</v>
      </c>
      <c r="B146" s="65">
        <v>0</v>
      </c>
      <c r="C146" s="66">
        <v>0</v>
      </c>
      <c r="D146" s="67">
        <v>0</v>
      </c>
      <c r="E146" s="67">
        <v>0</v>
      </c>
      <c r="F146" s="66">
        <v>0</v>
      </c>
      <c r="G146" s="67">
        <v>0</v>
      </c>
      <c r="H146" s="67">
        <v>0</v>
      </c>
      <c r="I146" s="71">
        <v>0</v>
      </c>
    </row>
    <row r="147" spans="1:9" ht="11.25">
      <c r="A147" s="60" t="s">
        <v>35</v>
      </c>
      <c r="B147" s="65">
        <v>0</v>
      </c>
      <c r="C147" s="66">
        <v>0</v>
      </c>
      <c r="D147" s="67">
        <v>0</v>
      </c>
      <c r="E147" s="67">
        <v>0</v>
      </c>
      <c r="F147" s="66">
        <v>0</v>
      </c>
      <c r="G147" s="67">
        <v>0</v>
      </c>
      <c r="H147" s="67">
        <v>0</v>
      </c>
      <c r="I147" s="71">
        <v>0</v>
      </c>
    </row>
    <row r="148" spans="1:9" ht="11.25">
      <c r="A148" s="60" t="s">
        <v>36</v>
      </c>
      <c r="B148" s="80">
        <v>26</v>
      </c>
      <c r="C148" s="66">
        <v>7955000</v>
      </c>
      <c r="D148" s="67">
        <v>1</v>
      </c>
      <c r="E148" s="67">
        <v>0</v>
      </c>
      <c r="F148" s="66">
        <v>0</v>
      </c>
      <c r="G148" s="68">
        <v>8</v>
      </c>
      <c r="H148" s="67">
        <v>0</v>
      </c>
      <c r="I148" s="71">
        <v>4</v>
      </c>
    </row>
    <row r="149" spans="1:9" ht="12" customHeight="1" thickBot="1">
      <c r="A149" s="73" t="s">
        <v>30</v>
      </c>
      <c r="B149" s="81">
        <v>0</v>
      </c>
      <c r="C149" s="82">
        <v>0</v>
      </c>
      <c r="D149" s="76">
        <v>0</v>
      </c>
      <c r="E149" s="76">
        <v>0</v>
      </c>
      <c r="F149" s="75">
        <v>0</v>
      </c>
      <c r="G149" s="76">
        <v>0</v>
      </c>
      <c r="H149" s="76">
        <v>0</v>
      </c>
      <c r="I149" s="79">
        <v>0</v>
      </c>
    </row>
    <row r="150" spans="1:9" ht="24.75" customHeight="1" thickBot="1">
      <c r="A150" s="317" t="s">
        <v>55</v>
      </c>
      <c r="B150" s="328"/>
      <c r="C150" s="328"/>
      <c r="D150" s="328"/>
      <c r="E150" s="328"/>
      <c r="F150" s="328"/>
      <c r="G150" s="328"/>
      <c r="H150" s="328"/>
      <c r="I150" s="330"/>
    </row>
    <row r="151" spans="1:9" ht="11.25">
      <c r="A151" s="60" t="s">
        <v>32</v>
      </c>
      <c r="B151" s="61">
        <f aca="true" t="shared" si="21" ref="B151:I151">SUM(B156,B155,B154,B153,B152)</f>
        <v>0</v>
      </c>
      <c r="C151" s="62">
        <f t="shared" si="21"/>
        <v>0</v>
      </c>
      <c r="D151" s="63">
        <f t="shared" si="21"/>
        <v>0</v>
      </c>
      <c r="E151" s="63">
        <f t="shared" si="21"/>
        <v>0</v>
      </c>
      <c r="F151" s="62">
        <f t="shared" si="21"/>
        <v>0</v>
      </c>
      <c r="G151" s="63">
        <f t="shared" si="21"/>
        <v>0</v>
      </c>
      <c r="H151" s="63">
        <f t="shared" si="21"/>
        <v>0</v>
      </c>
      <c r="I151" s="64">
        <f t="shared" si="21"/>
        <v>0</v>
      </c>
    </row>
    <row r="152" spans="1:9" ht="11.25">
      <c r="A152" s="60" t="s">
        <v>33</v>
      </c>
      <c r="B152" s="65">
        <v>0</v>
      </c>
      <c r="C152" s="66">
        <v>0</v>
      </c>
      <c r="D152" s="67">
        <v>0</v>
      </c>
      <c r="E152" s="67">
        <v>0</v>
      </c>
      <c r="F152" s="66">
        <v>0</v>
      </c>
      <c r="G152" s="67">
        <v>0</v>
      </c>
      <c r="H152" s="67">
        <v>0</v>
      </c>
      <c r="I152" s="70">
        <v>0</v>
      </c>
    </row>
    <row r="153" spans="1:9" ht="11.25">
      <c r="A153" s="60" t="s">
        <v>34</v>
      </c>
      <c r="B153" s="65">
        <v>0</v>
      </c>
      <c r="C153" s="66">
        <v>0</v>
      </c>
      <c r="D153" s="67">
        <v>0</v>
      </c>
      <c r="E153" s="67">
        <v>0</v>
      </c>
      <c r="F153" s="66">
        <v>0</v>
      </c>
      <c r="G153" s="67">
        <v>0</v>
      </c>
      <c r="H153" s="67">
        <v>0</v>
      </c>
      <c r="I153" s="71">
        <v>0</v>
      </c>
    </row>
    <row r="154" spans="1:12" s="48" customFormat="1" ht="11.25">
      <c r="A154" s="60" t="s">
        <v>35</v>
      </c>
      <c r="B154" s="65">
        <v>0</v>
      </c>
      <c r="C154" s="66">
        <v>0</v>
      </c>
      <c r="D154" s="67">
        <v>0</v>
      </c>
      <c r="E154" s="67">
        <v>0</v>
      </c>
      <c r="F154" s="66">
        <v>0</v>
      </c>
      <c r="G154" s="67">
        <v>0</v>
      </c>
      <c r="H154" s="67">
        <v>0</v>
      </c>
      <c r="I154" s="71">
        <v>0</v>
      </c>
      <c r="K154" s="49"/>
      <c r="L154" s="50"/>
    </row>
    <row r="155" spans="1:9" ht="11.25">
      <c r="A155" s="60" t="s">
        <v>36</v>
      </c>
      <c r="B155" s="80">
        <v>0</v>
      </c>
      <c r="C155" s="69">
        <v>0</v>
      </c>
      <c r="D155" s="67">
        <v>0</v>
      </c>
      <c r="E155" s="67">
        <v>0</v>
      </c>
      <c r="F155" s="66">
        <v>0</v>
      </c>
      <c r="G155" s="68">
        <v>0</v>
      </c>
      <c r="H155" s="67">
        <v>0</v>
      </c>
      <c r="I155" s="71">
        <v>0</v>
      </c>
    </row>
    <row r="156" spans="1:9" ht="12" customHeight="1" thickBot="1">
      <c r="A156" s="73" t="s">
        <v>30</v>
      </c>
      <c r="B156" s="81">
        <v>0</v>
      </c>
      <c r="C156" s="82">
        <v>0</v>
      </c>
      <c r="D156" s="76">
        <v>0</v>
      </c>
      <c r="E156" s="76">
        <v>0</v>
      </c>
      <c r="F156" s="75">
        <v>0</v>
      </c>
      <c r="G156" s="76">
        <v>0</v>
      </c>
      <c r="H156" s="76">
        <v>0</v>
      </c>
      <c r="I156" s="79">
        <v>0</v>
      </c>
    </row>
    <row r="157" spans="1:9" ht="13.5" customHeight="1" thickBot="1">
      <c r="A157" s="317" t="s">
        <v>56</v>
      </c>
      <c r="B157" s="328"/>
      <c r="C157" s="328"/>
      <c r="D157" s="328"/>
      <c r="E157" s="328"/>
      <c r="F157" s="328"/>
      <c r="G157" s="328"/>
      <c r="H157" s="328"/>
      <c r="I157" s="330"/>
    </row>
    <row r="158" spans="1:9" ht="11.25">
      <c r="A158" s="60" t="s">
        <v>32</v>
      </c>
      <c r="B158" s="61">
        <f aca="true" t="shared" si="22" ref="B158:I158">SUM(B163,B162,B161,B160,B159)</f>
        <v>0</v>
      </c>
      <c r="C158" s="62">
        <f t="shared" si="22"/>
        <v>0</v>
      </c>
      <c r="D158" s="63">
        <f t="shared" si="22"/>
        <v>0</v>
      </c>
      <c r="E158" s="63">
        <f t="shared" si="22"/>
        <v>0</v>
      </c>
      <c r="F158" s="62">
        <f t="shared" si="22"/>
        <v>0</v>
      </c>
      <c r="G158" s="63">
        <f t="shared" si="22"/>
        <v>0</v>
      </c>
      <c r="H158" s="63">
        <f t="shared" si="22"/>
        <v>0</v>
      </c>
      <c r="I158" s="64">
        <f t="shared" si="22"/>
        <v>0</v>
      </c>
    </row>
    <row r="159" spans="1:9" ht="11.25">
      <c r="A159" s="60" t="s">
        <v>33</v>
      </c>
      <c r="B159" s="65">
        <v>0</v>
      </c>
      <c r="C159" s="66">
        <v>0</v>
      </c>
      <c r="D159" s="67">
        <v>0</v>
      </c>
      <c r="E159" s="67">
        <v>0</v>
      </c>
      <c r="F159" s="66">
        <v>0</v>
      </c>
      <c r="G159" s="67">
        <v>0</v>
      </c>
      <c r="H159" s="67">
        <v>0</v>
      </c>
      <c r="I159" s="71">
        <v>0</v>
      </c>
    </row>
    <row r="160" spans="1:9" ht="11.25">
      <c r="A160" s="60" t="s">
        <v>34</v>
      </c>
      <c r="B160" s="65">
        <v>0</v>
      </c>
      <c r="C160" s="66">
        <v>0</v>
      </c>
      <c r="D160" s="67">
        <v>0</v>
      </c>
      <c r="E160" s="67">
        <v>0</v>
      </c>
      <c r="F160" s="66">
        <v>0</v>
      </c>
      <c r="G160" s="67">
        <v>0</v>
      </c>
      <c r="H160" s="67">
        <v>0</v>
      </c>
      <c r="I160" s="71">
        <v>0</v>
      </c>
    </row>
    <row r="161" spans="1:9" ht="11.25">
      <c r="A161" s="60" t="s">
        <v>35</v>
      </c>
      <c r="B161" s="65">
        <v>0</v>
      </c>
      <c r="C161" s="66">
        <v>0</v>
      </c>
      <c r="D161" s="67">
        <v>0</v>
      </c>
      <c r="E161" s="67">
        <v>0</v>
      </c>
      <c r="F161" s="66">
        <v>0</v>
      </c>
      <c r="G161" s="67">
        <v>0</v>
      </c>
      <c r="H161" s="67">
        <v>0</v>
      </c>
      <c r="I161" s="71">
        <v>0</v>
      </c>
    </row>
    <row r="162" spans="1:9" ht="11.25">
      <c r="A162" s="60" t="s">
        <v>36</v>
      </c>
      <c r="B162" s="65">
        <v>0</v>
      </c>
      <c r="C162" s="66">
        <v>0</v>
      </c>
      <c r="D162" s="67">
        <v>0</v>
      </c>
      <c r="E162" s="67">
        <v>0</v>
      </c>
      <c r="F162" s="66">
        <v>0</v>
      </c>
      <c r="G162" s="67">
        <v>0</v>
      </c>
      <c r="H162" s="67">
        <v>0</v>
      </c>
      <c r="I162" s="71">
        <v>0</v>
      </c>
    </row>
    <row r="163" spans="1:9" ht="12" thickBot="1">
      <c r="A163" s="73" t="s">
        <v>57</v>
      </c>
      <c r="B163" s="74">
        <v>0</v>
      </c>
      <c r="C163" s="75">
        <v>0</v>
      </c>
      <c r="D163" s="76">
        <v>0</v>
      </c>
      <c r="E163" s="76">
        <v>0</v>
      </c>
      <c r="F163" s="75">
        <v>0</v>
      </c>
      <c r="G163" s="76">
        <v>0</v>
      </c>
      <c r="H163" s="76">
        <v>0</v>
      </c>
      <c r="I163" s="79">
        <v>0</v>
      </c>
    </row>
    <row r="165" ht="11.25">
      <c r="A165" s="88" t="s">
        <v>18</v>
      </c>
    </row>
  </sheetData>
  <sheetProtection/>
  <mergeCells count="27">
    <mergeCell ref="A136:I136"/>
    <mergeCell ref="A77:I77"/>
    <mergeCell ref="A84:I84"/>
    <mergeCell ref="A143:I143"/>
    <mergeCell ref="A150:I150"/>
    <mergeCell ref="A157:I157"/>
    <mergeCell ref="A98:I98"/>
    <mergeCell ref="A105:I105"/>
    <mergeCell ref="A112:I112"/>
    <mergeCell ref="A119:I119"/>
    <mergeCell ref="A126:I126"/>
    <mergeCell ref="A91:I91"/>
    <mergeCell ref="A13:I13"/>
    <mergeCell ref="A20:I20"/>
    <mergeCell ref="A27:I27"/>
    <mergeCell ref="A34:I34"/>
    <mergeCell ref="A41:I41"/>
    <mergeCell ref="A48:I48"/>
    <mergeCell ref="A55:I55"/>
    <mergeCell ref="A62:I62"/>
    <mergeCell ref="A70:I70"/>
    <mergeCell ref="A1:I1"/>
    <mergeCell ref="A2:I2"/>
    <mergeCell ref="A3:A6"/>
    <mergeCell ref="B3:C3"/>
    <mergeCell ref="D3:F3"/>
    <mergeCell ref="D4:E5"/>
  </mergeCells>
  <printOptions/>
  <pageMargins left="0.7874015748031497" right="0.7086614173228347" top="0.1968503937007874" bottom="0.5118110236220472" header="0.31496062992125984" footer="0.31496062992125984"/>
  <pageSetup horizontalDpi="600" verticalDpi="600" orientation="portrait" paperSize="9" r:id="rId1"/>
  <headerFooter>
    <oddFooter>&amp;L&amp;"Arial,Normal"&amp;9 24.09.2010
&amp;C&amp;"Arial,Normal"&amp;9TÜRKİYE ODALAR ve BORSALAR BİRLİĞİ
Bilgi Hizmetleri Dairesi  &amp;"-,Normal"&amp;11                                                                  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K32"/>
  <sheetViews>
    <sheetView zoomScale="115" zoomScaleNormal="115" zoomScalePageLayoutView="0" workbookViewId="0" topLeftCell="A1">
      <selection activeCell="A2" sqref="A2:K2"/>
    </sheetView>
  </sheetViews>
  <sheetFormatPr defaultColWidth="7.00390625" defaultRowHeight="15"/>
  <cols>
    <col min="1" max="1" width="19.28125" style="0" bestFit="1" customWidth="1"/>
    <col min="2" max="2" width="7.00390625" style="0" bestFit="1" customWidth="1"/>
    <col min="3" max="3" width="7.57421875" style="0" bestFit="1" customWidth="1"/>
    <col min="4" max="4" width="7.00390625" style="0" bestFit="1" customWidth="1"/>
    <col min="5" max="5" width="7.57421875" style="0" bestFit="1" customWidth="1"/>
    <col min="6" max="6" width="7.00390625" style="0" bestFit="1" customWidth="1"/>
    <col min="7" max="7" width="7.57421875" style="0" bestFit="1" customWidth="1"/>
    <col min="8" max="8" width="7.7109375" style="0" bestFit="1" customWidth="1"/>
    <col min="9" max="9" width="8.140625" style="0" bestFit="1" customWidth="1"/>
    <col min="10" max="10" width="7.7109375" style="0" bestFit="1" customWidth="1"/>
    <col min="11" max="11" width="8.140625" style="0" bestFit="1" customWidth="1"/>
    <col min="12" max="254" width="9.140625" style="0" customWidth="1"/>
    <col min="255" max="255" width="19.28125" style="0" bestFit="1" customWidth="1"/>
  </cols>
  <sheetData>
    <row r="2" spans="1:11" ht="18.75" thickBot="1">
      <c r="A2" s="300" t="s">
        <v>414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</row>
    <row r="3" spans="1:11" ht="15.75" customHeight="1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</row>
    <row r="4" spans="1:11" ht="18.75" customHeight="1">
      <c r="A4" s="321" t="s">
        <v>58</v>
      </c>
      <c r="B4" s="321"/>
      <c r="C4" s="321"/>
      <c r="D4" s="321"/>
      <c r="E4" s="321"/>
      <c r="F4" s="321"/>
      <c r="G4" s="321"/>
      <c r="H4" s="321"/>
      <c r="I4" s="321"/>
      <c r="J4" s="321"/>
      <c r="K4" s="321"/>
    </row>
    <row r="5" spans="2:11" ht="15.75" thickBot="1">
      <c r="B5" s="94"/>
      <c r="C5" s="94"/>
      <c r="D5" s="94"/>
      <c r="E5" s="94"/>
      <c r="F5" s="94"/>
      <c r="G5" s="94"/>
      <c r="H5" s="94"/>
      <c r="I5" s="94"/>
      <c r="J5" s="94"/>
      <c r="K5" s="94"/>
    </row>
    <row r="6" spans="1:11" ht="15.75" thickBot="1">
      <c r="A6" s="335" t="s">
        <v>59</v>
      </c>
      <c r="B6" s="337" t="s">
        <v>60</v>
      </c>
      <c r="C6" s="338"/>
      <c r="D6" s="339" t="s">
        <v>61</v>
      </c>
      <c r="E6" s="338"/>
      <c r="F6" s="339" t="s">
        <v>62</v>
      </c>
      <c r="G6" s="338"/>
      <c r="H6" s="339" t="s">
        <v>63</v>
      </c>
      <c r="I6" s="338"/>
      <c r="J6" s="339" t="s">
        <v>64</v>
      </c>
      <c r="K6" s="338"/>
    </row>
    <row r="7" spans="1:11" ht="15.75" thickBot="1">
      <c r="A7" s="336"/>
      <c r="B7" s="95" t="s">
        <v>8</v>
      </c>
      <c r="C7" s="96" t="s">
        <v>17</v>
      </c>
      <c r="D7" s="95" t="s">
        <v>8</v>
      </c>
      <c r="E7" s="96" t="s">
        <v>17</v>
      </c>
      <c r="F7" s="95" t="s">
        <v>8</v>
      </c>
      <c r="G7" s="96" t="s">
        <v>17</v>
      </c>
      <c r="H7" s="95" t="s">
        <v>8</v>
      </c>
      <c r="I7" s="96" t="s">
        <v>17</v>
      </c>
      <c r="J7" s="95" t="s">
        <v>8</v>
      </c>
      <c r="K7" s="96" t="s">
        <v>17</v>
      </c>
    </row>
    <row r="8" spans="1:11" ht="15.75" thickBot="1">
      <c r="A8" s="97" t="s">
        <v>65</v>
      </c>
      <c r="B8" s="98">
        <f>SUM(B9,B10,B11,B12,B13,B14,B15,B16,B17,B18,B19,B20,B21,B22,B23,B24,B25,B26,B27,B28,B29)</f>
        <v>4369</v>
      </c>
      <c r="C8" s="99">
        <f>SUM(C9,C10,C11,C12,C13,C14,C15,C16,C17,C18,C19,C20,C21,C22,C23,C24,C25,C26,C27,C28,C29)</f>
        <v>874</v>
      </c>
      <c r="D8" s="99">
        <f>SUM(D9,D10,D11,D12,D13,D14,D15,D16,D17,D18,D19,D20,D21,D22,D23,D24,D25,D26,D27,D28,D29)</f>
        <v>1277</v>
      </c>
      <c r="E8" s="99">
        <f>SUM(E9:E29)</f>
        <v>398</v>
      </c>
      <c r="F8" s="99">
        <f>SUM(F9,F10,F11,F12,F13,F14,F15,F16,F17,F18,F19,F20,F21,F22,F23,F24,F25,F26,F27,F28,F30)</f>
        <v>369</v>
      </c>
      <c r="G8" s="99">
        <f>SUM(G9,G10,G11,G12,G13,G14,G15,G16,G17,G18,G19,G20,G21,G22,G23,G24,G25,G26,G27,G28,G30)</f>
        <v>87</v>
      </c>
      <c r="H8" s="99">
        <f>SUM(H9,H10,H11,H12,H13,H14,H15,H16,H17,H18,H19,H20,H21,H22,H23,H24,H25,H26,H27,H28,H30)</f>
        <v>232</v>
      </c>
      <c r="I8" s="99">
        <f>SUM(I9,I10,I11,I12,I13,I14,I15,I16,I17,I18,I19,I20,I21,I22,I23,I24,I25,I26,I27,I28,I30)</f>
        <v>67</v>
      </c>
      <c r="J8" s="99">
        <f>SUM(J9:J29)</f>
        <v>2491</v>
      </c>
      <c r="K8" s="99">
        <f>SUM(K9:K29)</f>
        <v>322</v>
      </c>
    </row>
    <row r="9" spans="1:11" ht="26.25" customHeight="1">
      <c r="A9" s="116" t="s">
        <v>66</v>
      </c>
      <c r="B9" s="100">
        <v>138</v>
      </c>
      <c r="C9" s="100">
        <v>22</v>
      </c>
      <c r="D9" s="101">
        <v>12</v>
      </c>
      <c r="E9" s="262">
        <v>2</v>
      </c>
      <c r="F9" s="101">
        <v>5</v>
      </c>
      <c r="G9" s="262">
        <v>1</v>
      </c>
      <c r="H9" s="101">
        <v>7</v>
      </c>
      <c r="I9" s="262">
        <v>2</v>
      </c>
      <c r="J9" s="101">
        <v>114</v>
      </c>
      <c r="K9" s="248">
        <v>17</v>
      </c>
    </row>
    <row r="10" spans="1:11" ht="26.25" customHeight="1">
      <c r="A10" s="102" t="s">
        <v>67</v>
      </c>
      <c r="B10" s="103">
        <v>54</v>
      </c>
      <c r="C10" s="103">
        <v>1</v>
      </c>
      <c r="D10" s="104">
        <v>15</v>
      </c>
      <c r="E10" s="105">
        <v>1</v>
      </c>
      <c r="F10" s="104">
        <v>7</v>
      </c>
      <c r="G10" s="105">
        <v>0</v>
      </c>
      <c r="H10" s="104">
        <v>3</v>
      </c>
      <c r="I10" s="105">
        <v>0</v>
      </c>
      <c r="J10" s="101">
        <v>29</v>
      </c>
      <c r="K10" s="248">
        <v>0</v>
      </c>
    </row>
    <row r="11" spans="1:11" ht="15">
      <c r="A11" s="102" t="s">
        <v>68</v>
      </c>
      <c r="B11" s="103">
        <v>583</v>
      </c>
      <c r="C11" s="103">
        <v>132</v>
      </c>
      <c r="D11" s="104">
        <v>257</v>
      </c>
      <c r="E11" s="105">
        <v>77</v>
      </c>
      <c r="F11" s="104">
        <v>51</v>
      </c>
      <c r="G11" s="105">
        <v>7</v>
      </c>
      <c r="H11" s="104">
        <v>53</v>
      </c>
      <c r="I11" s="105">
        <v>16</v>
      </c>
      <c r="J11" s="101">
        <v>222</v>
      </c>
      <c r="K11" s="248">
        <v>32</v>
      </c>
    </row>
    <row r="12" spans="1:11" ht="36.75" customHeight="1">
      <c r="A12" s="102" t="s">
        <v>69</v>
      </c>
      <c r="B12" s="103">
        <v>42</v>
      </c>
      <c r="C12" s="103">
        <v>6</v>
      </c>
      <c r="D12" s="104">
        <v>17</v>
      </c>
      <c r="E12" s="105">
        <v>2</v>
      </c>
      <c r="F12" s="104">
        <v>10</v>
      </c>
      <c r="G12" s="105">
        <v>3</v>
      </c>
      <c r="H12" s="104">
        <v>2</v>
      </c>
      <c r="I12" s="105">
        <v>1</v>
      </c>
      <c r="J12" s="101">
        <v>13</v>
      </c>
      <c r="K12" s="248">
        <v>0</v>
      </c>
    </row>
    <row r="13" spans="1:11" ht="39.75" customHeight="1">
      <c r="A13" s="102" t="s">
        <v>70</v>
      </c>
      <c r="B13" s="103">
        <v>13</v>
      </c>
      <c r="C13" s="103">
        <v>1</v>
      </c>
      <c r="D13" s="104">
        <v>7</v>
      </c>
      <c r="E13" s="105">
        <v>1</v>
      </c>
      <c r="F13" s="104">
        <v>0</v>
      </c>
      <c r="G13" s="105">
        <v>0</v>
      </c>
      <c r="H13" s="104">
        <v>2</v>
      </c>
      <c r="I13" s="105">
        <v>0</v>
      </c>
      <c r="J13" s="101">
        <v>4</v>
      </c>
      <c r="K13" s="248">
        <v>0</v>
      </c>
    </row>
    <row r="14" spans="1:11" ht="15">
      <c r="A14" s="102" t="s">
        <v>71</v>
      </c>
      <c r="B14" s="103">
        <v>614</v>
      </c>
      <c r="C14" s="103">
        <v>202</v>
      </c>
      <c r="D14" s="104">
        <v>165</v>
      </c>
      <c r="E14" s="105">
        <v>45</v>
      </c>
      <c r="F14" s="104">
        <v>65</v>
      </c>
      <c r="G14" s="105">
        <v>26</v>
      </c>
      <c r="H14" s="104">
        <v>31</v>
      </c>
      <c r="I14" s="105">
        <v>16</v>
      </c>
      <c r="J14" s="101">
        <v>353</v>
      </c>
      <c r="K14" s="248">
        <v>115</v>
      </c>
    </row>
    <row r="15" spans="1:11" ht="47.25" customHeight="1">
      <c r="A15" s="102" t="s">
        <v>72</v>
      </c>
      <c r="B15" s="103">
        <v>962</v>
      </c>
      <c r="C15" s="103">
        <v>289</v>
      </c>
      <c r="D15" s="104">
        <v>319</v>
      </c>
      <c r="E15" s="105">
        <v>145</v>
      </c>
      <c r="F15" s="104">
        <v>88</v>
      </c>
      <c r="G15" s="105">
        <v>27</v>
      </c>
      <c r="H15" s="104">
        <v>75</v>
      </c>
      <c r="I15" s="105">
        <v>17</v>
      </c>
      <c r="J15" s="101">
        <v>480</v>
      </c>
      <c r="K15" s="248">
        <v>100</v>
      </c>
    </row>
    <row r="16" spans="1:11" ht="18" customHeight="1">
      <c r="A16" s="102" t="s">
        <v>73</v>
      </c>
      <c r="B16" s="103">
        <v>203</v>
      </c>
      <c r="C16" s="103">
        <v>38</v>
      </c>
      <c r="D16" s="104">
        <v>64</v>
      </c>
      <c r="E16" s="105">
        <v>21</v>
      </c>
      <c r="F16" s="104">
        <v>9</v>
      </c>
      <c r="G16" s="105">
        <v>4</v>
      </c>
      <c r="H16" s="104">
        <v>11</v>
      </c>
      <c r="I16" s="105">
        <v>1</v>
      </c>
      <c r="J16" s="101">
        <v>119</v>
      </c>
      <c r="K16" s="248">
        <v>12</v>
      </c>
    </row>
    <row r="17" spans="1:11" ht="26.25" customHeight="1">
      <c r="A17" s="102" t="s">
        <v>74</v>
      </c>
      <c r="B17" s="103">
        <v>126</v>
      </c>
      <c r="C17" s="103">
        <v>13</v>
      </c>
      <c r="D17" s="104">
        <v>58</v>
      </c>
      <c r="E17" s="105">
        <v>7</v>
      </c>
      <c r="F17" s="104">
        <v>12</v>
      </c>
      <c r="G17" s="105">
        <v>0</v>
      </c>
      <c r="H17" s="104">
        <v>7</v>
      </c>
      <c r="I17" s="105">
        <v>0</v>
      </c>
      <c r="J17" s="101">
        <v>49</v>
      </c>
      <c r="K17" s="248">
        <v>6</v>
      </c>
    </row>
    <row r="18" spans="1:11" ht="15">
      <c r="A18" s="102" t="s">
        <v>75</v>
      </c>
      <c r="B18" s="103">
        <v>113</v>
      </c>
      <c r="C18" s="103">
        <v>21</v>
      </c>
      <c r="D18" s="104">
        <v>86</v>
      </c>
      <c r="E18" s="105">
        <v>15</v>
      </c>
      <c r="F18" s="104">
        <v>12</v>
      </c>
      <c r="G18" s="105">
        <v>2</v>
      </c>
      <c r="H18" s="104">
        <v>3</v>
      </c>
      <c r="I18" s="105">
        <v>2</v>
      </c>
      <c r="J18" s="101">
        <v>12</v>
      </c>
      <c r="K18" s="248">
        <v>2</v>
      </c>
    </row>
    <row r="19" spans="1:11" ht="25.5" customHeight="1">
      <c r="A19" s="102" t="s">
        <v>76</v>
      </c>
      <c r="B19" s="103">
        <v>44</v>
      </c>
      <c r="C19" s="103">
        <v>13</v>
      </c>
      <c r="D19" s="104">
        <v>19</v>
      </c>
      <c r="E19" s="105">
        <v>6</v>
      </c>
      <c r="F19" s="104">
        <v>11</v>
      </c>
      <c r="G19" s="105">
        <v>1</v>
      </c>
      <c r="H19" s="104">
        <v>0</v>
      </c>
      <c r="I19" s="105">
        <v>1</v>
      </c>
      <c r="J19" s="101">
        <v>14</v>
      </c>
      <c r="K19" s="248">
        <v>5</v>
      </c>
    </row>
    <row r="20" spans="1:11" ht="23.25">
      <c r="A20" s="102" t="s">
        <v>77</v>
      </c>
      <c r="B20" s="103">
        <v>59</v>
      </c>
      <c r="C20" s="103">
        <v>14</v>
      </c>
      <c r="D20" s="104">
        <v>23</v>
      </c>
      <c r="E20" s="105">
        <v>7</v>
      </c>
      <c r="F20" s="104">
        <v>7</v>
      </c>
      <c r="G20" s="105">
        <v>2</v>
      </c>
      <c r="H20" s="104">
        <v>3</v>
      </c>
      <c r="I20" s="105">
        <v>0</v>
      </c>
      <c r="J20" s="101">
        <v>26</v>
      </c>
      <c r="K20" s="248">
        <v>5</v>
      </c>
    </row>
    <row r="21" spans="1:11" ht="26.25" customHeight="1">
      <c r="A21" s="102" t="s">
        <v>78</v>
      </c>
      <c r="B21" s="103">
        <v>1095</v>
      </c>
      <c r="C21" s="103">
        <v>58</v>
      </c>
      <c r="D21" s="104">
        <v>92</v>
      </c>
      <c r="E21" s="105">
        <v>34</v>
      </c>
      <c r="F21" s="104">
        <v>51</v>
      </c>
      <c r="G21" s="105">
        <v>7</v>
      </c>
      <c r="H21" s="104">
        <v>16</v>
      </c>
      <c r="I21" s="105">
        <v>5</v>
      </c>
      <c r="J21" s="101">
        <v>936</v>
      </c>
      <c r="K21" s="248">
        <v>12</v>
      </c>
    </row>
    <row r="22" spans="1:11" ht="25.5" customHeight="1">
      <c r="A22" s="102" t="s">
        <v>79</v>
      </c>
      <c r="B22" s="103">
        <v>132</v>
      </c>
      <c r="C22" s="103">
        <v>21</v>
      </c>
      <c r="D22" s="104">
        <v>53</v>
      </c>
      <c r="E22" s="105">
        <v>14</v>
      </c>
      <c r="F22" s="104">
        <v>19</v>
      </c>
      <c r="G22" s="105">
        <v>3</v>
      </c>
      <c r="H22" s="104">
        <v>12</v>
      </c>
      <c r="I22" s="105">
        <v>3</v>
      </c>
      <c r="J22" s="101">
        <v>48</v>
      </c>
      <c r="K22" s="248">
        <v>1</v>
      </c>
    </row>
    <row r="23" spans="1:11" ht="34.5">
      <c r="A23" s="102" t="s">
        <v>80</v>
      </c>
      <c r="B23" s="103">
        <v>1</v>
      </c>
      <c r="C23" s="103">
        <v>1</v>
      </c>
      <c r="D23" s="104">
        <v>1</v>
      </c>
      <c r="E23" s="104">
        <v>0</v>
      </c>
      <c r="F23" s="104">
        <v>0</v>
      </c>
      <c r="G23" s="104">
        <v>0</v>
      </c>
      <c r="H23" s="105">
        <v>0</v>
      </c>
      <c r="I23" s="105">
        <v>0</v>
      </c>
      <c r="J23" s="101">
        <v>0</v>
      </c>
      <c r="K23" s="248">
        <v>1</v>
      </c>
    </row>
    <row r="24" spans="1:11" ht="15">
      <c r="A24" s="102" t="s">
        <v>81</v>
      </c>
      <c r="B24" s="103">
        <v>69</v>
      </c>
      <c r="C24" s="103">
        <v>11</v>
      </c>
      <c r="D24" s="104">
        <v>25</v>
      </c>
      <c r="E24" s="105">
        <v>5</v>
      </c>
      <c r="F24" s="104">
        <v>12</v>
      </c>
      <c r="G24" s="105">
        <v>0</v>
      </c>
      <c r="H24" s="104">
        <v>4</v>
      </c>
      <c r="I24" s="105">
        <v>1</v>
      </c>
      <c r="J24" s="101">
        <v>28</v>
      </c>
      <c r="K24" s="248">
        <v>5</v>
      </c>
    </row>
    <row r="25" spans="1:11" ht="25.5" customHeight="1">
      <c r="A25" s="102" t="s">
        <v>82</v>
      </c>
      <c r="B25" s="103">
        <v>60</v>
      </c>
      <c r="C25" s="103">
        <v>21</v>
      </c>
      <c r="D25" s="104">
        <v>31</v>
      </c>
      <c r="E25" s="105">
        <v>9</v>
      </c>
      <c r="F25" s="104">
        <v>5</v>
      </c>
      <c r="G25" s="105">
        <v>1</v>
      </c>
      <c r="H25" s="104">
        <v>2</v>
      </c>
      <c r="I25" s="105">
        <v>2</v>
      </c>
      <c r="J25" s="101">
        <v>22</v>
      </c>
      <c r="K25" s="248">
        <v>9</v>
      </c>
    </row>
    <row r="26" spans="1:11" ht="29.25" customHeight="1">
      <c r="A26" s="102" t="s">
        <v>83</v>
      </c>
      <c r="B26" s="103">
        <v>35</v>
      </c>
      <c r="C26" s="103">
        <v>5</v>
      </c>
      <c r="D26" s="104">
        <v>16</v>
      </c>
      <c r="E26" s="105">
        <v>4</v>
      </c>
      <c r="F26" s="104">
        <v>4</v>
      </c>
      <c r="G26" s="105">
        <v>1</v>
      </c>
      <c r="H26" s="105">
        <v>0</v>
      </c>
      <c r="I26" s="105">
        <v>0</v>
      </c>
      <c r="J26" s="101">
        <v>15</v>
      </c>
      <c r="K26" s="248">
        <v>0</v>
      </c>
    </row>
    <row r="27" spans="1:11" ht="23.25">
      <c r="A27" s="102" t="s">
        <v>84</v>
      </c>
      <c r="B27" s="103">
        <v>26</v>
      </c>
      <c r="C27" s="103">
        <v>5</v>
      </c>
      <c r="D27" s="104">
        <v>17</v>
      </c>
      <c r="E27" s="105">
        <v>3</v>
      </c>
      <c r="F27" s="104">
        <v>1</v>
      </c>
      <c r="G27" s="105">
        <v>2</v>
      </c>
      <c r="H27" s="104">
        <v>1</v>
      </c>
      <c r="I27" s="105">
        <v>0</v>
      </c>
      <c r="J27" s="101">
        <v>7</v>
      </c>
      <c r="K27" s="248">
        <v>0</v>
      </c>
    </row>
    <row r="28" spans="1:11" ht="92.25" customHeight="1">
      <c r="A28" s="102" t="s">
        <v>85</v>
      </c>
      <c r="B28" s="103">
        <v>0</v>
      </c>
      <c r="C28" s="103">
        <v>0</v>
      </c>
      <c r="D28" s="105">
        <v>0</v>
      </c>
      <c r="E28" s="105">
        <v>0</v>
      </c>
      <c r="F28" s="105">
        <v>0</v>
      </c>
      <c r="G28" s="105">
        <v>0</v>
      </c>
      <c r="H28" s="105">
        <v>0</v>
      </c>
      <c r="I28" s="105">
        <v>0</v>
      </c>
      <c r="J28" s="101">
        <v>0</v>
      </c>
      <c r="K28" s="248">
        <v>0</v>
      </c>
    </row>
    <row r="29" spans="1:11" ht="46.5" thickBot="1">
      <c r="A29" s="106" t="s">
        <v>86</v>
      </c>
      <c r="B29" s="107">
        <v>0</v>
      </c>
      <c r="C29" s="107">
        <v>0</v>
      </c>
      <c r="D29" s="108">
        <v>0</v>
      </c>
      <c r="E29" s="108">
        <v>0</v>
      </c>
      <c r="F29" s="108">
        <v>0</v>
      </c>
      <c r="G29" s="108">
        <v>0</v>
      </c>
      <c r="H29" s="108">
        <v>0</v>
      </c>
      <c r="I29" s="108">
        <v>0</v>
      </c>
      <c r="J29" s="124">
        <v>0</v>
      </c>
      <c r="K29" s="125">
        <v>0</v>
      </c>
    </row>
    <row r="30" spans="1:11" ht="15">
      <c r="A30" s="109" t="s">
        <v>18</v>
      </c>
      <c r="B30" s="27"/>
      <c r="C30" s="110"/>
      <c r="D30" s="111"/>
      <c r="E30" s="111"/>
      <c r="F30" s="111"/>
      <c r="G30" s="111"/>
      <c r="H30" s="111"/>
      <c r="I30" s="111"/>
      <c r="J30" s="111"/>
      <c r="K30" s="111"/>
    </row>
    <row r="31" spans="6:9" ht="15">
      <c r="F31" s="29"/>
      <c r="G31" s="29"/>
      <c r="H31" s="29"/>
      <c r="I31" s="29"/>
    </row>
    <row r="32" spans="1:9" ht="15">
      <c r="A32" s="109"/>
      <c r="B32" s="27"/>
      <c r="C32" s="27"/>
      <c r="F32" s="29"/>
      <c r="G32" s="29"/>
      <c r="H32" s="29"/>
      <c r="I32" s="29"/>
    </row>
  </sheetData>
  <sheetProtection/>
  <mergeCells count="8">
    <mergeCell ref="A2:K2"/>
    <mergeCell ref="A4:K4"/>
    <mergeCell ref="A6:A7"/>
    <mergeCell ref="B6:C6"/>
    <mergeCell ref="D6:E6"/>
    <mergeCell ref="F6:G6"/>
    <mergeCell ref="H6:I6"/>
    <mergeCell ref="J6:K6"/>
  </mergeCells>
  <printOptions/>
  <pageMargins left="0.31496062992125984" right="0.31496062992125984" top="0" bottom="0" header="0.31496062992125984" footer="0.31496062992125984"/>
  <pageSetup horizontalDpi="600" verticalDpi="600" orientation="portrait" paperSize="9" r:id="rId1"/>
  <headerFooter>
    <oddFooter>&amp;L24.09.2010
&amp;CTÜRKİYE ODALAR ve BORSALAR BİRLİĞİ
Bilgi Hizmetleri Dairesi&amp;R&amp;P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K33"/>
  <sheetViews>
    <sheetView zoomScalePageLayoutView="0" workbookViewId="0" topLeftCell="A1">
      <selection activeCell="A2" sqref="A2:K2"/>
    </sheetView>
  </sheetViews>
  <sheetFormatPr defaultColWidth="7.140625" defaultRowHeight="15"/>
  <cols>
    <col min="1" max="1" width="21.00390625" style="0" customWidth="1"/>
    <col min="2" max="2" width="7.140625" style="0" customWidth="1"/>
    <col min="3" max="3" width="8.140625" style="0" bestFit="1" customWidth="1"/>
    <col min="4" max="4" width="7.28125" style="0" bestFit="1" customWidth="1"/>
    <col min="5" max="5" width="8.140625" style="0" bestFit="1" customWidth="1"/>
    <col min="6" max="6" width="7.28125" style="0" bestFit="1" customWidth="1"/>
    <col min="7" max="7" width="8.140625" style="0" bestFit="1" customWidth="1"/>
    <col min="8" max="8" width="7.28125" style="0" bestFit="1" customWidth="1"/>
    <col min="9" max="9" width="8.140625" style="0" bestFit="1" customWidth="1"/>
    <col min="10" max="10" width="7.00390625" style="0" customWidth="1"/>
    <col min="11" max="11" width="7.7109375" style="0" customWidth="1"/>
    <col min="12" max="254" width="9.140625" style="0" customWidth="1"/>
    <col min="255" max="255" width="21.00390625" style="0" customWidth="1"/>
  </cols>
  <sheetData>
    <row r="2" spans="1:11" ht="18.75" thickBot="1">
      <c r="A2" s="300" t="s">
        <v>404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</row>
    <row r="3" spans="2:11" ht="15.75">
      <c r="B3" s="112"/>
      <c r="C3" s="113"/>
      <c r="D3" s="113"/>
      <c r="E3" s="113"/>
      <c r="F3" s="113"/>
      <c r="G3" s="113"/>
      <c r="H3" s="113"/>
      <c r="I3" s="113"/>
      <c r="J3" s="113"/>
      <c r="K3" s="113"/>
    </row>
    <row r="4" spans="1:11" ht="15.75">
      <c r="A4" s="321" t="s">
        <v>87</v>
      </c>
      <c r="B4" s="321"/>
      <c r="C4" s="321"/>
      <c r="D4" s="321"/>
      <c r="E4" s="321"/>
      <c r="F4" s="321"/>
      <c r="G4" s="321"/>
      <c r="H4" s="321"/>
      <c r="I4" s="321"/>
      <c r="J4" s="321"/>
      <c r="K4" s="321"/>
    </row>
    <row r="5" spans="2:11" ht="15.75" thickBot="1">
      <c r="B5" s="94"/>
      <c r="C5" s="94"/>
      <c r="D5" s="94"/>
      <c r="E5" s="94"/>
      <c r="F5" s="94"/>
      <c r="G5" s="94"/>
      <c r="H5" s="94"/>
      <c r="I5" s="94"/>
      <c r="J5" s="94"/>
      <c r="K5" s="94"/>
    </row>
    <row r="6" spans="1:11" ht="15.75" thickBot="1">
      <c r="A6" s="335" t="s">
        <v>88</v>
      </c>
      <c r="B6" s="337" t="s">
        <v>60</v>
      </c>
      <c r="C6" s="338"/>
      <c r="D6" s="339" t="s">
        <v>61</v>
      </c>
      <c r="E6" s="338"/>
      <c r="F6" s="339" t="s">
        <v>62</v>
      </c>
      <c r="G6" s="338"/>
      <c r="H6" s="339" t="s">
        <v>63</v>
      </c>
      <c r="I6" s="338"/>
      <c r="J6" s="339" t="s">
        <v>64</v>
      </c>
      <c r="K6" s="341"/>
    </row>
    <row r="7" spans="1:11" ht="15.75" thickBot="1">
      <c r="A7" s="336"/>
      <c r="B7" s="95" t="s">
        <v>8</v>
      </c>
      <c r="C7" s="96" t="s">
        <v>17</v>
      </c>
      <c r="D7" s="95" t="s">
        <v>8</v>
      </c>
      <c r="E7" s="96" t="s">
        <v>17</v>
      </c>
      <c r="F7" s="95" t="s">
        <v>8</v>
      </c>
      <c r="G7" s="96" t="s">
        <v>17</v>
      </c>
      <c r="H7" s="95" t="s">
        <v>8</v>
      </c>
      <c r="I7" s="96" t="s">
        <v>17</v>
      </c>
      <c r="J7" s="95" t="s">
        <v>8</v>
      </c>
      <c r="K7" s="96" t="s">
        <v>17</v>
      </c>
    </row>
    <row r="8" spans="1:11" ht="15.75" thickBot="1">
      <c r="A8" s="114" t="s">
        <v>65</v>
      </c>
      <c r="B8" s="115">
        <f>SUM(B9,B10,B11,B12,B13,B14,B15,B16,B17,B18,B19,B20,B21,B22,B23,B24,B25,B26,B27,B28,B29)</f>
        <v>3530</v>
      </c>
      <c r="C8" s="115">
        <f>SUM(C9,C10,C11,C12,C13,C14,C15,C16,C17,C18,C19,C20,C21,C22,C23,C24,C25,C26,C27,C28,C29)</f>
        <v>2210</v>
      </c>
      <c r="D8" s="115">
        <f aca="true" t="shared" si="0" ref="D8:K8">SUM(D9,D10,D11,D12,D13,D14,D15,D16,D17,D18,D19,D20,D21,D22,D23,D24,D25,D26,D27,D28,D29)</f>
        <v>1321</v>
      </c>
      <c r="E8" s="115">
        <f t="shared" si="0"/>
        <v>424</v>
      </c>
      <c r="F8" s="115">
        <f t="shared" si="0"/>
        <v>522</v>
      </c>
      <c r="G8" s="115">
        <f t="shared" si="0"/>
        <v>166</v>
      </c>
      <c r="H8" s="115">
        <f t="shared" si="0"/>
        <v>128</v>
      </c>
      <c r="I8" s="115">
        <f t="shared" si="0"/>
        <v>32</v>
      </c>
      <c r="J8" s="115">
        <f>SUM(J9,J10,J11,J12,J13,J14,J15,J16,J17,J18,J19,J20,J21,J22,J23,J24,J25,J26,J27,J28,J29)</f>
        <v>1559</v>
      </c>
      <c r="K8" s="115">
        <f t="shared" si="0"/>
        <v>1588</v>
      </c>
    </row>
    <row r="9" spans="1:11" ht="29.25" customHeight="1">
      <c r="A9" s="116" t="s">
        <v>66</v>
      </c>
      <c r="B9" s="117">
        <v>19</v>
      </c>
      <c r="C9" s="117">
        <v>10</v>
      </c>
      <c r="D9" s="118">
        <v>1</v>
      </c>
      <c r="E9" s="119">
        <v>0</v>
      </c>
      <c r="F9" s="118">
        <v>1</v>
      </c>
      <c r="G9" s="119">
        <v>2</v>
      </c>
      <c r="H9" s="118">
        <v>1</v>
      </c>
      <c r="I9" s="119">
        <v>0</v>
      </c>
      <c r="J9" s="118">
        <v>16</v>
      </c>
      <c r="K9" s="120">
        <v>8</v>
      </c>
    </row>
    <row r="10" spans="1:11" ht="23.25">
      <c r="A10" s="102" t="s">
        <v>67</v>
      </c>
      <c r="B10" s="103">
        <v>11</v>
      </c>
      <c r="C10" s="103">
        <v>3</v>
      </c>
      <c r="D10" s="104">
        <v>0</v>
      </c>
      <c r="E10" s="105">
        <v>0</v>
      </c>
      <c r="F10" s="104">
        <v>0</v>
      </c>
      <c r="G10" s="105">
        <v>0</v>
      </c>
      <c r="H10" s="104">
        <v>1</v>
      </c>
      <c r="I10" s="105">
        <v>0</v>
      </c>
      <c r="J10" s="104">
        <v>10</v>
      </c>
      <c r="K10" s="121">
        <v>3</v>
      </c>
    </row>
    <row r="11" spans="1:11" ht="15">
      <c r="A11" s="102" t="s">
        <v>68</v>
      </c>
      <c r="B11" s="103">
        <v>387</v>
      </c>
      <c r="C11" s="103">
        <v>162</v>
      </c>
      <c r="D11" s="104">
        <v>153</v>
      </c>
      <c r="E11" s="105">
        <v>44</v>
      </c>
      <c r="F11" s="104">
        <v>44</v>
      </c>
      <c r="G11" s="105">
        <v>23</v>
      </c>
      <c r="H11" s="104">
        <v>14</v>
      </c>
      <c r="I11" s="105">
        <v>0</v>
      </c>
      <c r="J11" s="122">
        <v>176</v>
      </c>
      <c r="K11" s="123">
        <v>95</v>
      </c>
    </row>
    <row r="12" spans="1:11" ht="36.75" customHeight="1">
      <c r="A12" s="102" t="s">
        <v>69</v>
      </c>
      <c r="B12" s="103">
        <v>4</v>
      </c>
      <c r="C12" s="103">
        <v>2</v>
      </c>
      <c r="D12" s="104">
        <v>3</v>
      </c>
      <c r="E12" s="105">
        <v>0</v>
      </c>
      <c r="F12" s="104">
        <v>1</v>
      </c>
      <c r="G12" s="105">
        <v>0</v>
      </c>
      <c r="H12" s="104">
        <v>0</v>
      </c>
      <c r="I12" s="105">
        <v>0</v>
      </c>
      <c r="J12" s="122">
        <v>0</v>
      </c>
      <c r="K12" s="123">
        <v>2</v>
      </c>
    </row>
    <row r="13" spans="1:11" ht="38.25" customHeight="1">
      <c r="A13" s="102" t="s">
        <v>70</v>
      </c>
      <c r="B13" s="103">
        <v>1</v>
      </c>
      <c r="C13" s="103">
        <v>2</v>
      </c>
      <c r="D13" s="104">
        <v>1</v>
      </c>
      <c r="E13" s="105">
        <v>0</v>
      </c>
      <c r="F13" s="104">
        <v>0</v>
      </c>
      <c r="G13" s="105">
        <v>1</v>
      </c>
      <c r="H13" s="105">
        <v>0</v>
      </c>
      <c r="I13" s="105">
        <v>0</v>
      </c>
      <c r="J13" s="122">
        <v>0</v>
      </c>
      <c r="K13" s="123">
        <v>1</v>
      </c>
    </row>
    <row r="14" spans="1:11" ht="15">
      <c r="A14" s="102" t="s">
        <v>71</v>
      </c>
      <c r="B14" s="103">
        <v>692</v>
      </c>
      <c r="C14" s="103">
        <v>258</v>
      </c>
      <c r="D14" s="104">
        <v>298</v>
      </c>
      <c r="E14" s="105">
        <v>132</v>
      </c>
      <c r="F14" s="104">
        <v>80</v>
      </c>
      <c r="G14" s="105">
        <v>29</v>
      </c>
      <c r="H14" s="104">
        <v>25</v>
      </c>
      <c r="I14" s="105">
        <v>3</v>
      </c>
      <c r="J14" s="122">
        <v>289</v>
      </c>
      <c r="K14" s="123">
        <v>94</v>
      </c>
    </row>
    <row r="15" spans="1:11" ht="47.25" customHeight="1">
      <c r="A15" s="102" t="s">
        <v>72</v>
      </c>
      <c r="B15" s="103">
        <v>1437</v>
      </c>
      <c r="C15" s="103">
        <v>1420</v>
      </c>
      <c r="D15" s="104">
        <v>455</v>
      </c>
      <c r="E15" s="105">
        <v>117</v>
      </c>
      <c r="F15" s="104">
        <v>232</v>
      </c>
      <c r="G15" s="105">
        <v>77</v>
      </c>
      <c r="H15" s="104">
        <v>43</v>
      </c>
      <c r="I15" s="105">
        <v>18</v>
      </c>
      <c r="J15" s="122">
        <v>707</v>
      </c>
      <c r="K15" s="123">
        <v>1208</v>
      </c>
    </row>
    <row r="16" spans="1:11" ht="19.5" customHeight="1">
      <c r="A16" s="102" t="s">
        <v>73</v>
      </c>
      <c r="B16" s="103">
        <v>216</v>
      </c>
      <c r="C16" s="103">
        <v>75</v>
      </c>
      <c r="D16" s="104">
        <v>166</v>
      </c>
      <c r="E16" s="105">
        <v>47</v>
      </c>
      <c r="F16" s="104">
        <v>9</v>
      </c>
      <c r="G16" s="105">
        <v>0</v>
      </c>
      <c r="H16" s="104">
        <v>3</v>
      </c>
      <c r="I16" s="105">
        <v>0</v>
      </c>
      <c r="J16" s="122">
        <v>38</v>
      </c>
      <c r="K16" s="123">
        <v>28</v>
      </c>
    </row>
    <row r="17" spans="1:11" ht="26.25" customHeight="1">
      <c r="A17" s="102" t="s">
        <v>74</v>
      </c>
      <c r="B17" s="100">
        <v>253</v>
      </c>
      <c r="C17" s="103">
        <v>83</v>
      </c>
      <c r="D17" s="104">
        <v>82</v>
      </c>
      <c r="E17" s="105">
        <v>23</v>
      </c>
      <c r="F17" s="104">
        <v>55</v>
      </c>
      <c r="G17" s="105">
        <v>13</v>
      </c>
      <c r="H17" s="104">
        <v>5</v>
      </c>
      <c r="I17" s="105">
        <v>3</v>
      </c>
      <c r="J17" s="122">
        <v>111</v>
      </c>
      <c r="K17" s="123">
        <v>44</v>
      </c>
    </row>
    <row r="18" spans="1:11" ht="15">
      <c r="A18" s="102" t="s">
        <v>75</v>
      </c>
      <c r="B18" s="103">
        <v>56</v>
      </c>
      <c r="C18" s="103">
        <v>15</v>
      </c>
      <c r="D18" s="104">
        <v>29</v>
      </c>
      <c r="E18" s="105">
        <v>4</v>
      </c>
      <c r="F18" s="104">
        <v>11</v>
      </c>
      <c r="G18" s="105">
        <v>3</v>
      </c>
      <c r="H18" s="104">
        <v>0</v>
      </c>
      <c r="I18" s="105">
        <v>0</v>
      </c>
      <c r="J18" s="122">
        <v>16</v>
      </c>
      <c r="K18" s="123">
        <v>8</v>
      </c>
    </row>
    <row r="19" spans="1:11" ht="27.75" customHeight="1">
      <c r="A19" s="102" t="s">
        <v>76</v>
      </c>
      <c r="B19" s="103">
        <v>24</v>
      </c>
      <c r="C19" s="103">
        <v>38</v>
      </c>
      <c r="D19" s="104">
        <v>5</v>
      </c>
      <c r="E19" s="105">
        <v>8</v>
      </c>
      <c r="F19" s="104">
        <v>2</v>
      </c>
      <c r="G19" s="105">
        <v>3</v>
      </c>
      <c r="H19" s="104">
        <v>3</v>
      </c>
      <c r="I19" s="105">
        <v>3</v>
      </c>
      <c r="J19" s="122">
        <v>14</v>
      </c>
      <c r="K19" s="123">
        <v>24</v>
      </c>
    </row>
    <row r="20" spans="1:11" ht="25.5" customHeight="1">
      <c r="A20" s="102" t="s">
        <v>77</v>
      </c>
      <c r="B20" s="103">
        <v>53</v>
      </c>
      <c r="C20" s="103">
        <v>18</v>
      </c>
      <c r="D20" s="104">
        <v>12</v>
      </c>
      <c r="E20" s="105">
        <v>7</v>
      </c>
      <c r="F20" s="104">
        <v>17</v>
      </c>
      <c r="G20" s="105">
        <v>3</v>
      </c>
      <c r="H20" s="104">
        <v>4</v>
      </c>
      <c r="I20" s="105">
        <v>0</v>
      </c>
      <c r="J20" s="122">
        <v>20</v>
      </c>
      <c r="K20" s="123">
        <v>8</v>
      </c>
    </row>
    <row r="21" spans="1:11" ht="26.25" customHeight="1">
      <c r="A21" s="102" t="s">
        <v>78</v>
      </c>
      <c r="B21" s="103">
        <v>126</v>
      </c>
      <c r="C21" s="103">
        <v>55</v>
      </c>
      <c r="D21" s="104">
        <v>36</v>
      </c>
      <c r="E21" s="105">
        <v>19</v>
      </c>
      <c r="F21" s="104">
        <v>17</v>
      </c>
      <c r="G21" s="105">
        <v>4</v>
      </c>
      <c r="H21" s="104">
        <v>16</v>
      </c>
      <c r="I21" s="105">
        <v>1</v>
      </c>
      <c r="J21" s="122">
        <v>57</v>
      </c>
      <c r="K21" s="123">
        <v>31</v>
      </c>
    </row>
    <row r="22" spans="1:11" ht="28.5" customHeight="1">
      <c r="A22" s="102" t="s">
        <v>79</v>
      </c>
      <c r="B22" s="103">
        <v>49</v>
      </c>
      <c r="C22" s="103">
        <v>20</v>
      </c>
      <c r="D22" s="104">
        <v>13</v>
      </c>
      <c r="E22" s="105">
        <v>6</v>
      </c>
      <c r="F22" s="104">
        <v>8</v>
      </c>
      <c r="G22" s="105">
        <v>3</v>
      </c>
      <c r="H22" s="104">
        <v>1</v>
      </c>
      <c r="I22" s="105">
        <v>2</v>
      </c>
      <c r="J22" s="122">
        <v>27</v>
      </c>
      <c r="K22" s="123">
        <v>9</v>
      </c>
    </row>
    <row r="23" spans="1:11" ht="34.5">
      <c r="A23" s="102" t="s">
        <v>80</v>
      </c>
      <c r="B23" s="103">
        <v>0</v>
      </c>
      <c r="C23" s="103">
        <v>0</v>
      </c>
      <c r="D23" s="104">
        <v>0</v>
      </c>
      <c r="E23" s="104">
        <v>0</v>
      </c>
      <c r="F23" s="104">
        <v>0</v>
      </c>
      <c r="G23" s="104">
        <v>0</v>
      </c>
      <c r="H23" s="104">
        <v>0</v>
      </c>
      <c r="I23" s="104">
        <v>0</v>
      </c>
      <c r="J23" s="122">
        <v>0</v>
      </c>
      <c r="K23" s="123">
        <v>0</v>
      </c>
    </row>
    <row r="24" spans="1:11" ht="15">
      <c r="A24" s="102" t="s">
        <v>81</v>
      </c>
      <c r="B24" s="103">
        <v>43</v>
      </c>
      <c r="C24" s="103">
        <v>14</v>
      </c>
      <c r="D24" s="104">
        <v>13</v>
      </c>
      <c r="E24" s="105">
        <v>2</v>
      </c>
      <c r="F24" s="104">
        <v>7</v>
      </c>
      <c r="G24" s="105">
        <v>3</v>
      </c>
      <c r="H24" s="104">
        <v>3</v>
      </c>
      <c r="I24" s="105">
        <v>1</v>
      </c>
      <c r="J24" s="122">
        <v>20</v>
      </c>
      <c r="K24" s="123">
        <v>8</v>
      </c>
    </row>
    <row r="25" spans="1:11" ht="25.5" customHeight="1">
      <c r="A25" s="102" t="s">
        <v>82</v>
      </c>
      <c r="B25" s="103">
        <v>21</v>
      </c>
      <c r="C25" s="103">
        <v>10</v>
      </c>
      <c r="D25" s="104">
        <v>6</v>
      </c>
      <c r="E25" s="105">
        <v>5</v>
      </c>
      <c r="F25" s="104">
        <v>3</v>
      </c>
      <c r="G25" s="105">
        <v>1</v>
      </c>
      <c r="H25" s="104">
        <v>2</v>
      </c>
      <c r="I25" s="105">
        <v>0</v>
      </c>
      <c r="J25" s="122">
        <v>10</v>
      </c>
      <c r="K25" s="123">
        <v>4</v>
      </c>
    </row>
    <row r="26" spans="1:11" ht="30.75" customHeight="1">
      <c r="A26" s="102" t="s">
        <v>83</v>
      </c>
      <c r="B26" s="103">
        <v>65</v>
      </c>
      <c r="C26" s="103">
        <v>18</v>
      </c>
      <c r="D26" s="104">
        <v>28</v>
      </c>
      <c r="E26" s="105">
        <v>8</v>
      </c>
      <c r="F26" s="104">
        <v>8</v>
      </c>
      <c r="G26" s="105">
        <v>1</v>
      </c>
      <c r="H26" s="105">
        <v>5</v>
      </c>
      <c r="I26" s="105">
        <v>1</v>
      </c>
      <c r="J26" s="122">
        <v>24</v>
      </c>
      <c r="K26" s="123">
        <v>8</v>
      </c>
    </row>
    <row r="27" spans="1:11" ht="21" customHeight="1">
      <c r="A27" s="102" t="s">
        <v>84</v>
      </c>
      <c r="B27" s="103">
        <v>73</v>
      </c>
      <c r="C27" s="103">
        <v>7</v>
      </c>
      <c r="D27" s="104">
        <v>20</v>
      </c>
      <c r="E27" s="105">
        <v>2</v>
      </c>
      <c r="F27" s="104">
        <v>27</v>
      </c>
      <c r="G27" s="105">
        <v>0</v>
      </c>
      <c r="H27" s="104">
        <v>2</v>
      </c>
      <c r="I27" s="105">
        <v>0</v>
      </c>
      <c r="J27" s="122">
        <v>24</v>
      </c>
      <c r="K27" s="123">
        <v>5</v>
      </c>
    </row>
    <row r="28" spans="1:11" ht="79.5" customHeight="1">
      <c r="A28" s="102" t="s">
        <v>85</v>
      </c>
      <c r="B28" s="100">
        <v>0</v>
      </c>
      <c r="C28" s="103">
        <v>0</v>
      </c>
      <c r="D28" s="105">
        <v>0</v>
      </c>
      <c r="E28" s="105">
        <v>0</v>
      </c>
      <c r="F28" s="105">
        <v>0</v>
      </c>
      <c r="G28" s="105">
        <v>0</v>
      </c>
      <c r="H28" s="105">
        <v>0</v>
      </c>
      <c r="I28" s="105">
        <v>0</v>
      </c>
      <c r="J28" s="104">
        <v>0</v>
      </c>
      <c r="K28" s="121">
        <v>0</v>
      </c>
    </row>
    <row r="29" spans="1:11" ht="36" customHeight="1" thickBot="1">
      <c r="A29" s="106" t="s">
        <v>86</v>
      </c>
      <c r="B29" s="100">
        <v>0</v>
      </c>
      <c r="C29" s="107">
        <v>0</v>
      </c>
      <c r="D29" s="108">
        <v>0</v>
      </c>
      <c r="E29" s="108">
        <v>0</v>
      </c>
      <c r="F29" s="108">
        <v>0</v>
      </c>
      <c r="G29" s="108">
        <v>0</v>
      </c>
      <c r="H29" s="108">
        <v>0</v>
      </c>
      <c r="I29" s="108">
        <v>0</v>
      </c>
      <c r="J29" s="124">
        <v>0</v>
      </c>
      <c r="K29" s="125">
        <v>0</v>
      </c>
    </row>
    <row r="30" spans="1:11" ht="15">
      <c r="A30" s="340" t="s">
        <v>18</v>
      </c>
      <c r="B30" s="340"/>
      <c r="C30" s="340"/>
      <c r="D30" s="111"/>
      <c r="E30" s="111"/>
      <c r="F30" s="111"/>
      <c r="G30" s="111"/>
      <c r="H30" s="111"/>
      <c r="I30" s="111"/>
      <c r="J30" s="111"/>
      <c r="K30" s="111"/>
    </row>
    <row r="31" ht="15">
      <c r="A31" s="126"/>
    </row>
    <row r="32" ht="15">
      <c r="A32" s="126"/>
    </row>
    <row r="33" ht="15">
      <c r="A33" s="126"/>
    </row>
  </sheetData>
  <sheetProtection/>
  <mergeCells count="9">
    <mergeCell ref="A30:C30"/>
    <mergeCell ref="A2:K2"/>
    <mergeCell ref="A4:K4"/>
    <mergeCell ref="A6:A7"/>
    <mergeCell ref="B6:C6"/>
    <mergeCell ref="D6:E6"/>
    <mergeCell ref="F6:G6"/>
    <mergeCell ref="H6:I6"/>
    <mergeCell ref="J6:K6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1"/>
  <headerFooter>
    <oddFooter>&amp;L24.09.2010&amp;CTÜRKİYE ODALAR ve BORSALAR BİRLİĞİ
Bilgi Hizmetleri Dairesi&amp;R&amp;P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K31"/>
  <sheetViews>
    <sheetView zoomScale="115" zoomScaleNormal="115" zoomScalePageLayoutView="0" workbookViewId="0" topLeftCell="A1">
      <selection activeCell="G16" sqref="G16"/>
    </sheetView>
  </sheetViews>
  <sheetFormatPr defaultColWidth="9.140625" defaultRowHeight="15"/>
  <cols>
    <col min="1" max="1" width="21.00390625" style="0" customWidth="1"/>
    <col min="2" max="2" width="7.00390625" style="0" bestFit="1" customWidth="1"/>
    <col min="3" max="3" width="8.140625" style="0" customWidth="1"/>
    <col min="4" max="4" width="7.00390625" style="0" bestFit="1" customWidth="1"/>
    <col min="5" max="5" width="8.57421875" style="0" customWidth="1"/>
    <col min="6" max="6" width="7.00390625" style="0" bestFit="1" customWidth="1"/>
    <col min="7" max="7" width="8.140625" style="0" customWidth="1"/>
    <col min="8" max="8" width="7.7109375" style="0" bestFit="1" customWidth="1"/>
    <col min="9" max="9" width="8.140625" style="0" bestFit="1" customWidth="1"/>
    <col min="10" max="10" width="7.7109375" style="0" bestFit="1" customWidth="1"/>
    <col min="11" max="11" width="17.8515625" style="92" bestFit="1" customWidth="1"/>
  </cols>
  <sheetData>
    <row r="2" spans="1:10" ht="15.75" customHeight="1" thickBot="1">
      <c r="A2" s="342" t="s">
        <v>404</v>
      </c>
      <c r="B2" s="342"/>
      <c r="C2" s="342"/>
      <c r="D2" s="342"/>
      <c r="E2" s="342"/>
      <c r="F2" s="342"/>
      <c r="G2" s="342"/>
      <c r="H2" s="342"/>
      <c r="I2" s="342"/>
      <c r="J2" s="342"/>
    </row>
    <row r="3" spans="1:10" ht="15.75" customHeight="1">
      <c r="A3" s="93"/>
      <c r="B3" s="93"/>
      <c r="C3" s="93"/>
      <c r="D3" s="93"/>
      <c r="E3" s="93"/>
      <c r="F3" s="93"/>
      <c r="G3" s="93"/>
      <c r="H3" s="93"/>
      <c r="I3" s="93"/>
      <c r="J3" s="93"/>
    </row>
    <row r="4" spans="1:10" ht="18.75" customHeight="1">
      <c r="A4" s="343" t="s">
        <v>263</v>
      </c>
      <c r="B4" s="343"/>
      <c r="C4" s="343"/>
      <c r="D4" s="343"/>
      <c r="E4" s="343"/>
      <c r="F4" s="343"/>
      <c r="G4" s="343"/>
      <c r="H4" s="343"/>
      <c r="I4" s="343"/>
      <c r="J4" s="343"/>
    </row>
    <row r="5" spans="2:10" ht="15.75" thickBot="1">
      <c r="B5" s="94"/>
      <c r="C5" s="94"/>
      <c r="D5" s="94"/>
      <c r="E5" s="94"/>
      <c r="F5" s="94"/>
      <c r="G5" s="94"/>
      <c r="H5" s="94"/>
      <c r="I5" s="94"/>
      <c r="J5" s="186"/>
    </row>
    <row r="6" spans="1:11" ht="15.75" customHeight="1" thickBot="1">
      <c r="A6" s="335" t="s">
        <v>264</v>
      </c>
      <c r="B6" s="344" t="s">
        <v>399</v>
      </c>
      <c r="C6" s="345"/>
      <c r="D6" s="345"/>
      <c r="E6" s="346"/>
      <c r="F6" s="339" t="s">
        <v>413</v>
      </c>
      <c r="G6" s="347"/>
      <c r="H6" s="347"/>
      <c r="I6" s="338"/>
      <c r="J6" s="92"/>
      <c r="K6"/>
    </row>
    <row r="7" spans="1:11" ht="15.75" thickBot="1">
      <c r="A7" s="336"/>
      <c r="B7" s="348" t="s">
        <v>265</v>
      </c>
      <c r="C7" s="349"/>
      <c r="D7" s="348" t="s">
        <v>266</v>
      </c>
      <c r="E7" s="349"/>
      <c r="F7" s="348" t="s">
        <v>265</v>
      </c>
      <c r="G7" s="349"/>
      <c r="H7" s="348" t="s">
        <v>266</v>
      </c>
      <c r="I7" s="349"/>
      <c r="J7" s="92"/>
      <c r="K7"/>
    </row>
    <row r="8" spans="1:11" ht="15.75" thickBot="1">
      <c r="A8" s="97" t="s">
        <v>65</v>
      </c>
      <c r="B8" s="187" t="s">
        <v>8</v>
      </c>
      <c r="C8" s="188" t="s">
        <v>17</v>
      </c>
      <c r="D8" s="187" t="s">
        <v>8</v>
      </c>
      <c r="E8" s="188" t="s">
        <v>17</v>
      </c>
      <c r="F8" s="187" t="s">
        <v>8</v>
      </c>
      <c r="G8" s="188" t="s">
        <v>17</v>
      </c>
      <c r="H8" s="189" t="s">
        <v>8</v>
      </c>
      <c r="I8" s="190" t="s">
        <v>17</v>
      </c>
      <c r="J8" s="92"/>
      <c r="K8"/>
    </row>
    <row r="9" spans="1:11" ht="23.25">
      <c r="A9" s="116" t="s">
        <v>66</v>
      </c>
      <c r="B9" s="119">
        <v>138</v>
      </c>
      <c r="C9" s="119">
        <v>22</v>
      </c>
      <c r="D9" s="118">
        <v>19</v>
      </c>
      <c r="E9" s="119">
        <v>10</v>
      </c>
      <c r="F9" s="118">
        <v>1223</v>
      </c>
      <c r="G9" s="119">
        <v>157</v>
      </c>
      <c r="H9" s="104">
        <v>286</v>
      </c>
      <c r="I9" s="191">
        <v>166</v>
      </c>
      <c r="J9" s="92"/>
      <c r="K9"/>
    </row>
    <row r="10" spans="1:11" ht="23.25">
      <c r="A10" s="102" t="s">
        <v>67</v>
      </c>
      <c r="B10" s="105">
        <v>54</v>
      </c>
      <c r="C10" s="105">
        <v>1</v>
      </c>
      <c r="D10" s="104">
        <v>11</v>
      </c>
      <c r="E10" s="105">
        <v>3</v>
      </c>
      <c r="F10" s="104">
        <v>536</v>
      </c>
      <c r="G10" s="105">
        <v>54</v>
      </c>
      <c r="H10" s="104">
        <v>120</v>
      </c>
      <c r="I10" s="191">
        <v>58</v>
      </c>
      <c r="J10" s="92"/>
      <c r="K10"/>
    </row>
    <row r="11" spans="1:11" ht="15">
      <c r="A11" s="102" t="s">
        <v>68</v>
      </c>
      <c r="B11" s="105">
        <v>583</v>
      </c>
      <c r="C11" s="105">
        <v>132</v>
      </c>
      <c r="D11" s="104">
        <v>387</v>
      </c>
      <c r="E11" s="105">
        <v>162</v>
      </c>
      <c r="F11" s="104">
        <v>5788</v>
      </c>
      <c r="G11" s="105">
        <v>1613</v>
      </c>
      <c r="H11" s="104">
        <v>4148</v>
      </c>
      <c r="I11" s="191">
        <v>1875</v>
      </c>
      <c r="J11" s="92"/>
      <c r="K11"/>
    </row>
    <row r="12" spans="1:11" ht="34.5">
      <c r="A12" s="102" t="s">
        <v>69</v>
      </c>
      <c r="B12" s="105">
        <v>42</v>
      </c>
      <c r="C12" s="105">
        <v>6</v>
      </c>
      <c r="D12" s="104">
        <v>4</v>
      </c>
      <c r="E12" s="105">
        <v>2</v>
      </c>
      <c r="F12" s="104">
        <v>368</v>
      </c>
      <c r="G12" s="105">
        <v>48</v>
      </c>
      <c r="H12" s="104">
        <v>40</v>
      </c>
      <c r="I12" s="191">
        <v>10</v>
      </c>
      <c r="J12" s="92"/>
      <c r="K12"/>
    </row>
    <row r="13" spans="1:11" ht="34.5">
      <c r="A13" s="102" t="s">
        <v>70</v>
      </c>
      <c r="B13" s="105">
        <v>13</v>
      </c>
      <c r="C13" s="105">
        <v>1</v>
      </c>
      <c r="D13" s="104">
        <v>1</v>
      </c>
      <c r="E13" s="105">
        <v>2</v>
      </c>
      <c r="F13" s="104">
        <v>89</v>
      </c>
      <c r="G13" s="105">
        <v>7</v>
      </c>
      <c r="H13" s="104">
        <v>45</v>
      </c>
      <c r="I13" s="191">
        <v>13</v>
      </c>
      <c r="J13" s="92"/>
      <c r="K13"/>
    </row>
    <row r="14" spans="1:11" ht="15">
      <c r="A14" s="102" t="s">
        <v>71</v>
      </c>
      <c r="B14" s="105">
        <v>614</v>
      </c>
      <c r="C14" s="105">
        <v>202</v>
      </c>
      <c r="D14" s="104">
        <v>692</v>
      </c>
      <c r="E14" s="105">
        <v>258</v>
      </c>
      <c r="F14" s="104">
        <v>5666</v>
      </c>
      <c r="G14" s="105">
        <v>1861</v>
      </c>
      <c r="H14" s="104">
        <v>5990</v>
      </c>
      <c r="I14" s="191">
        <v>2699</v>
      </c>
      <c r="J14" s="92"/>
      <c r="K14"/>
    </row>
    <row r="15" spans="1:11" ht="45.75">
      <c r="A15" s="102" t="s">
        <v>72</v>
      </c>
      <c r="B15" s="105">
        <v>962</v>
      </c>
      <c r="C15" s="105">
        <v>289</v>
      </c>
      <c r="D15" s="104">
        <v>1437</v>
      </c>
      <c r="E15" s="105">
        <v>1420</v>
      </c>
      <c r="F15" s="104">
        <v>9568</v>
      </c>
      <c r="G15" s="105">
        <v>2947</v>
      </c>
      <c r="H15" s="104">
        <v>14670</v>
      </c>
      <c r="I15" s="191">
        <v>12166</v>
      </c>
      <c r="J15" s="92"/>
      <c r="K15"/>
    </row>
    <row r="16" spans="1:11" ht="15">
      <c r="A16" s="102" t="s">
        <v>73</v>
      </c>
      <c r="B16" s="105">
        <v>203</v>
      </c>
      <c r="C16" s="105">
        <v>38</v>
      </c>
      <c r="D16" s="104">
        <v>216</v>
      </c>
      <c r="E16" s="105">
        <v>75</v>
      </c>
      <c r="F16" s="104">
        <v>1829</v>
      </c>
      <c r="G16" s="105">
        <v>380</v>
      </c>
      <c r="H16" s="104">
        <v>2202</v>
      </c>
      <c r="I16" s="191">
        <v>962</v>
      </c>
      <c r="J16" s="92"/>
      <c r="K16"/>
    </row>
    <row r="17" spans="1:11" ht="23.25">
      <c r="A17" s="102" t="s">
        <v>74</v>
      </c>
      <c r="B17" s="105">
        <v>126</v>
      </c>
      <c r="C17" s="105">
        <v>13</v>
      </c>
      <c r="D17" s="104">
        <v>253</v>
      </c>
      <c r="E17" s="105">
        <v>83</v>
      </c>
      <c r="F17" s="104">
        <v>1538</v>
      </c>
      <c r="G17" s="105">
        <v>168</v>
      </c>
      <c r="H17" s="104">
        <v>2567</v>
      </c>
      <c r="I17" s="191">
        <v>850</v>
      </c>
      <c r="J17" s="92"/>
      <c r="K17"/>
    </row>
    <row r="18" spans="1:11" ht="15">
      <c r="A18" s="102" t="s">
        <v>75</v>
      </c>
      <c r="B18" s="105">
        <v>113</v>
      </c>
      <c r="C18" s="105">
        <v>21</v>
      </c>
      <c r="D18" s="104">
        <v>56</v>
      </c>
      <c r="E18" s="105">
        <v>15</v>
      </c>
      <c r="F18" s="104">
        <v>1219</v>
      </c>
      <c r="G18" s="105">
        <v>193</v>
      </c>
      <c r="H18" s="104">
        <v>579</v>
      </c>
      <c r="I18" s="191">
        <v>191</v>
      </c>
      <c r="J18" s="92"/>
      <c r="K18"/>
    </row>
    <row r="19" spans="1:11" ht="23.25">
      <c r="A19" s="102" t="s">
        <v>76</v>
      </c>
      <c r="B19" s="105">
        <v>44</v>
      </c>
      <c r="C19" s="105">
        <v>13</v>
      </c>
      <c r="D19" s="104">
        <v>24</v>
      </c>
      <c r="E19" s="105">
        <v>38</v>
      </c>
      <c r="F19" s="104">
        <v>433</v>
      </c>
      <c r="G19" s="105">
        <v>135</v>
      </c>
      <c r="H19" s="104">
        <v>242</v>
      </c>
      <c r="I19" s="191">
        <v>480</v>
      </c>
      <c r="J19" s="92"/>
      <c r="K19"/>
    </row>
    <row r="20" spans="1:11" ht="18" customHeight="1">
      <c r="A20" s="102" t="s">
        <v>77</v>
      </c>
      <c r="B20" s="105">
        <v>59</v>
      </c>
      <c r="C20" s="105">
        <v>14</v>
      </c>
      <c r="D20" s="104">
        <v>53</v>
      </c>
      <c r="E20" s="105">
        <v>18</v>
      </c>
      <c r="F20" s="104">
        <v>484</v>
      </c>
      <c r="G20" s="105">
        <v>81</v>
      </c>
      <c r="H20" s="104">
        <v>511</v>
      </c>
      <c r="I20" s="191">
        <v>207</v>
      </c>
      <c r="J20" s="92"/>
      <c r="K20"/>
    </row>
    <row r="21" spans="1:11" ht="23.25">
      <c r="A21" s="102" t="s">
        <v>78</v>
      </c>
      <c r="B21" s="105">
        <v>1095</v>
      </c>
      <c r="C21" s="105">
        <v>58</v>
      </c>
      <c r="D21" s="104">
        <v>126</v>
      </c>
      <c r="E21" s="105">
        <v>55</v>
      </c>
      <c r="F21" s="104">
        <v>3557</v>
      </c>
      <c r="G21" s="105">
        <v>481</v>
      </c>
      <c r="H21" s="104">
        <v>1115</v>
      </c>
      <c r="I21" s="191">
        <v>583</v>
      </c>
      <c r="J21" s="92"/>
      <c r="K21"/>
    </row>
    <row r="22" spans="1:11" ht="23.25">
      <c r="A22" s="102" t="s">
        <v>79</v>
      </c>
      <c r="B22" s="105">
        <v>132</v>
      </c>
      <c r="C22" s="105">
        <v>21</v>
      </c>
      <c r="D22" s="104">
        <v>49</v>
      </c>
      <c r="E22" s="105">
        <v>20</v>
      </c>
      <c r="F22" s="104">
        <v>1247</v>
      </c>
      <c r="G22" s="105">
        <v>178</v>
      </c>
      <c r="H22" s="104">
        <v>495</v>
      </c>
      <c r="I22" s="191">
        <v>219</v>
      </c>
      <c r="J22" s="92"/>
      <c r="K22"/>
    </row>
    <row r="23" spans="1:11" ht="34.5">
      <c r="A23" s="102" t="s">
        <v>80</v>
      </c>
      <c r="B23" s="105">
        <v>1</v>
      </c>
      <c r="C23" s="105">
        <v>1</v>
      </c>
      <c r="D23" s="104">
        <v>0</v>
      </c>
      <c r="E23" s="104">
        <v>0</v>
      </c>
      <c r="F23" s="104">
        <v>23</v>
      </c>
      <c r="G23" s="104">
        <v>9</v>
      </c>
      <c r="H23" s="104">
        <v>8</v>
      </c>
      <c r="I23" s="191">
        <v>4</v>
      </c>
      <c r="J23" s="92"/>
      <c r="K23"/>
    </row>
    <row r="24" spans="1:11" ht="15">
      <c r="A24" s="102" t="s">
        <v>81</v>
      </c>
      <c r="B24" s="105">
        <v>69</v>
      </c>
      <c r="C24" s="105">
        <v>11</v>
      </c>
      <c r="D24" s="104">
        <v>43</v>
      </c>
      <c r="E24" s="105">
        <v>14</v>
      </c>
      <c r="F24" s="104">
        <v>677</v>
      </c>
      <c r="G24" s="105">
        <v>128</v>
      </c>
      <c r="H24" s="104">
        <v>397</v>
      </c>
      <c r="I24" s="191">
        <v>146</v>
      </c>
      <c r="J24" s="92"/>
      <c r="K24"/>
    </row>
    <row r="25" spans="1:11" ht="23.25">
      <c r="A25" s="102" t="s">
        <v>82</v>
      </c>
      <c r="B25" s="105">
        <v>60</v>
      </c>
      <c r="C25" s="105">
        <v>21</v>
      </c>
      <c r="D25" s="104">
        <v>21</v>
      </c>
      <c r="E25" s="105">
        <v>10</v>
      </c>
      <c r="F25" s="104">
        <v>656</v>
      </c>
      <c r="G25" s="105">
        <v>281</v>
      </c>
      <c r="H25" s="104">
        <v>165</v>
      </c>
      <c r="I25" s="191">
        <v>84</v>
      </c>
      <c r="J25" s="92"/>
      <c r="K25"/>
    </row>
    <row r="26" spans="1:11" ht="23.25">
      <c r="A26" s="102" t="s">
        <v>83</v>
      </c>
      <c r="B26" s="105">
        <v>35</v>
      </c>
      <c r="C26" s="105">
        <v>5</v>
      </c>
      <c r="D26" s="104">
        <v>65</v>
      </c>
      <c r="E26" s="105">
        <v>18</v>
      </c>
      <c r="F26" s="104">
        <v>303</v>
      </c>
      <c r="G26" s="105">
        <v>40</v>
      </c>
      <c r="H26" s="104">
        <v>573</v>
      </c>
      <c r="I26" s="191">
        <v>157</v>
      </c>
      <c r="J26" s="92"/>
      <c r="K26"/>
    </row>
    <row r="27" spans="1:11" ht="15">
      <c r="A27" s="102" t="s">
        <v>84</v>
      </c>
      <c r="B27" s="105">
        <v>26</v>
      </c>
      <c r="C27" s="105">
        <v>5</v>
      </c>
      <c r="D27" s="104">
        <v>73</v>
      </c>
      <c r="E27" s="105">
        <v>7</v>
      </c>
      <c r="F27" s="104">
        <v>296</v>
      </c>
      <c r="G27" s="105">
        <v>71</v>
      </c>
      <c r="H27" s="104">
        <v>789</v>
      </c>
      <c r="I27" s="191">
        <v>200</v>
      </c>
      <c r="J27" s="92"/>
      <c r="K27"/>
    </row>
    <row r="28" spans="1:11" ht="81" customHeight="1">
      <c r="A28" s="102" t="s">
        <v>85</v>
      </c>
      <c r="B28" s="105">
        <v>0</v>
      </c>
      <c r="C28" s="105">
        <v>0</v>
      </c>
      <c r="D28" s="105">
        <v>0</v>
      </c>
      <c r="E28" s="105">
        <v>0</v>
      </c>
      <c r="F28" s="105">
        <v>1</v>
      </c>
      <c r="G28" s="105">
        <v>0</v>
      </c>
      <c r="H28" s="104">
        <v>1</v>
      </c>
      <c r="I28" s="191">
        <v>2</v>
      </c>
      <c r="J28" s="92"/>
      <c r="K28"/>
    </row>
    <row r="29" spans="1:11" ht="34.5">
      <c r="A29" s="102" t="s">
        <v>86</v>
      </c>
      <c r="B29" s="105">
        <v>0</v>
      </c>
      <c r="C29" s="105">
        <v>0</v>
      </c>
      <c r="D29" s="105">
        <v>0</v>
      </c>
      <c r="E29" s="105">
        <v>0</v>
      </c>
      <c r="F29" s="105">
        <v>0</v>
      </c>
      <c r="G29" s="105">
        <v>1</v>
      </c>
      <c r="H29" s="101">
        <v>1</v>
      </c>
      <c r="I29" s="192">
        <v>0</v>
      </c>
      <c r="J29" s="92"/>
      <c r="K29"/>
    </row>
    <row r="30" spans="1:11" ht="15.75" thickBot="1">
      <c r="A30" s="193" t="s">
        <v>32</v>
      </c>
      <c r="B30" s="194">
        <f>SUM(B9:B29)</f>
        <v>4369</v>
      </c>
      <c r="C30" s="194">
        <f aca="true" t="shared" si="0" ref="C30:I30">SUM(C9:C29)</f>
        <v>874</v>
      </c>
      <c r="D30" s="194">
        <f t="shared" si="0"/>
        <v>3530</v>
      </c>
      <c r="E30" s="194">
        <f t="shared" si="0"/>
        <v>2210</v>
      </c>
      <c r="F30" s="194">
        <f t="shared" si="0"/>
        <v>35501</v>
      </c>
      <c r="G30" s="194">
        <f t="shared" si="0"/>
        <v>8833</v>
      </c>
      <c r="H30" s="194">
        <f t="shared" si="0"/>
        <v>34944</v>
      </c>
      <c r="I30" s="194">
        <f t="shared" si="0"/>
        <v>21072</v>
      </c>
      <c r="J30" s="92"/>
      <c r="K30"/>
    </row>
    <row r="31" spans="1:11" ht="15">
      <c r="A31" s="195" t="s">
        <v>18</v>
      </c>
      <c r="J31" s="92"/>
      <c r="K31"/>
    </row>
  </sheetData>
  <sheetProtection/>
  <mergeCells count="9">
    <mergeCell ref="A2:J2"/>
    <mergeCell ref="A4:J4"/>
    <mergeCell ref="A6:A7"/>
    <mergeCell ref="B6:E6"/>
    <mergeCell ref="F6:I6"/>
    <mergeCell ref="B7:C7"/>
    <mergeCell ref="D7:E7"/>
    <mergeCell ref="F7:G7"/>
    <mergeCell ref="H7:I7"/>
  </mergeCells>
  <printOptions/>
  <pageMargins left="0.7874015748031497" right="0.1968503937007874" top="0" bottom="0" header="0.31496062992125984" footer="0.31496062992125984"/>
  <pageSetup horizontalDpi="600" verticalDpi="600" orientation="portrait" paperSize="9" r:id="rId1"/>
  <headerFooter>
    <oddFooter>&amp;L24.09.2010 &amp;CTÜRKİYE ODALAR ve BORSALAR BİRLİĞİ
Bilgi Hizmetleri Dairesi&amp;R&amp;P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K50"/>
  <sheetViews>
    <sheetView zoomScalePageLayoutView="0" workbookViewId="0" topLeftCell="A34">
      <selection activeCell="H9" sqref="H9"/>
    </sheetView>
  </sheetViews>
  <sheetFormatPr defaultColWidth="9.140625" defaultRowHeight="15"/>
  <cols>
    <col min="7" max="7" width="3.140625" style="0" customWidth="1"/>
  </cols>
  <sheetData>
    <row r="2" spans="1:11" ht="18.75" customHeight="1" thickBot="1">
      <c r="A2" s="300" t="s">
        <v>404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</row>
    <row r="4" spans="1:11" ht="15.75">
      <c r="A4" s="321" t="s">
        <v>412</v>
      </c>
      <c r="B4" s="321"/>
      <c r="C4" s="321"/>
      <c r="D4" s="321"/>
      <c r="E4" s="321"/>
      <c r="F4" s="321"/>
      <c r="G4" s="321"/>
      <c r="H4" s="321"/>
      <c r="I4" s="321"/>
      <c r="J4" s="321"/>
      <c r="K4" s="321"/>
    </row>
    <row r="5" spans="2:10" ht="15">
      <c r="B5" s="1"/>
      <c r="C5" s="1"/>
      <c r="D5" s="1"/>
      <c r="E5" s="1"/>
      <c r="F5" s="1"/>
      <c r="G5" s="1"/>
      <c r="H5" s="1"/>
      <c r="I5" s="1"/>
      <c r="J5" s="1"/>
    </row>
    <row r="6" spans="1:11" ht="15">
      <c r="A6" s="353" t="s">
        <v>89</v>
      </c>
      <c r="B6" s="353"/>
      <c r="C6" s="353"/>
      <c r="D6" s="353"/>
      <c r="E6" s="353"/>
      <c r="F6" s="353"/>
      <c r="G6" s="353"/>
      <c r="H6" s="353"/>
      <c r="I6" s="353"/>
      <c r="J6" s="353"/>
      <c r="K6" s="353"/>
    </row>
    <row r="7" spans="4:9" ht="18.75">
      <c r="D7" s="128"/>
      <c r="E7" s="128"/>
      <c r="F7" s="128"/>
      <c r="G7" s="128"/>
      <c r="H7" s="128"/>
      <c r="I7" s="128"/>
    </row>
    <row r="8" spans="4:8" ht="15">
      <c r="D8" s="354" t="s">
        <v>90</v>
      </c>
      <c r="E8" s="354"/>
      <c r="F8" s="355" t="s">
        <v>9</v>
      </c>
      <c r="G8" s="356"/>
      <c r="H8" s="129" t="s">
        <v>91</v>
      </c>
    </row>
    <row r="9" spans="4:8" ht="15">
      <c r="D9" s="350" t="s">
        <v>92</v>
      </c>
      <c r="E9" s="350"/>
      <c r="F9" s="351">
        <v>869</v>
      </c>
      <c r="G9" s="352"/>
      <c r="H9" s="130">
        <f>(F9/1868)*100</f>
        <v>46.520342612419704</v>
      </c>
    </row>
    <row r="10" spans="4:8" ht="15">
      <c r="D10" s="350" t="s">
        <v>93</v>
      </c>
      <c r="E10" s="350"/>
      <c r="F10" s="351">
        <v>47</v>
      </c>
      <c r="G10" s="352"/>
      <c r="H10" s="130">
        <f aca="true" t="shared" si="0" ref="H10:H22">(F10/1868)*100</f>
        <v>2.5160599571734474</v>
      </c>
    </row>
    <row r="11" spans="4:8" ht="15">
      <c r="D11" s="350" t="s">
        <v>94</v>
      </c>
      <c r="E11" s="350"/>
      <c r="F11" s="351">
        <v>86</v>
      </c>
      <c r="G11" s="352"/>
      <c r="H11" s="130">
        <f t="shared" si="0"/>
        <v>4.6038543897216275</v>
      </c>
    </row>
    <row r="12" spans="4:8" ht="15">
      <c r="D12" s="350" t="s">
        <v>95</v>
      </c>
      <c r="E12" s="350"/>
      <c r="F12" s="351">
        <v>72</v>
      </c>
      <c r="G12" s="352"/>
      <c r="H12" s="130">
        <f t="shared" si="0"/>
        <v>3.854389721627409</v>
      </c>
    </row>
    <row r="13" spans="4:8" ht="15">
      <c r="D13" s="350" t="s">
        <v>96</v>
      </c>
      <c r="E13" s="350"/>
      <c r="F13" s="351">
        <v>76</v>
      </c>
      <c r="G13" s="352"/>
      <c r="H13" s="130">
        <f t="shared" si="0"/>
        <v>4.068522483940043</v>
      </c>
    </row>
    <row r="14" spans="4:8" ht="15">
      <c r="D14" s="350" t="s">
        <v>97</v>
      </c>
      <c r="E14" s="350"/>
      <c r="F14" s="351">
        <v>32</v>
      </c>
      <c r="G14" s="352"/>
      <c r="H14" s="130">
        <f t="shared" si="0"/>
        <v>1.7130620985010707</v>
      </c>
    </row>
    <row r="15" spans="4:8" ht="15">
      <c r="D15" s="350" t="s">
        <v>98</v>
      </c>
      <c r="E15" s="350"/>
      <c r="F15" s="351">
        <v>176</v>
      </c>
      <c r="G15" s="352"/>
      <c r="H15" s="130">
        <f t="shared" si="0"/>
        <v>9.421841541755889</v>
      </c>
    </row>
    <row r="16" spans="4:8" ht="15">
      <c r="D16" s="350" t="s">
        <v>99</v>
      </c>
      <c r="E16" s="350"/>
      <c r="F16" s="351">
        <v>44</v>
      </c>
      <c r="G16" s="352"/>
      <c r="H16" s="130">
        <f t="shared" si="0"/>
        <v>2.355460385438972</v>
      </c>
    </row>
    <row r="17" spans="4:8" ht="15">
      <c r="D17" s="350" t="s">
        <v>100</v>
      </c>
      <c r="E17" s="350"/>
      <c r="F17" s="351">
        <v>207</v>
      </c>
      <c r="G17" s="352"/>
      <c r="H17" s="130">
        <f t="shared" si="0"/>
        <v>11.0813704496788</v>
      </c>
    </row>
    <row r="18" spans="4:8" ht="15">
      <c r="D18" s="350" t="s">
        <v>101</v>
      </c>
      <c r="E18" s="350"/>
      <c r="F18" s="351">
        <v>40</v>
      </c>
      <c r="G18" s="352"/>
      <c r="H18" s="130">
        <f t="shared" si="0"/>
        <v>2.141327623126338</v>
      </c>
    </row>
    <row r="19" spans="4:8" ht="15">
      <c r="D19" s="350" t="s">
        <v>102</v>
      </c>
      <c r="E19" s="350"/>
      <c r="F19" s="351">
        <v>54</v>
      </c>
      <c r="G19" s="352"/>
      <c r="H19" s="130">
        <f t="shared" si="0"/>
        <v>2.890792291220557</v>
      </c>
    </row>
    <row r="20" spans="4:8" ht="15">
      <c r="D20" s="350" t="s">
        <v>103</v>
      </c>
      <c r="E20" s="350"/>
      <c r="F20" s="351">
        <v>51</v>
      </c>
      <c r="G20" s="352"/>
      <c r="H20" s="130">
        <f t="shared" si="0"/>
        <v>2.7301927194860816</v>
      </c>
    </row>
    <row r="21" spans="4:8" ht="15">
      <c r="D21" s="350" t="s">
        <v>104</v>
      </c>
      <c r="E21" s="350"/>
      <c r="F21" s="351">
        <v>15</v>
      </c>
      <c r="G21" s="352"/>
      <c r="H21" s="130">
        <f t="shared" si="0"/>
        <v>0.8029978586723768</v>
      </c>
    </row>
    <row r="22" spans="4:8" ht="15">
      <c r="D22" s="350" t="s">
        <v>105</v>
      </c>
      <c r="E22" s="350"/>
      <c r="F22" s="351">
        <v>99</v>
      </c>
      <c r="G22" s="352"/>
      <c r="H22" s="130">
        <f t="shared" si="0"/>
        <v>5.299785867237687</v>
      </c>
    </row>
    <row r="23" spans="4:8" ht="15">
      <c r="D23" s="357" t="s">
        <v>32</v>
      </c>
      <c r="E23" s="358"/>
      <c r="F23" s="359">
        <f>SUM(F9:G22)</f>
        <v>1868</v>
      </c>
      <c r="G23" s="360"/>
      <c r="H23" s="131">
        <v>100</v>
      </c>
    </row>
    <row r="25" spans="1:11" ht="15">
      <c r="A25" s="353" t="s">
        <v>106</v>
      </c>
      <c r="B25" s="353"/>
      <c r="C25" s="353"/>
      <c r="D25" s="353"/>
      <c r="E25" s="353"/>
      <c r="F25" s="353"/>
      <c r="G25" s="353"/>
      <c r="H25" s="353"/>
      <c r="I25" s="353"/>
      <c r="J25" s="353"/>
      <c r="K25" s="353"/>
    </row>
    <row r="27" spans="4:8" ht="15">
      <c r="D27" s="354" t="s">
        <v>90</v>
      </c>
      <c r="E27" s="354"/>
      <c r="F27" s="355" t="s">
        <v>9</v>
      </c>
      <c r="G27" s="356"/>
      <c r="H27" s="129" t="s">
        <v>91</v>
      </c>
    </row>
    <row r="28" spans="4:8" ht="15">
      <c r="D28" s="361" t="s">
        <v>107</v>
      </c>
      <c r="E28" s="361"/>
      <c r="F28" s="362">
        <v>3491</v>
      </c>
      <c r="G28" s="360"/>
      <c r="H28" s="130">
        <f>(F28/32448)*100</f>
        <v>10.758752465483234</v>
      </c>
    </row>
    <row r="29" spans="4:8" ht="15">
      <c r="D29" s="361" t="s">
        <v>108</v>
      </c>
      <c r="E29" s="361"/>
      <c r="F29" s="362">
        <v>2056</v>
      </c>
      <c r="G29" s="360"/>
      <c r="H29" s="130">
        <f aca="true" t="shared" si="1" ref="H29:H48">(F29/32448)*100</f>
        <v>6.336291913214991</v>
      </c>
    </row>
    <row r="30" spans="4:8" ht="15">
      <c r="D30" s="361" t="s">
        <v>109</v>
      </c>
      <c r="E30" s="361"/>
      <c r="F30" s="362">
        <v>1511</v>
      </c>
      <c r="G30" s="360"/>
      <c r="H30" s="130">
        <f t="shared" si="1"/>
        <v>4.656681459566075</v>
      </c>
    </row>
    <row r="31" spans="4:8" ht="15">
      <c r="D31" s="361" t="s">
        <v>110</v>
      </c>
      <c r="E31" s="361"/>
      <c r="F31" s="362">
        <v>335</v>
      </c>
      <c r="G31" s="360"/>
      <c r="H31" s="130">
        <f t="shared" si="1"/>
        <v>1.0324211045364893</v>
      </c>
    </row>
    <row r="32" spans="4:8" ht="15">
      <c r="D32" s="361" t="s">
        <v>111</v>
      </c>
      <c r="E32" s="361"/>
      <c r="F32" s="362">
        <v>6966</v>
      </c>
      <c r="G32" s="360"/>
      <c r="H32" s="130">
        <f t="shared" si="1"/>
        <v>21.46819526627219</v>
      </c>
    </row>
    <row r="33" spans="4:8" ht="15">
      <c r="D33" s="361" t="s">
        <v>112</v>
      </c>
      <c r="E33" s="361"/>
      <c r="F33" s="362">
        <v>590</v>
      </c>
      <c r="G33" s="360"/>
      <c r="H33" s="130">
        <f t="shared" si="1"/>
        <v>1.8182938856015778</v>
      </c>
    </row>
    <row r="34" spans="4:8" ht="15">
      <c r="D34" s="361" t="s">
        <v>113</v>
      </c>
      <c r="E34" s="361"/>
      <c r="F34" s="362">
        <v>8157</v>
      </c>
      <c r="G34" s="360"/>
      <c r="H34" s="130">
        <f t="shared" si="1"/>
        <v>25.138683431952664</v>
      </c>
    </row>
    <row r="35" spans="4:8" ht="15">
      <c r="D35" s="361" t="s">
        <v>114</v>
      </c>
      <c r="E35" s="361"/>
      <c r="F35" s="362">
        <v>174</v>
      </c>
      <c r="G35" s="360"/>
      <c r="H35" s="130">
        <f t="shared" si="1"/>
        <v>0.5362426035502958</v>
      </c>
    </row>
    <row r="36" spans="4:8" ht="15">
      <c r="D36" s="361" t="s">
        <v>115</v>
      </c>
      <c r="E36" s="361"/>
      <c r="F36" s="362">
        <v>901</v>
      </c>
      <c r="G36" s="360"/>
      <c r="H36" s="130">
        <f t="shared" si="1"/>
        <v>2.776750493096647</v>
      </c>
    </row>
    <row r="37" spans="4:8" ht="15">
      <c r="D37" s="361" t="s">
        <v>94</v>
      </c>
      <c r="E37" s="361"/>
      <c r="F37" s="362">
        <v>2306</v>
      </c>
      <c r="G37" s="360"/>
      <c r="H37" s="130">
        <f t="shared" si="1"/>
        <v>7.106755424063116</v>
      </c>
    </row>
    <row r="38" spans="4:8" ht="15">
      <c r="D38" s="361" t="s">
        <v>95</v>
      </c>
      <c r="E38" s="361"/>
      <c r="F38" s="362">
        <v>1199</v>
      </c>
      <c r="G38" s="360"/>
      <c r="H38" s="130">
        <f t="shared" si="1"/>
        <v>3.695142998027613</v>
      </c>
    </row>
    <row r="39" spans="4:8" ht="15.75" customHeight="1">
      <c r="D39" s="361" t="s">
        <v>96</v>
      </c>
      <c r="E39" s="361"/>
      <c r="F39" s="362">
        <v>1206</v>
      </c>
      <c r="G39" s="360"/>
      <c r="H39" s="130">
        <f t="shared" si="1"/>
        <v>3.7167159763313613</v>
      </c>
    </row>
    <row r="40" spans="4:8" ht="15">
      <c r="D40" s="361" t="s">
        <v>97</v>
      </c>
      <c r="E40" s="361"/>
      <c r="F40" s="362">
        <v>414</v>
      </c>
      <c r="G40" s="360"/>
      <c r="H40" s="130">
        <f t="shared" si="1"/>
        <v>1.275887573964497</v>
      </c>
    </row>
    <row r="41" spans="4:8" ht="15">
      <c r="D41" s="361" t="s">
        <v>98</v>
      </c>
      <c r="E41" s="361"/>
      <c r="F41" s="362">
        <v>1887</v>
      </c>
      <c r="G41" s="360"/>
      <c r="H41" s="130">
        <f t="shared" si="1"/>
        <v>5.815458579881657</v>
      </c>
    </row>
    <row r="42" spans="4:8" ht="15">
      <c r="D42" s="361" t="s">
        <v>116</v>
      </c>
      <c r="E42" s="361"/>
      <c r="F42" s="362">
        <v>198</v>
      </c>
      <c r="G42" s="360"/>
      <c r="H42" s="130">
        <f t="shared" si="1"/>
        <v>0.610207100591716</v>
      </c>
    </row>
    <row r="43" spans="4:8" ht="15">
      <c r="D43" s="361" t="s">
        <v>117</v>
      </c>
      <c r="E43" s="361"/>
      <c r="F43" s="362">
        <v>44</v>
      </c>
      <c r="G43" s="360"/>
      <c r="H43" s="130">
        <f t="shared" si="1"/>
        <v>0.13560157790927022</v>
      </c>
    </row>
    <row r="44" spans="4:8" ht="15">
      <c r="D44" s="361" t="s">
        <v>118</v>
      </c>
      <c r="E44" s="361"/>
      <c r="F44" s="362">
        <v>137</v>
      </c>
      <c r="G44" s="360"/>
      <c r="H44" s="130">
        <f t="shared" si="1"/>
        <v>0.42221400394477315</v>
      </c>
    </row>
    <row r="45" spans="4:8" ht="15">
      <c r="D45" s="361" t="s">
        <v>119</v>
      </c>
      <c r="E45" s="361"/>
      <c r="F45" s="362">
        <v>546</v>
      </c>
      <c r="G45" s="360"/>
      <c r="H45" s="130">
        <f t="shared" si="1"/>
        <v>1.6826923076923077</v>
      </c>
    </row>
    <row r="46" spans="4:8" ht="15">
      <c r="D46" s="361" t="s">
        <v>101</v>
      </c>
      <c r="E46" s="361"/>
      <c r="F46" s="362">
        <v>110</v>
      </c>
      <c r="G46" s="360"/>
      <c r="H46" s="130">
        <f t="shared" si="1"/>
        <v>0.3390039447731755</v>
      </c>
    </row>
    <row r="47" spans="4:8" ht="15">
      <c r="D47" s="361" t="s">
        <v>102</v>
      </c>
      <c r="E47" s="361"/>
      <c r="F47" s="362">
        <v>110</v>
      </c>
      <c r="G47" s="360"/>
      <c r="H47" s="130">
        <f t="shared" si="1"/>
        <v>0.3390039447731755</v>
      </c>
    </row>
    <row r="48" spans="4:8" ht="15">
      <c r="D48" s="361" t="s">
        <v>120</v>
      </c>
      <c r="E48" s="361"/>
      <c r="F48" s="362">
        <v>110</v>
      </c>
      <c r="G48" s="360"/>
      <c r="H48" s="130">
        <f t="shared" si="1"/>
        <v>0.3390039447731755</v>
      </c>
    </row>
    <row r="49" spans="4:8" ht="15">
      <c r="D49" s="363" t="s">
        <v>32</v>
      </c>
      <c r="E49" s="363"/>
      <c r="F49" s="364">
        <f>SUM(F28:G48)</f>
        <v>32448</v>
      </c>
      <c r="G49" s="365"/>
      <c r="H49" s="131">
        <v>100</v>
      </c>
    </row>
    <row r="50" spans="4:9" ht="15">
      <c r="D50" s="27" t="s">
        <v>121</v>
      </c>
      <c r="E50" s="27"/>
      <c r="F50" s="27"/>
      <c r="G50" s="27"/>
      <c r="H50" s="27"/>
      <c r="I50" s="27"/>
    </row>
  </sheetData>
  <sheetProtection/>
  <mergeCells count="82">
    <mergeCell ref="D45:E45"/>
    <mergeCell ref="F45:G45"/>
    <mergeCell ref="D49:E49"/>
    <mergeCell ref="F49:G49"/>
    <mergeCell ref="D46:E46"/>
    <mergeCell ref="F46:G46"/>
    <mergeCell ref="D47:E47"/>
    <mergeCell ref="F47:G47"/>
    <mergeCell ref="D48:E48"/>
    <mergeCell ref="F48:G48"/>
    <mergeCell ref="D42:E42"/>
    <mergeCell ref="F42:G42"/>
    <mergeCell ref="D43:E43"/>
    <mergeCell ref="F43:G43"/>
    <mergeCell ref="D44:E44"/>
    <mergeCell ref="F44:G44"/>
    <mergeCell ref="D39:E39"/>
    <mergeCell ref="F39:G39"/>
    <mergeCell ref="D40:E40"/>
    <mergeCell ref="F40:G40"/>
    <mergeCell ref="D41:E41"/>
    <mergeCell ref="F41:G41"/>
    <mergeCell ref="D36:E36"/>
    <mergeCell ref="F36:G36"/>
    <mergeCell ref="D37:E37"/>
    <mergeCell ref="F37:G37"/>
    <mergeCell ref="D38:E38"/>
    <mergeCell ref="F38:G38"/>
    <mergeCell ref="D33:E33"/>
    <mergeCell ref="F33:G33"/>
    <mergeCell ref="D34:E34"/>
    <mergeCell ref="F34:G34"/>
    <mergeCell ref="D35:E35"/>
    <mergeCell ref="F35:G35"/>
    <mergeCell ref="D30:E30"/>
    <mergeCell ref="F30:G30"/>
    <mergeCell ref="D31:E31"/>
    <mergeCell ref="F31:G31"/>
    <mergeCell ref="D32:E32"/>
    <mergeCell ref="F32:G32"/>
    <mergeCell ref="A25:K25"/>
    <mergeCell ref="D28:E28"/>
    <mergeCell ref="F28:G28"/>
    <mergeCell ref="D29:E29"/>
    <mergeCell ref="F29:G29"/>
    <mergeCell ref="D27:E27"/>
    <mergeCell ref="F27:G27"/>
    <mergeCell ref="D21:E21"/>
    <mergeCell ref="F21:G21"/>
    <mergeCell ref="D23:E23"/>
    <mergeCell ref="F23:G23"/>
    <mergeCell ref="D22:E22"/>
    <mergeCell ref="F22:G22"/>
    <mergeCell ref="D18:E18"/>
    <mergeCell ref="F18:G18"/>
    <mergeCell ref="D20:E20"/>
    <mergeCell ref="F20:G20"/>
    <mergeCell ref="D19:E19"/>
    <mergeCell ref="F19:G19"/>
    <mergeCell ref="D14:E14"/>
    <mergeCell ref="F14:G14"/>
    <mergeCell ref="D15:E15"/>
    <mergeCell ref="F15:G15"/>
    <mergeCell ref="D17:E17"/>
    <mergeCell ref="F17:G17"/>
    <mergeCell ref="D16:E16"/>
    <mergeCell ref="F16:G16"/>
    <mergeCell ref="D10:E10"/>
    <mergeCell ref="F10:G10"/>
    <mergeCell ref="D11:E11"/>
    <mergeCell ref="F11:G11"/>
    <mergeCell ref="D12:E12"/>
    <mergeCell ref="F12:G12"/>
    <mergeCell ref="D13:E13"/>
    <mergeCell ref="F13:G13"/>
    <mergeCell ref="D9:E9"/>
    <mergeCell ref="F9:G9"/>
    <mergeCell ref="A2:K2"/>
    <mergeCell ref="A4:K4"/>
    <mergeCell ref="A6:K6"/>
    <mergeCell ref="D8:E8"/>
    <mergeCell ref="F8:G8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&amp;L24.09.2010&amp;CTÜRKİYE ODALAR ve BORSALAR BİRLİĞİ 
Bilgi Hizmetleri Dairesi&amp;R&amp;P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K47"/>
  <sheetViews>
    <sheetView zoomScalePageLayoutView="0" workbookViewId="0" topLeftCell="A1">
      <selection activeCell="J24" sqref="J24"/>
    </sheetView>
  </sheetViews>
  <sheetFormatPr defaultColWidth="9.140625" defaultRowHeight="15"/>
  <cols>
    <col min="4" max="4" width="7.421875" style="0" customWidth="1"/>
    <col min="5" max="5" width="11.00390625" style="0" customWidth="1"/>
  </cols>
  <sheetData>
    <row r="2" spans="1:11" ht="17.25" customHeight="1" thickBot="1">
      <c r="A2" s="300" t="s">
        <v>402</v>
      </c>
      <c r="B2" s="300"/>
      <c r="C2" s="300"/>
      <c r="D2" s="300"/>
      <c r="E2" s="300"/>
      <c r="F2" s="300"/>
      <c r="G2" s="300"/>
      <c r="H2" s="300"/>
      <c r="I2" s="300"/>
      <c r="J2" s="300"/>
      <c r="K2" s="127"/>
    </row>
    <row r="3" spans="1:11" ht="15" customHeight="1">
      <c r="A3" s="132"/>
      <c r="B3" s="132"/>
      <c r="C3" s="132"/>
      <c r="D3" s="132"/>
      <c r="E3" s="132"/>
      <c r="F3" s="132"/>
      <c r="G3" s="132"/>
      <c r="H3" s="132"/>
      <c r="I3" s="132"/>
      <c r="J3" s="132"/>
      <c r="K3" s="127"/>
    </row>
    <row r="4" spans="2:11" ht="15">
      <c r="B4" s="29"/>
      <c r="C4" s="29"/>
      <c r="D4" s="29"/>
      <c r="E4" s="29"/>
      <c r="F4" s="29"/>
      <c r="G4" s="29"/>
      <c r="H4" s="29"/>
      <c r="I4" s="29"/>
      <c r="J4" s="29"/>
      <c r="K4" s="29"/>
    </row>
    <row r="5" spans="1:11" ht="15.75">
      <c r="A5" s="366" t="s">
        <v>122</v>
      </c>
      <c r="B5" s="366"/>
      <c r="C5" s="366"/>
      <c r="D5" s="366"/>
      <c r="E5" s="366"/>
      <c r="F5" s="366"/>
      <c r="G5" s="366"/>
      <c r="H5" s="366"/>
      <c r="I5" s="366"/>
      <c r="J5" s="366"/>
      <c r="K5" s="133"/>
    </row>
    <row r="6" spans="2:11" ht="18.75">
      <c r="B6" s="134"/>
      <c r="C6" s="135"/>
      <c r="D6" s="135"/>
      <c r="E6" s="135"/>
      <c r="F6" s="135"/>
      <c r="G6" s="135"/>
      <c r="H6" s="135"/>
      <c r="I6" s="135"/>
      <c r="J6" s="135"/>
      <c r="K6" s="29"/>
    </row>
    <row r="7" spans="2:11" ht="18.75">
      <c r="B7" s="134"/>
      <c r="C7" s="135"/>
      <c r="D7" s="135"/>
      <c r="E7" s="135"/>
      <c r="F7" s="135"/>
      <c r="G7" s="135"/>
      <c r="H7" s="135"/>
      <c r="I7" s="135"/>
      <c r="J7" s="135"/>
      <c r="K7" s="29"/>
    </row>
    <row r="8" spans="1:11" ht="18.75" customHeight="1">
      <c r="A8" s="367" t="s">
        <v>123</v>
      </c>
      <c r="B8" s="367"/>
      <c r="C8" s="367"/>
      <c r="D8" s="367"/>
      <c r="E8" s="367"/>
      <c r="F8" s="367"/>
      <c r="G8" s="367"/>
      <c r="H8" s="367"/>
      <c r="I8" s="367"/>
      <c r="J8" s="367"/>
      <c r="K8" s="136"/>
    </row>
    <row r="9" spans="2:11" ht="15">
      <c r="B9" s="29"/>
      <c r="C9" s="29"/>
      <c r="D9" s="134"/>
      <c r="E9" s="134"/>
      <c r="F9" s="134"/>
      <c r="G9" s="29"/>
      <c r="H9" s="29"/>
      <c r="I9" s="29"/>
      <c r="J9" s="29"/>
      <c r="K9" s="29"/>
    </row>
    <row r="10" spans="2:11" ht="15">
      <c r="B10" s="29"/>
      <c r="C10" s="29"/>
      <c r="D10" s="29"/>
      <c r="E10" s="137" t="s">
        <v>124</v>
      </c>
      <c r="F10" s="137" t="s">
        <v>9</v>
      </c>
      <c r="G10" s="137" t="s">
        <v>125</v>
      </c>
      <c r="H10" s="29"/>
      <c r="I10" s="29"/>
      <c r="J10" s="29"/>
      <c r="K10" s="29"/>
    </row>
    <row r="11" spans="2:11" ht="15">
      <c r="B11" s="29"/>
      <c r="C11" s="29"/>
      <c r="D11" s="29"/>
      <c r="E11" s="138">
        <v>5</v>
      </c>
      <c r="F11" s="288">
        <v>178</v>
      </c>
      <c r="G11" s="290">
        <f>(F11/226)*100</f>
        <v>78.76106194690266</v>
      </c>
      <c r="H11" s="29"/>
      <c r="I11" s="139"/>
      <c r="J11" s="29"/>
      <c r="K11" s="29"/>
    </row>
    <row r="12" spans="2:11" ht="15">
      <c r="B12" s="29"/>
      <c r="C12" s="29"/>
      <c r="D12" s="29"/>
      <c r="E12" s="138">
        <v>6</v>
      </c>
      <c r="F12" s="288">
        <v>17</v>
      </c>
      <c r="G12" s="290">
        <f aca="true" t="shared" si="0" ref="G12:G17">(F12/226)*100</f>
        <v>7.52212389380531</v>
      </c>
      <c r="H12" s="29"/>
      <c r="I12" s="29"/>
      <c r="J12" s="29"/>
      <c r="K12" s="29"/>
    </row>
    <row r="13" spans="2:11" ht="15">
      <c r="B13" s="29"/>
      <c r="C13" s="29"/>
      <c r="D13" s="29"/>
      <c r="E13" s="138">
        <v>7</v>
      </c>
      <c r="F13" s="288">
        <v>14</v>
      </c>
      <c r="G13" s="290">
        <f t="shared" si="0"/>
        <v>6.1946902654867255</v>
      </c>
      <c r="H13" s="29"/>
      <c r="I13" s="29"/>
      <c r="J13" s="29"/>
      <c r="K13" s="29"/>
    </row>
    <row r="14" spans="2:11" ht="15">
      <c r="B14" s="29"/>
      <c r="C14" s="29"/>
      <c r="D14" s="29"/>
      <c r="E14" s="138">
        <v>8</v>
      </c>
      <c r="F14" s="288">
        <v>4</v>
      </c>
      <c r="G14" s="290">
        <f t="shared" si="0"/>
        <v>1.7699115044247788</v>
      </c>
      <c r="H14" s="29"/>
      <c r="I14" s="29"/>
      <c r="J14" s="29"/>
      <c r="K14" s="29"/>
    </row>
    <row r="15" spans="2:11" ht="15">
      <c r="B15" s="29"/>
      <c r="C15" s="29"/>
      <c r="D15" s="29"/>
      <c r="E15" s="138">
        <v>9</v>
      </c>
      <c r="F15" s="288">
        <v>3</v>
      </c>
      <c r="G15" s="290">
        <f t="shared" si="0"/>
        <v>1.3274336283185841</v>
      </c>
      <c r="H15" s="29"/>
      <c r="I15" s="29"/>
      <c r="J15" s="29"/>
      <c r="K15" s="29"/>
    </row>
    <row r="16" spans="2:11" ht="15">
      <c r="B16" s="29"/>
      <c r="C16" s="29"/>
      <c r="D16" s="29"/>
      <c r="E16" s="138">
        <v>10</v>
      </c>
      <c r="F16" s="288">
        <v>1</v>
      </c>
      <c r="G16" s="290">
        <f t="shared" si="0"/>
        <v>0.4424778761061947</v>
      </c>
      <c r="H16" s="29"/>
      <c r="I16" s="29"/>
      <c r="J16" s="29"/>
      <c r="K16" s="29"/>
    </row>
    <row r="17" spans="2:11" ht="15">
      <c r="B17" s="29"/>
      <c r="C17" s="29"/>
      <c r="D17" s="29"/>
      <c r="E17" s="138" t="s">
        <v>126</v>
      </c>
      <c r="F17" s="288">
        <v>9</v>
      </c>
      <c r="G17" s="290">
        <f t="shared" si="0"/>
        <v>3.982300884955752</v>
      </c>
      <c r="H17" s="29"/>
      <c r="I17" s="29"/>
      <c r="J17" s="29"/>
      <c r="K17" s="29"/>
    </row>
    <row r="18" spans="2:11" ht="15">
      <c r="B18" s="29"/>
      <c r="C18" s="29"/>
      <c r="D18" s="29"/>
      <c r="E18" s="137" t="s">
        <v>32</v>
      </c>
      <c r="F18" s="289">
        <f>SUM(F11:F17)</f>
        <v>226</v>
      </c>
      <c r="G18" s="291">
        <v>100</v>
      </c>
      <c r="H18" s="29"/>
      <c r="I18" s="29"/>
      <c r="J18" s="29"/>
      <c r="K18" s="29"/>
    </row>
    <row r="19" spans="2:11" ht="15">
      <c r="B19" s="29"/>
      <c r="C19" s="29"/>
      <c r="D19" s="29"/>
      <c r="E19" s="29"/>
      <c r="F19" s="29"/>
      <c r="G19" s="29"/>
      <c r="H19" s="29"/>
      <c r="I19" s="29"/>
      <c r="J19" s="29"/>
      <c r="K19" s="29"/>
    </row>
    <row r="20" spans="2:11" ht="15">
      <c r="B20" s="29"/>
      <c r="C20" s="29"/>
      <c r="D20" s="29"/>
      <c r="E20" s="29"/>
      <c r="F20" s="29"/>
      <c r="G20" s="29"/>
      <c r="H20" s="29"/>
      <c r="I20" s="29"/>
      <c r="J20" s="29"/>
      <c r="K20" s="29"/>
    </row>
    <row r="21" spans="1:11" ht="15">
      <c r="A21" s="367" t="s">
        <v>127</v>
      </c>
      <c r="B21" s="367"/>
      <c r="C21" s="367"/>
      <c r="D21" s="367"/>
      <c r="E21" s="367"/>
      <c r="F21" s="367"/>
      <c r="G21" s="367"/>
      <c r="H21" s="367"/>
      <c r="I21" s="367"/>
      <c r="J21" s="367"/>
      <c r="K21" s="29"/>
    </row>
    <row r="22" spans="2:11" ht="15">
      <c r="B22" s="29"/>
      <c r="C22" s="29"/>
      <c r="D22" s="29"/>
      <c r="E22" s="29"/>
      <c r="F22" s="29"/>
      <c r="G22" s="29"/>
      <c r="H22" s="29"/>
      <c r="I22" s="29"/>
      <c r="J22" s="29"/>
      <c r="K22" s="29"/>
    </row>
    <row r="23" spans="2:11" ht="15">
      <c r="B23" s="29"/>
      <c r="C23" s="29"/>
      <c r="D23" s="29"/>
      <c r="E23" s="137" t="s">
        <v>124</v>
      </c>
      <c r="F23" s="137" t="s">
        <v>9</v>
      </c>
      <c r="G23" s="137" t="s">
        <v>125</v>
      </c>
      <c r="H23" s="29"/>
      <c r="I23" s="29"/>
      <c r="J23" s="29"/>
      <c r="K23" s="29"/>
    </row>
    <row r="24" spans="2:11" ht="15">
      <c r="B24" s="29"/>
      <c r="C24" s="29"/>
      <c r="D24" s="29"/>
      <c r="E24" s="138">
        <v>2</v>
      </c>
      <c r="F24" s="292">
        <v>3398</v>
      </c>
      <c r="G24" s="290">
        <f>F24/4031*100</f>
        <v>84.29670057057803</v>
      </c>
      <c r="H24" s="29"/>
      <c r="I24" s="29"/>
      <c r="J24" s="29"/>
      <c r="K24" s="29"/>
    </row>
    <row r="25" spans="2:11" ht="15">
      <c r="B25" s="29"/>
      <c r="C25" s="29"/>
      <c r="D25" s="29"/>
      <c r="E25" s="138">
        <v>3</v>
      </c>
      <c r="F25" s="288">
        <v>451</v>
      </c>
      <c r="G25" s="290">
        <f aca="true" t="shared" si="1" ref="G25:G33">F25/4031*100</f>
        <v>11.188290746712974</v>
      </c>
      <c r="H25" s="29"/>
      <c r="I25" s="29"/>
      <c r="J25" s="29"/>
      <c r="K25" s="29"/>
    </row>
    <row r="26" spans="2:11" ht="15">
      <c r="B26" s="29"/>
      <c r="C26" s="29"/>
      <c r="D26" s="29"/>
      <c r="E26" s="138">
        <v>4</v>
      </c>
      <c r="F26" s="288">
        <v>114</v>
      </c>
      <c r="G26" s="290">
        <f t="shared" si="1"/>
        <v>2.8280823616968496</v>
      </c>
      <c r="H26" s="29"/>
      <c r="I26" s="29"/>
      <c r="J26" s="29"/>
      <c r="K26" s="29"/>
    </row>
    <row r="27" spans="2:11" ht="15">
      <c r="B27" s="29"/>
      <c r="C27" s="29"/>
      <c r="D27" s="29"/>
      <c r="E27" s="138">
        <v>5</v>
      </c>
      <c r="F27" s="288">
        <v>42</v>
      </c>
      <c r="G27" s="290">
        <f t="shared" si="1"/>
        <v>1.0419250806251552</v>
      </c>
      <c r="H27" s="29"/>
      <c r="I27" s="29"/>
      <c r="J27" s="29"/>
      <c r="K27" s="29"/>
    </row>
    <row r="28" spans="2:11" ht="15">
      <c r="B28" s="29"/>
      <c r="C28" s="29"/>
      <c r="D28" s="29"/>
      <c r="E28" s="138">
        <v>6</v>
      </c>
      <c r="F28" s="288">
        <v>12</v>
      </c>
      <c r="G28" s="290">
        <f t="shared" si="1"/>
        <v>0.2976928801786157</v>
      </c>
      <c r="H28" s="29"/>
      <c r="I28" s="29"/>
      <c r="J28" s="29"/>
      <c r="K28" s="29"/>
    </row>
    <row r="29" spans="2:11" ht="15">
      <c r="B29" s="29"/>
      <c r="C29" s="29"/>
      <c r="D29" s="29"/>
      <c r="E29" s="138">
        <v>7</v>
      </c>
      <c r="F29" s="288">
        <v>7</v>
      </c>
      <c r="G29" s="290">
        <f t="shared" si="1"/>
        <v>0.1736541801041925</v>
      </c>
      <c r="H29" s="29"/>
      <c r="I29" s="29"/>
      <c r="J29" s="29"/>
      <c r="K29" s="29"/>
    </row>
    <row r="30" spans="2:11" ht="15">
      <c r="B30" s="29"/>
      <c r="C30" s="29"/>
      <c r="D30" s="29"/>
      <c r="E30" s="138">
        <v>8</v>
      </c>
      <c r="F30" s="288">
        <v>4</v>
      </c>
      <c r="G30" s="290">
        <f t="shared" si="1"/>
        <v>0.09923096005953858</v>
      </c>
      <c r="H30" s="29"/>
      <c r="I30" s="29"/>
      <c r="J30" s="29"/>
      <c r="K30" s="29"/>
    </row>
    <row r="31" spans="2:11" ht="15">
      <c r="B31" s="29"/>
      <c r="C31" s="29"/>
      <c r="D31" s="29"/>
      <c r="E31" s="138">
        <v>9</v>
      </c>
      <c r="F31" s="288">
        <v>0</v>
      </c>
      <c r="G31" s="290">
        <f t="shared" si="1"/>
        <v>0</v>
      </c>
      <c r="H31" s="29"/>
      <c r="I31" s="29"/>
      <c r="J31" s="29"/>
      <c r="K31" s="29"/>
    </row>
    <row r="32" spans="2:11" ht="15">
      <c r="B32" s="29"/>
      <c r="C32" s="29"/>
      <c r="D32" s="29"/>
      <c r="E32" s="138">
        <v>10</v>
      </c>
      <c r="F32" s="288">
        <v>1</v>
      </c>
      <c r="G32" s="290">
        <f t="shared" si="1"/>
        <v>0.024807740014884644</v>
      </c>
      <c r="H32" s="29"/>
      <c r="I32" s="29"/>
      <c r="J32" s="29"/>
      <c r="K32" s="29"/>
    </row>
    <row r="33" spans="2:11" ht="15">
      <c r="B33" s="29"/>
      <c r="C33" s="29"/>
      <c r="D33" s="29"/>
      <c r="E33" s="138" t="s">
        <v>126</v>
      </c>
      <c r="F33" s="288">
        <v>2</v>
      </c>
      <c r="G33" s="290">
        <f t="shared" si="1"/>
        <v>0.04961548002976929</v>
      </c>
      <c r="H33" s="29"/>
      <c r="I33" s="29"/>
      <c r="J33" s="29"/>
      <c r="K33" s="29"/>
    </row>
    <row r="34" spans="2:11" ht="15">
      <c r="B34" s="29"/>
      <c r="C34" s="29"/>
      <c r="D34" s="29"/>
      <c r="E34" s="137" t="s">
        <v>32</v>
      </c>
      <c r="F34" s="293">
        <f>SUM(F24:F33)</f>
        <v>4031</v>
      </c>
      <c r="G34" s="291">
        <v>100</v>
      </c>
      <c r="H34" s="29"/>
      <c r="I34" s="29"/>
      <c r="J34" s="29"/>
      <c r="K34" s="29"/>
    </row>
    <row r="35" spans="2:11" ht="15">
      <c r="B35" s="29"/>
      <c r="C35" s="29"/>
      <c r="D35" s="29"/>
      <c r="E35" s="140" t="s">
        <v>18</v>
      </c>
      <c r="F35" s="140"/>
      <c r="G35" s="140"/>
      <c r="H35" s="29"/>
      <c r="I35" s="29"/>
      <c r="J35" s="29"/>
      <c r="K35" s="29"/>
    </row>
    <row r="36" spans="2:11" ht="15">
      <c r="B36" s="29"/>
      <c r="C36" s="29"/>
      <c r="D36" s="29"/>
      <c r="E36" s="29"/>
      <c r="F36" s="29"/>
      <c r="G36" s="29"/>
      <c r="H36" s="29"/>
      <c r="I36" s="29"/>
      <c r="J36" s="29"/>
      <c r="K36" s="29"/>
    </row>
    <row r="37" spans="2:11" ht="15">
      <c r="B37" s="29"/>
      <c r="C37" s="29"/>
      <c r="D37" s="29"/>
      <c r="E37" s="29"/>
      <c r="F37" s="29"/>
      <c r="G37" s="29"/>
      <c r="H37" s="141"/>
      <c r="I37" s="29"/>
      <c r="J37" s="29"/>
      <c r="K37" s="29"/>
    </row>
    <row r="38" spans="2:11" ht="15">
      <c r="B38" s="29"/>
      <c r="C38" s="142"/>
      <c r="D38" s="142"/>
      <c r="E38" s="29"/>
      <c r="F38" s="29"/>
      <c r="G38" s="29"/>
      <c r="H38" s="143"/>
      <c r="I38" s="29"/>
      <c r="J38" s="29"/>
      <c r="K38" s="29"/>
    </row>
    <row r="39" spans="2:11" ht="15">
      <c r="B39" s="29"/>
      <c r="C39" s="29"/>
      <c r="D39" s="29"/>
      <c r="E39" s="29"/>
      <c r="F39" s="29"/>
      <c r="G39" s="29"/>
      <c r="H39" s="29"/>
      <c r="I39" s="29"/>
      <c r="J39" s="29"/>
      <c r="K39" s="29"/>
    </row>
    <row r="40" spans="2:11" ht="15">
      <c r="B40" s="29"/>
      <c r="C40" s="29"/>
      <c r="D40" s="29"/>
      <c r="E40" s="29"/>
      <c r="F40" s="29"/>
      <c r="G40" s="29"/>
      <c r="H40" s="29"/>
      <c r="I40" s="29"/>
      <c r="J40" s="29"/>
      <c r="K40" s="29"/>
    </row>
    <row r="41" spans="2:11" ht="15">
      <c r="B41" s="29"/>
      <c r="C41" s="29"/>
      <c r="D41" s="29"/>
      <c r="E41" s="29"/>
      <c r="F41" s="29"/>
      <c r="G41" s="29"/>
      <c r="H41" s="29"/>
      <c r="I41" s="29"/>
      <c r="J41" s="29"/>
      <c r="K41" s="29"/>
    </row>
    <row r="42" spans="2:11" ht="15">
      <c r="B42" s="29"/>
      <c r="C42" s="29"/>
      <c r="D42" s="29"/>
      <c r="E42" s="29"/>
      <c r="F42" s="29"/>
      <c r="G42" s="29"/>
      <c r="H42" s="29"/>
      <c r="I42" s="29"/>
      <c r="J42" s="29"/>
      <c r="K42" s="29"/>
    </row>
    <row r="43" spans="2:11" ht="15">
      <c r="B43" s="29"/>
      <c r="C43" s="29"/>
      <c r="D43" s="29"/>
      <c r="E43" s="29"/>
      <c r="F43" s="29"/>
      <c r="G43" s="29"/>
      <c r="H43" s="29"/>
      <c r="I43" s="29"/>
      <c r="J43" s="29"/>
      <c r="K43" s="29"/>
    </row>
    <row r="44" spans="2:11" ht="15">
      <c r="B44" s="29"/>
      <c r="C44" s="29"/>
      <c r="D44" s="29"/>
      <c r="E44" s="29"/>
      <c r="F44" s="29"/>
      <c r="G44" s="29"/>
      <c r="H44" s="29"/>
      <c r="I44" s="29"/>
      <c r="J44" s="29"/>
      <c r="K44" s="29"/>
    </row>
    <row r="45" spans="2:11" ht="15">
      <c r="B45" s="29"/>
      <c r="C45" s="29"/>
      <c r="D45" s="29"/>
      <c r="H45" s="29"/>
      <c r="I45" s="29"/>
      <c r="J45" s="29"/>
      <c r="K45" s="29"/>
    </row>
    <row r="46" spans="2:11" ht="15">
      <c r="B46" s="29"/>
      <c r="C46" s="29"/>
      <c r="D46" s="29"/>
      <c r="H46" s="29"/>
      <c r="I46" s="29"/>
      <c r="J46" s="29"/>
      <c r="K46" s="29"/>
    </row>
    <row r="47" spans="2:11" ht="15">
      <c r="B47" s="29"/>
      <c r="C47" s="29"/>
      <c r="D47" s="29"/>
      <c r="H47" s="29"/>
      <c r="I47" s="29"/>
      <c r="J47" s="29"/>
      <c r="K47" s="29"/>
    </row>
  </sheetData>
  <sheetProtection/>
  <mergeCells count="4">
    <mergeCell ref="A2:J2"/>
    <mergeCell ref="A5:J5"/>
    <mergeCell ref="A8:J8"/>
    <mergeCell ref="A21:J21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&amp;L24.09.2010&amp;CTÜRKİYE ODALAR ve BORSALAR BİRLİĞİ
Bilgi Hizmetleri Dairesi&amp;R&amp;P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2010-09-24T07:02:46Z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2275DMW4H6TN-225-153</vt:lpwstr>
  </property>
  <property fmtid="{D5CDD505-2E9C-101B-9397-08002B2CF9AE}" pid="3" name="_dlc_DocIdItemGuid">
    <vt:lpwstr>f34b2e78-b20c-48c8-b093-fb5848badcf6</vt:lpwstr>
  </property>
  <property fmtid="{D5CDD505-2E9C-101B-9397-08002B2CF9AE}" pid="4" name="_dlc_DocIdUrl">
    <vt:lpwstr>http://sspsrv01:90/IktisadiRaporlama/_layouts/DocIdRedir.aspx?ID=2275DMW4H6TN-225-153, 2275DMW4H6TN-225-153</vt:lpwstr>
  </property>
</Properties>
</file>