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863" activeTab="0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</sheets>
  <definedNames>
    <definedName name="_xlnm.Print_Area" localSheetId="10">'EN ÇOK KURULAN 10 FAALİYET'!#REF!</definedName>
    <definedName name="_xlnm.Print_Area" localSheetId="3">'FAALİYET SIKLIĞI'!$A$1:$I$161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6">'YABANCI SERMAYE GENEL GÖRÜNÜM'!#REF!</definedName>
    <definedName name="_xlnm.Print_Area" localSheetId="19">'YABANCI SERMAYE ve FAALİYETLER'!$A$1:$F$62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İLLER'!$26:$28</definedName>
    <definedName name="_xlnm.Print_Titles" localSheetId="18">'YABANCI SERMAYE ve ÜLKELER'!$49:$51</definedName>
  </definedNames>
  <calcPr fullCalcOnLoad="1"/>
</workbook>
</file>

<file path=xl/sharedStrings.xml><?xml version="1.0" encoding="utf-8"?>
<sst xmlns="http://schemas.openxmlformats.org/spreadsheetml/2006/main" count="1642" uniqueCount="584">
  <si>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</si>
  <si>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</si>
  <si>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</si>
  <si>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</si>
  <si>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</si>
  <si>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</si>
  <si>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</si>
  <si>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</si>
  <si>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</si>
  <si>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</si>
  <si>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</si>
  <si>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</si>
  <si>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</si>
  <si>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</si>
  <si>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</si>
  <si>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</si>
  <si>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</si>
  <si>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</si>
  <si>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</si>
  <si>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</si>
  <si>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</si>
  <si>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</si>
  <si>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</si>
  <si>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</si>
  <si>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</si>
  <si>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</si>
  <si>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</si>
  <si>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</si>
  <si>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</si>
  <si>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</si>
  <si>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</si>
  <si>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</si>
  <si>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</si>
  <si>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</si>
  <si>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</si>
  <si>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</si>
  <si>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</si>
  <si>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</si>
  <si>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</si>
  <si>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</si>
  <si>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</si>
  <si>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</si>
  <si>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</si>
  <si>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</si>
  <si>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</si>
  <si>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</si>
  <si>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</si>
  <si>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</si>
  <si>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</si>
  <si>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</si>
  <si>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</si>
  <si>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</si>
  <si>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</si>
  <si>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</si>
  <si>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</si>
  <si>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</si>
  <si>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</si>
  <si>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</si>
  <si>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</si>
  <si>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</si>
  <si>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</si>
  <si>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</si>
  <si>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</si>
  <si>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</si>
  <si>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</si>
  <si>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</si>
  <si>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</si>
  <si>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</si>
  <si>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</si>
  <si>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</si>
  <si>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</si>
  <si>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</si>
  <si>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</si>
  <si>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</si>
  <si>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</si>
  <si>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</si>
  <si>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</si>
  <si>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</si>
  <si>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</si>
  <si>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</si>
  <si>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</si>
  <si>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</si>
  <si>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</si>
  <si>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</si>
  <si>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</si>
  <si>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</si>
  <si>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</si>
  <si>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</si>
  <si>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</si>
  <si>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</si>
  <si>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</si>
  <si>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</si>
  <si>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</si>
  <si>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</si>
  <si>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</si>
  <si>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</si>
  <si>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</si>
  <si>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</si>
  <si>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</si>
  <si>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</si>
  <si>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</si>
  <si>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</si>
  <si>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</si>
  <si>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</si>
  <si>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</si>
  <si>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</si>
  <si>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</si>
  <si>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</si>
  <si>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</si>
  <si>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</si>
  <si>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</si>
  <si>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</si>
  <si>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</si>
  <si>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</si>
  <si>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</si>
  <si>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</si>
  <si>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</si>
  <si>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</si>
  <si>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</si>
  <si>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</si>
  <si>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</si>
  <si>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</si>
  <si>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</si>
  <si>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</si>
  <si>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</si>
  <si>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</si>
  <si>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</si>
  <si>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</si>
  <si>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</si>
  <si>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</si>
  <si>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</si>
  <si>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</si>
  <si>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</si>
  <si>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</si>
  <si>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</si>
  <si>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</si>
  <si>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</si>
  <si>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</si>
  <si>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</si>
  <si>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</si>
  <si>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</si>
  <si>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</si>
  <si>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</si>
  <si>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</si>
  <si>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</si>
  <si>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</si>
  <si>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</si>
  <si>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</si>
  <si>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</si>
  <si>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</si>
  <si>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</si>
  <si>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</si>
  <si>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</si>
  <si>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</si>
  <si>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</si>
  <si>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</si>
  <si>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</si>
  <si>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</si>
  <si>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</si>
  <si>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</si>
  <si>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</si>
  <si>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</si>
  <si>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</si>
  <si>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</si>
  <si>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</si>
  <si>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</si>
  <si>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</si>
  <si>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</si>
  <si>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</si>
  <si>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</si>
  <si>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</si>
  <si>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</si>
  <si>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</si>
  <si>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</si>
  <si>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</si>
  <si>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</si>
  <si>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</si>
  <si>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</si>
  <si>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</si>
  <si>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</si>
  <si>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</si>
  <si>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</si>
  <si>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</si>
  <si>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</si>
  <si>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</si>
  <si>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</si>
  <si>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</si>
  <si>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</si>
  <si>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</si>
  <si>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</si>
  <si>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</si>
  <si>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</si>
  <si>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</si>
  <si>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</si>
  <si>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</si>
  <si>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</si>
  <si>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</si>
  <si>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</si>
  <si>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</si>
  <si>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</si>
  <si>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</si>
  <si>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</si>
  <si>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</si>
  <si>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</si>
  <si>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</si>
  <si>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</si>
  <si>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</si>
  <si>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</si>
  <si>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</si>
  <si>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</si>
  <si>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</si>
  <si>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</si>
  <si>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</si>
  <si>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</si>
  <si>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</si>
  <si>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</si>
  <si>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</si>
  <si>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</si>
  <si>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</si>
  <si>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</si>
  <si>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</si>
  <si>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</si>
  <si>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</si>
  <si>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</si>
  <si>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</si>
  <si>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</si>
  <si>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</si>
  <si>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</si>
  <si>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</si>
  <si>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</si>
  <si>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</si>
  <si>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</si>
  <si>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</si>
  <si>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</si>
  <si>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</si>
  <si>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</si>
  <si>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</si>
  <si>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</si>
  <si>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</si>
  <si>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Ger.Kiş.Tic.İşl.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</si>
  <si>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</si>
  <si>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</si>
  <si>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</si>
  <si>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</si>
  <si>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</si>
  <si>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</si>
  <si>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</si>
  <si>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</si>
  <si>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</si>
  <si>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</si>
  <si>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</si>
  <si>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</si>
  <si>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</si>
  <si>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</si>
  <si>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</si>
  <si>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</si>
  <si>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</si>
  <si>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</si>
  <si>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</si>
  <si>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</si>
  <si>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</si>
  <si>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</si>
  <si>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</si>
  <si>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</si>
  <si>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</si>
  <si>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</si>
  <si>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</si>
  <si>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</si>
  <si>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</si>
  <si>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</si>
  <si>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</si>
  <si>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</si>
  <si>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</si>
  <si>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</si>
  <si>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</si>
  <si>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</si>
  <si>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</si>
  <si>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</si>
  <si>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</si>
  <si>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</si>
  <si>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</si>
  <si>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</si>
  <si>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</si>
  <si>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</si>
  <si>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</si>
  <si>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</si>
  <si>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</si>
  <si>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</si>
  <si>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</si>
  <si>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</si>
  <si>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</si>
  <si>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</si>
  <si>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</si>
  <si>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</si>
  <si>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</si>
  <si>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</si>
  <si>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</si>
  <si>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</si>
  <si>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</si>
  <si>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</si>
  <si>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</si>
  <si>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</si>
  <si>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</si>
  <si>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</si>
  <si>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</si>
  <si>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</si>
  <si>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</si>
  <si>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</si>
  <si>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</si>
  <si>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</si>
  <si>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</si>
  <si>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</si>
  <si>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</si>
  <si>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</si>
  <si>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</si>
  <si>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</si>
  <si>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</si>
  <si>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</si>
  <si>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Su Ürünleri Kooperatifi</t>
  </si>
  <si>
    <t>Birlikler</t>
  </si>
  <si>
    <t>Tüketim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</si>
  <si>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</si>
  <si>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</si>
  <si>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</si>
  <si>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</si>
  <si>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</si>
  <si>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</si>
  <si>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</si>
  <si>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</si>
  <si>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</si>
  <si>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</si>
  <si>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</si>
  <si>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</si>
  <si>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</si>
  <si>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</si>
  <si>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</si>
  <si>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Diğer dış giyim eşyaları imalatı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</si>
  <si>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</si>
  <si>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</si>
  <si>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</si>
  <si>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</si>
  <si>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</si>
  <si>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</si>
  <si>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</si>
  <si>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</si>
  <si>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</si>
  <si>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</si>
  <si>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</si>
  <si>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</si>
  <si>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</si>
  <si>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</si>
  <si>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14.13</t>
  </si>
  <si>
    <t>Romanya</t>
  </si>
  <si>
    <t>Lübnan</t>
  </si>
  <si>
    <t>Finlandiya</t>
  </si>
  <si>
    <t>Gürcistan</t>
  </si>
  <si>
    <t>Cezayir</t>
  </si>
  <si>
    <t>Tunus</t>
  </si>
  <si>
    <t>Özbekistan</t>
  </si>
  <si>
    <t>Fas</t>
  </si>
  <si>
    <t>Yemen Arap Cum.</t>
  </si>
  <si>
    <t>Norveç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</si>
  <si>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</si>
  <si>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</si>
  <si>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</si>
  <si>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</si>
  <si>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</si>
  <si>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</si>
  <si>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</si>
  <si>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</si>
  <si>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</si>
  <si>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</si>
  <si>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</si>
  <si>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</si>
  <si>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</si>
  <si>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</si>
  <si>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</si>
  <si>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</si>
  <si>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</si>
  <si>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</si>
  <si>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</si>
  <si>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</si>
  <si>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</si>
  <si>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</si>
  <si>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</si>
  <si>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</si>
  <si>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</si>
  <si>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</si>
  <si>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</si>
  <si>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</si>
  <si>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</si>
  <si>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</si>
  <si>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</si>
  <si>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</si>
  <si>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</si>
  <si>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</si>
  <si>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</si>
  <si>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</si>
  <si>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</si>
  <si>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</si>
  <si>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</si>
  <si>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</si>
  <si>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</si>
  <si>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</si>
  <si>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</si>
  <si>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</si>
  <si>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</si>
  <si>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</si>
  <si>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</si>
  <si>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</si>
  <si>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</si>
  <si>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</si>
  <si>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</si>
  <si>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</si>
  <si>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</si>
  <si>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</si>
  <si>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</si>
  <si>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</si>
  <si>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</si>
  <si>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</si>
  <si>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</si>
  <si>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</si>
  <si>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</si>
  <si>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</si>
  <si>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</si>
  <si>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</si>
  <si>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</si>
  <si>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</si>
  <si>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</si>
  <si>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</si>
  <si>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</si>
  <si>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</si>
  <si>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</si>
  <si>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</si>
  <si>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</si>
  <si>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</si>
  <si>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</si>
  <si>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</si>
  <si>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</si>
  <si>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</si>
  <si>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</si>
  <si>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</si>
  <si>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</si>
  <si>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</si>
  <si>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</si>
  <si>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</si>
  <si>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</si>
  <si>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</si>
  <si>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</si>
  <si>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İsrail</t>
  </si>
  <si>
    <t>Güney Kore</t>
  </si>
  <si>
    <t>Sudan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</si>
  <si>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</si>
  <si>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</si>
  <si>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</si>
  <si>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</si>
  <si>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</si>
  <si>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</si>
  <si>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</si>
  <si>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</si>
  <si>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</si>
  <si>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</si>
  <si>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</si>
  <si>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Ocak-Şubat Döneminde En Çok Şirket Kapanışı Olan İlk 10 Faaliyet</t>
  </si>
  <si>
    <t xml:space="preserve"> Şubat Ayında Kurulan Kooperatiflerin Genel Görünümü </t>
  </si>
  <si>
    <t xml:space="preserve">        Şubat Ayında Kurulan Yabancı Sermayeli Şirketlerin Ülkelere Göre Dağılımı</t>
  </si>
  <si>
    <t>68.31</t>
  </si>
  <si>
    <t>Gayrimenkul acenteleri</t>
  </si>
  <si>
    <t>79.11</t>
  </si>
  <si>
    <t>Seyahat acentesi faaliyetleri</t>
  </si>
  <si>
    <t>46.42</t>
  </si>
  <si>
    <t>Giysi ve ayakkabı toptan ticareti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</si>
  <si>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</si>
  <si>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</si>
  <si>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</si>
  <si>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</si>
  <si>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</si>
  <si>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46.42 -Giysi ve ayakkabı toptan ticareti</t>
  </si>
  <si>
    <t>46.73 -Ağaç, inşaat malzemesi ve sıhhi teçhizat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</si>
  <si>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</si>
  <si>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</si>
  <si>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</si>
  <si>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</si>
  <si>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46.17 -Gıda, içecek ve tütün satışı ile ilgili aracılar</t>
  </si>
  <si>
    <t>49.41 -Karayolu ile yük taşımacılığı</t>
  </si>
  <si>
    <t>47.11 -Belirli bir mala tahsis edilmemiş mağazalarda gıda, içecek veya tütün ağırlıklı perakende ticaret</t>
  </si>
  <si>
    <t>2016 OCAK-ŞUBAT (İKİ AYLIK)</t>
  </si>
  <si>
    <t>-</t>
  </si>
  <si>
    <t>Banka Şube Açılışı</t>
  </si>
  <si>
    <t>47.91</t>
  </si>
  <si>
    <t>Posta yoluyla veya internet üzerinden yapılan perakende ticaret</t>
  </si>
  <si>
    <t>55.10</t>
  </si>
  <si>
    <t>Oteller ve benzer konaklama yerleri</t>
  </si>
  <si>
    <t>Tahılların (pirinç hariç), baklagillerin ve yağlı tohumların yetiştirilmesi</t>
  </si>
  <si>
    <t>Makedonya</t>
  </si>
  <si>
    <t>TÜRKİYE</t>
  </si>
  <si>
    <t>Avustralya</t>
  </si>
  <si>
    <t>Filipinler</t>
  </si>
  <si>
    <t>Endonezya</t>
  </si>
  <si>
    <t>Kuzey Kıbrıs Türk Cum.</t>
  </si>
  <si>
    <t>İrlanda</t>
  </si>
  <si>
    <t>Tacikistan</t>
  </si>
  <si>
    <t>01.42 -Diğer sığır ve manda yetiştiriciliği</t>
  </si>
  <si>
    <t>46.38 -Balık, kabuklular ve yumuşakçalar da dahil diğer gıda maddelerinin toptan ticareti</t>
  </si>
  <si>
    <t>15.20 -Ayakkabı, bot, terlik vb. imalatı</t>
  </si>
  <si>
    <t>İllere Göre Kurulan Şirketlerin Aylık ve Birikimli Sermaye Dağılımı</t>
  </si>
  <si>
    <t>İl Adı</t>
  </si>
  <si>
    <t>Gerçek Kişi</t>
  </si>
  <si>
    <t>Sermaye*</t>
  </si>
  <si>
    <t>*=TL</t>
  </si>
  <si>
    <t>Kurulan Şirketlerin İllere Göre Aylık ve Birikimli Sermaye Dağılımı</t>
  </si>
  <si>
    <t>21-22</t>
  </si>
  <si>
    <t>25-26</t>
  </si>
  <si>
    <t>27-31</t>
  </si>
  <si>
    <t>32-33</t>
  </si>
  <si>
    <t>ŞUBAT 2017</t>
  </si>
  <si>
    <t xml:space="preserve"> 17 MART 2017</t>
  </si>
  <si>
    <t>2017 ŞUBAT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</si>
  <si>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2017 ŞUBAT  AYINA AİT KURULAN ve KAPANAN ŞİRKET İSTATİSTİKLERİ</t>
    </r>
  </si>
  <si>
    <t xml:space="preserve"> 2017  ŞUBAT AYINA AİT KURULAN ve KAPANAN ŞİRKET İSTATİSTİKLERİ</t>
  </si>
  <si>
    <t>2017 ŞUBAT AYINA AİT KURULAN ve KAPANAN ŞİRKET İSTATİSTİKLERİ</t>
  </si>
  <si>
    <t xml:space="preserve"> 2017 ŞUBAT AYINA AİT KURULAN ve KAPANAN ŞİRKET İSTATİSTİKLERİ</t>
  </si>
  <si>
    <t>OCAK-ŞUBAT 2017</t>
  </si>
  <si>
    <t>2017 Ocak-Şubat Ayları Arası Kurulan ŞirketlerinSermaye Dağılımları</t>
  </si>
  <si>
    <t xml:space="preserve">2017 ŞUBAT AYINA AİT KURULAN VE KAPANAN ŞİRKET İSTATİSTİKLERİ </t>
  </si>
  <si>
    <t>2017 ŞUBAT (BİR AYLIK)</t>
  </si>
  <si>
    <t>2016  ŞUBAT (BİR AYLIK)</t>
  </si>
  <si>
    <t>2017 OCAK-ŞUBAT (İKİ AYLIK)</t>
  </si>
  <si>
    <t>2017 ŞUBAT</t>
  </si>
  <si>
    <t>2017 OCAK-ŞUBAT</t>
  </si>
  <si>
    <t xml:space="preserve"> 2017 Ocak-Şubat Döneminde   Kurulan Kooperatiflerin Genel Görünümü </t>
  </si>
  <si>
    <t>2017 Ocak-Şubat Döneminde  Kurulan Yabancı Sermayeli Şirketlerin         Genel Görünümü</t>
  </si>
  <si>
    <t>2017 Ocak-Şubat Döneminde Kurulan Yabancı Sermayeli Şirketlerin                                                                  İllere Göre Dağılımı</t>
  </si>
  <si>
    <t>2017 Ocak-Şubat Döneminde En Çok Yabancı Sermayeli Şirket Kuruluşu Olan  İlk 20 Faaliyet</t>
  </si>
  <si>
    <t>62.01</t>
  </si>
  <si>
    <t>47.30</t>
  </si>
  <si>
    <t>Bilgisayar programlama faaliyetleri</t>
  </si>
  <si>
    <t>Belirli bir mala tahsis edilmiş mağazalarda otomotiv yakıtının perakende ticareti</t>
  </si>
  <si>
    <t>45.11</t>
  </si>
  <si>
    <t>Otomobillerin ve hafif motorlu kara taşıtlarının ticareti</t>
  </si>
  <si>
    <t>46.41</t>
  </si>
  <si>
    <t>Tekstil ürünlerinin toptan ticareti</t>
  </si>
  <si>
    <t>47.77</t>
  </si>
  <si>
    <t>Belirli bir mala tahsis edilmiş mağazalarda saat ve mücevher perakende ticareti</t>
  </si>
  <si>
    <t xml:space="preserve">Eğitim/Araştırma ve Geliştirme Kooperatifi </t>
  </si>
  <si>
    <t>Site İşletme Kooperatifi</t>
  </si>
  <si>
    <t>Hizmet Kooperatifi</t>
  </si>
  <si>
    <t xml:space="preserve"> Yabancı Sermaye Oranı (%)</t>
  </si>
  <si>
    <t>Yabancı Sermaye Oranı (%)</t>
  </si>
  <si>
    <t>Şubat Ayında Kurulan Yabancı Sermayeli Şirketlerin Genel Görünümü</t>
  </si>
  <si>
    <t>Malta</t>
  </si>
  <si>
    <t>Sırbistan</t>
  </si>
  <si>
    <t>Japonya</t>
  </si>
  <si>
    <t>Bolivya</t>
  </si>
  <si>
    <t>Kırgızistan</t>
  </si>
  <si>
    <t>Somali</t>
  </si>
  <si>
    <t>Antigua</t>
  </si>
  <si>
    <t>Cibuti</t>
  </si>
  <si>
    <t>Fildişi Sahili</t>
  </si>
  <si>
    <t>Etiyopya</t>
  </si>
  <si>
    <t>Moldovya</t>
  </si>
  <si>
    <t xml:space="preserve">        2017 Ocak-Şubat Döneminde Kurulan Yabancı Sermayeli Şirketlerin Ülkelere Göre Dağılımı</t>
  </si>
  <si>
    <t>Hongkong</t>
  </si>
  <si>
    <t>Portekiz</t>
  </si>
  <si>
    <t>Slovak Cum.</t>
  </si>
  <si>
    <t>Yemen Halk Cum.</t>
  </si>
  <si>
    <t>St.Kittis &amp; Nevis</t>
  </si>
  <si>
    <t>35.11 -Elektrik enerjisi üretimi</t>
  </si>
  <si>
    <t>86.10 -Hastane hizmetleri</t>
  </si>
  <si>
    <t>50.20 -Deniz ve kıyı sularında yük taşımacılığı</t>
  </si>
  <si>
    <t>46.52 -Elektronik ve telekomünikasyon ekipmanlarının ve parçalarının toptan ticareti</t>
  </si>
  <si>
    <t>62.02 -Bilgisayar danışmanlık faaliyetleri</t>
  </si>
  <si>
    <t>07.29 -Diğer demir dışı metal cevherleri madenciliği</t>
  </si>
  <si>
    <t>10.32 -Sebze ve meyve suyu imalatı</t>
  </si>
  <si>
    <t>20.59 -Başka yerde sınıflandırılmamış diğer kimyasal ürünlerin imalatı</t>
  </si>
  <si>
    <t>20.60 -Suni veya sentetik elyaf imalatı</t>
  </si>
  <si>
    <t>22.23 -Plastik inşaat malzemesi imalatı</t>
  </si>
  <si>
    <t>25.92 -Metalden hafif paketleme malzemeleri imalatı</t>
  </si>
  <si>
    <t>46.46 -Eczacılık ürünlerinin toptan ticareti</t>
  </si>
  <si>
    <t>46.41 -Tekstil ürünlerinin toptan ticareti</t>
  </si>
  <si>
    <t>10.89 -Başka yerde sınıflandırılmamış diğer gıda maddelerinin imalatı</t>
  </si>
  <si>
    <t>46.39 -Belirli bir mala tahsis edilmemiş mağazalardaki gıda, içecek ve tütün toptan ticareti</t>
  </si>
  <si>
    <t>52.29 -Taşımacılığı destekleyici diğer faaliyetler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</si>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</sst>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\ [$TL-41F]"/>
    <numFmt numFmtId="189" formatCode="#,##0.00\ _T_L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  <numFmt numFmtId="194" formatCode="#.##0"/>
    <numFmt numFmtId="195" formatCode="[$¥€-2]\ #,##0.00_);[Red]\([$€-2]\ #,##0.00\)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3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b/>
      <sz val="6"/>
      <color theme="1"/>
      <name val="Arial"/>
      <family val="2"/>
    </font>
    <font>
      <sz val="6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b/>
      <sz val="13"/>
      <color theme="1"/>
      <name val="Arial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6"/>
      <color theme="1"/>
      <name val="Arial"/>
      <family val="2"/>
    </font>
    <font>
      <b/>
      <sz val="6"/>
      <color rgb="FF000000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ck"/>
      <top style="thin"/>
      <bottom/>
    </border>
    <border>
      <left style="thin"/>
      <right>
        <color indexed="63"/>
      </right>
      <top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medium"/>
      <right style="thick"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medium"/>
      <right style="thick"/>
      <top style="thick"/>
      <bottom style="medium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21" borderId="6" applyNumberFormat="0" applyAlignment="0" applyProtection="0"/>
    <xf numFmtId="0" fontId="72" fillId="20" borderId="6" applyNumberFormat="0" applyAlignment="0" applyProtection="0"/>
    <xf numFmtId="0" fontId="73" fillId="22" borderId="7" applyNumberFormat="0" applyAlignment="0" applyProtection="0"/>
    <xf numFmtId="0" fontId="74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0" fillId="25" borderId="8" applyNumberFormat="0" applyFont="0" applyAlignment="0" applyProtection="0"/>
    <xf numFmtId="0" fontId="78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1" fillId="33" borderId="10" xfId="0" applyNumberFormat="1" applyFont="1" applyFill="1" applyBorder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horizontal="center"/>
    </xf>
    <xf numFmtId="0" fontId="83" fillId="0" borderId="0" xfId="0" applyFont="1" applyAlignment="1">
      <alignment/>
    </xf>
    <xf numFmtId="3" fontId="84" fillId="34" borderId="11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/>
    </xf>
    <xf numFmtId="3" fontId="85" fillId="34" borderId="10" xfId="0" applyNumberFormat="1" applyFont="1" applyFill="1" applyBorder="1" applyAlignment="1">
      <alignment horizontal="center" vertical="center"/>
    </xf>
    <xf numFmtId="3" fontId="85" fillId="34" borderId="10" xfId="0" applyNumberFormat="1" applyFont="1" applyFill="1" applyBorder="1" applyAlignment="1">
      <alignment/>
    </xf>
    <xf numFmtId="3" fontId="85" fillId="34" borderId="12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 horizontal="center"/>
    </xf>
    <xf numFmtId="3" fontId="84" fillId="34" borderId="13" xfId="0" applyNumberFormat="1" applyFont="1" applyFill="1" applyBorder="1" applyAlignment="1">
      <alignment horizontal="center"/>
    </xf>
    <xf numFmtId="3" fontId="84" fillId="34" borderId="13" xfId="0" applyNumberFormat="1" applyFont="1" applyFill="1" applyBorder="1" applyAlignment="1">
      <alignment/>
    </xf>
    <xf numFmtId="3" fontId="84" fillId="34" borderId="14" xfId="0" applyNumberFormat="1" applyFont="1" applyFill="1" applyBorder="1" applyAlignment="1">
      <alignment horizontal="center"/>
    </xf>
    <xf numFmtId="3" fontId="86" fillId="34" borderId="15" xfId="0" applyNumberFormat="1" applyFont="1" applyFill="1" applyBorder="1" applyAlignment="1">
      <alignment/>
    </xf>
    <xf numFmtId="0" fontId="87" fillId="0" borderId="0" xfId="0" applyFont="1" applyAlignment="1">
      <alignment/>
    </xf>
    <xf numFmtId="3" fontId="86" fillId="34" borderId="16" xfId="0" applyNumberFormat="1" applyFont="1" applyFill="1" applyBorder="1" applyAlignment="1">
      <alignment/>
    </xf>
    <xf numFmtId="3" fontId="86" fillId="35" borderId="15" xfId="0" applyNumberFormat="1" applyFont="1" applyFill="1" applyBorder="1" applyAlignment="1">
      <alignment/>
    </xf>
    <xf numFmtId="3" fontId="88" fillId="33" borderId="17" xfId="0" applyNumberFormat="1" applyFont="1" applyFill="1" applyBorder="1" applyAlignment="1">
      <alignment horizontal="right"/>
    </xf>
    <xf numFmtId="3" fontId="88" fillId="33" borderId="10" xfId="0" applyNumberFormat="1" applyFont="1" applyFill="1" applyBorder="1" applyAlignment="1">
      <alignment/>
    </xf>
    <xf numFmtId="3" fontId="88" fillId="33" borderId="10" xfId="0" applyNumberFormat="1" applyFont="1" applyFill="1" applyBorder="1" applyAlignment="1">
      <alignment horizontal="right"/>
    </xf>
    <xf numFmtId="3" fontId="83" fillId="33" borderId="10" xfId="0" applyNumberFormat="1" applyFont="1" applyFill="1" applyBorder="1" applyAlignment="1">
      <alignment horizontal="right"/>
    </xf>
    <xf numFmtId="3" fontId="83" fillId="33" borderId="10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 horizontal="right"/>
    </xf>
    <xf numFmtId="3" fontId="88" fillId="33" borderId="12" xfId="0" applyNumberFormat="1" applyFont="1" applyFill="1" applyBorder="1" applyAlignment="1">
      <alignment horizontal="right"/>
    </xf>
    <xf numFmtId="3" fontId="83" fillId="0" borderId="0" xfId="0" applyNumberFormat="1" applyFont="1" applyAlignment="1">
      <alignment/>
    </xf>
    <xf numFmtId="3" fontId="86" fillId="35" borderId="16" xfId="0" applyNumberFormat="1" applyFont="1" applyFill="1" applyBorder="1" applyAlignment="1">
      <alignment/>
    </xf>
    <xf numFmtId="3" fontId="88" fillId="33" borderId="18" xfId="0" applyNumberFormat="1" applyFont="1" applyFill="1" applyBorder="1" applyAlignment="1">
      <alignment horizontal="right"/>
    </xf>
    <xf numFmtId="3" fontId="88" fillId="33" borderId="13" xfId="0" applyNumberFormat="1" applyFont="1" applyFill="1" applyBorder="1" applyAlignment="1">
      <alignment/>
    </xf>
    <xf numFmtId="3" fontId="88" fillId="33" borderId="13" xfId="0" applyNumberFormat="1" applyFont="1" applyFill="1" applyBorder="1" applyAlignment="1">
      <alignment horizontal="right"/>
    </xf>
    <xf numFmtId="3" fontId="83" fillId="33" borderId="13" xfId="0" applyNumberFormat="1" applyFont="1" applyFill="1" applyBorder="1" applyAlignment="1">
      <alignment horizontal="right"/>
    </xf>
    <xf numFmtId="3" fontId="83" fillId="33" borderId="14" xfId="0" applyNumberFormat="1" applyFont="1" applyFill="1" applyBorder="1" applyAlignment="1">
      <alignment horizontal="right"/>
    </xf>
    <xf numFmtId="3" fontId="88" fillId="33" borderId="14" xfId="0" applyNumberFormat="1" applyFont="1" applyFill="1" applyBorder="1" applyAlignment="1">
      <alignment horizontal="right"/>
    </xf>
    <xf numFmtId="3" fontId="83" fillId="33" borderId="17" xfId="0" applyNumberFormat="1" applyFont="1" applyFill="1" applyBorder="1" applyAlignment="1">
      <alignment horizontal="right"/>
    </xf>
    <xf numFmtId="3" fontId="83" fillId="33" borderId="18" xfId="0" applyNumberFormat="1" applyFont="1" applyFill="1" applyBorder="1" applyAlignment="1">
      <alignment horizontal="right"/>
    </xf>
    <xf numFmtId="3" fontId="83" fillId="33" borderId="13" xfId="0" applyNumberFormat="1" applyFont="1" applyFill="1" applyBorder="1" applyAlignment="1">
      <alignment/>
    </xf>
    <xf numFmtId="0" fontId="83" fillId="33" borderId="0" xfId="0" applyFont="1" applyFill="1" applyAlignment="1">
      <alignment/>
    </xf>
    <xf numFmtId="0" fontId="89" fillId="0" borderId="0" xfId="0" applyFont="1" applyAlignment="1">
      <alignment/>
    </xf>
    <xf numFmtId="1" fontId="83" fillId="0" borderId="0" xfId="0" applyNumberFormat="1" applyFont="1" applyAlignment="1">
      <alignment/>
    </xf>
    <xf numFmtId="0" fontId="90" fillId="0" borderId="0" xfId="0" applyFont="1" applyAlignment="1">
      <alignment/>
    </xf>
    <xf numFmtId="189" fontId="83" fillId="0" borderId="0" xfId="0" applyNumberFormat="1" applyFont="1" applyAlignment="1">
      <alignment/>
    </xf>
    <xf numFmtId="188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91" fillId="34" borderId="21" xfId="0" applyFont="1" applyFill="1" applyBorder="1" applyAlignment="1">
      <alignment horizontal="center" vertical="center" wrapText="1"/>
    </xf>
    <xf numFmtId="0" fontId="91" fillId="34" borderId="21" xfId="0" applyFont="1" applyFill="1" applyBorder="1" applyAlignment="1">
      <alignment horizontal="center" vertical="center"/>
    </xf>
    <xf numFmtId="0" fontId="91" fillId="34" borderId="22" xfId="0" applyFont="1" applyFill="1" applyBorder="1" applyAlignment="1">
      <alignment wrapText="1"/>
    </xf>
    <xf numFmtId="3" fontId="91" fillId="34" borderId="23" xfId="0" applyNumberFormat="1" applyFont="1" applyFill="1" applyBorder="1" applyAlignment="1">
      <alignment horizontal="right"/>
    </xf>
    <xf numFmtId="3" fontId="91" fillId="34" borderId="24" xfId="0" applyNumberFormat="1" applyFont="1" applyFill="1" applyBorder="1" applyAlignment="1">
      <alignment horizontal="right"/>
    </xf>
    <xf numFmtId="3" fontId="92" fillId="33" borderId="25" xfId="0" applyNumberFormat="1" applyFont="1" applyFill="1" applyBorder="1" applyAlignment="1">
      <alignment horizontal="right"/>
    </xf>
    <xf numFmtId="3" fontId="93" fillId="33" borderId="25" xfId="0" applyNumberFormat="1" applyFont="1" applyFill="1" applyBorder="1" applyAlignment="1">
      <alignment/>
    </xf>
    <xf numFmtId="0" fontId="92" fillId="33" borderId="17" xfId="0" applyFont="1" applyFill="1" applyBorder="1" applyAlignment="1">
      <alignment wrapText="1"/>
    </xf>
    <xf numFmtId="3" fontId="92" fillId="33" borderId="10" xfId="0" applyNumberFormat="1" applyFont="1" applyFill="1" applyBorder="1" applyAlignment="1">
      <alignment horizontal="right"/>
    </xf>
    <xf numFmtId="3" fontId="93" fillId="33" borderId="10" xfId="0" applyNumberFormat="1" applyFont="1" applyFill="1" applyBorder="1" applyAlignment="1">
      <alignment/>
    </xf>
    <xf numFmtId="3" fontId="93" fillId="33" borderId="10" xfId="0" applyNumberFormat="1" applyFont="1" applyFill="1" applyBorder="1" applyAlignment="1">
      <alignment horizontal="right"/>
    </xf>
    <xf numFmtId="0" fontId="92" fillId="33" borderId="18" xfId="0" applyFont="1" applyFill="1" applyBorder="1" applyAlignment="1">
      <alignment wrapText="1"/>
    </xf>
    <xf numFmtId="3" fontId="92" fillId="33" borderId="13" xfId="0" applyNumberFormat="1" applyFont="1" applyFill="1" applyBorder="1" applyAlignment="1">
      <alignment horizontal="right"/>
    </xf>
    <xf numFmtId="3" fontId="93" fillId="33" borderId="13" xfId="0" applyNumberFormat="1" applyFont="1" applyFill="1" applyBorder="1" applyAlignment="1">
      <alignment horizontal="right"/>
    </xf>
    <xf numFmtId="14" fontId="82" fillId="0" borderId="0" xfId="0" applyNumberFormat="1" applyFont="1" applyAlignment="1">
      <alignment/>
    </xf>
    <xf numFmtId="1" fontId="92" fillId="33" borderId="0" xfId="0" applyNumberFormat="1" applyFont="1" applyFill="1" applyBorder="1" applyAlignment="1">
      <alignment horizontal="right"/>
    </xf>
    <xf numFmtId="1" fontId="93" fillId="33" borderId="0" xfId="0" applyNumberFormat="1" applyFont="1" applyFill="1" applyBorder="1" applyAlignment="1">
      <alignment horizontal="right"/>
    </xf>
    <xf numFmtId="0" fontId="9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1" fillId="34" borderId="26" xfId="0" applyFont="1" applyFill="1" applyBorder="1" applyAlignment="1">
      <alignment wrapText="1"/>
    </xf>
    <xf numFmtId="3" fontId="91" fillId="34" borderId="27" xfId="0" applyNumberFormat="1" applyFont="1" applyFill="1" applyBorder="1" applyAlignment="1">
      <alignment horizontal="right"/>
    </xf>
    <xf numFmtId="0" fontId="92" fillId="33" borderId="28" xfId="0" applyFont="1" applyFill="1" applyBorder="1" applyAlignment="1">
      <alignment wrapText="1"/>
    </xf>
    <xf numFmtId="3" fontId="92" fillId="33" borderId="29" xfId="0" applyNumberFormat="1" applyFont="1" applyFill="1" applyBorder="1" applyAlignment="1">
      <alignment horizontal="right"/>
    </xf>
    <xf numFmtId="3" fontId="93" fillId="33" borderId="29" xfId="0" applyNumberFormat="1" applyFont="1" applyFill="1" applyBorder="1" applyAlignment="1">
      <alignment/>
    </xf>
    <xf numFmtId="3" fontId="93" fillId="33" borderId="29" xfId="0" applyNumberFormat="1" applyFont="1" applyFill="1" applyBorder="1" applyAlignment="1">
      <alignment horizontal="right"/>
    </xf>
    <xf numFmtId="0" fontId="92" fillId="33" borderId="0" xfId="0" applyFont="1" applyFill="1" applyBorder="1" applyAlignment="1">
      <alignment horizontal="center" wrapText="1"/>
    </xf>
    <xf numFmtId="0" fontId="95" fillId="0" borderId="0" xfId="0" applyFont="1" applyBorder="1" applyAlignment="1">
      <alignment/>
    </xf>
    <xf numFmtId="0" fontId="96" fillId="0" borderId="0" xfId="0" applyFont="1" applyAlignment="1">
      <alignment/>
    </xf>
    <xf numFmtId="0" fontId="79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5" fillId="0" borderId="0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6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98" fillId="0" borderId="0" xfId="0" applyFont="1" applyAlignment="1">
      <alignment horizontal="left"/>
    </xf>
    <xf numFmtId="0" fontId="0" fillId="0" borderId="0" xfId="0" applyAlignment="1">
      <alignment horizontal="left"/>
    </xf>
    <xf numFmtId="0" fontId="98" fillId="0" borderId="0" xfId="0" applyFont="1" applyAlignment="1">
      <alignment horizontal="center"/>
    </xf>
    <xf numFmtId="0" fontId="94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1" fillId="34" borderId="23" xfId="0" applyNumberFormat="1" applyFont="1" applyFill="1" applyBorder="1" applyAlignment="1">
      <alignment horizontal="right"/>
    </xf>
    <xf numFmtId="1" fontId="91" fillId="34" borderId="24" xfId="0" applyNumberFormat="1" applyFont="1" applyFill="1" applyBorder="1" applyAlignment="1">
      <alignment horizontal="right"/>
    </xf>
    <xf numFmtId="3" fontId="93" fillId="33" borderId="12" xfId="0" applyNumberFormat="1" applyFont="1" applyFill="1" applyBorder="1" applyAlignment="1">
      <alignment horizontal="right"/>
    </xf>
    <xf numFmtId="3" fontId="93" fillId="33" borderId="30" xfId="0" applyNumberFormat="1" applyFont="1" applyFill="1" applyBorder="1" applyAlignment="1">
      <alignment horizontal="right"/>
    </xf>
    <xf numFmtId="0" fontId="91" fillId="35" borderId="18" xfId="0" applyFont="1" applyFill="1" applyBorder="1" applyAlignment="1">
      <alignment horizontal="right" wrapText="1"/>
    </xf>
    <xf numFmtId="3" fontId="92" fillId="35" borderId="13" xfId="0" applyNumberFormat="1" applyFont="1" applyFill="1" applyBorder="1" applyAlignment="1">
      <alignment horizontal="right"/>
    </xf>
    <xf numFmtId="14" fontId="89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99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9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9" fillId="0" borderId="31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2" xfId="0" applyFont="1" applyFill="1" applyBorder="1" applyAlignment="1">
      <alignment/>
    </xf>
    <xf numFmtId="0" fontId="0" fillId="36" borderId="19" xfId="0" applyFill="1" applyBorder="1" applyAlignment="1">
      <alignment/>
    </xf>
    <xf numFmtId="0" fontId="17" fillId="36" borderId="33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4" xfId="0" applyFont="1" applyFill="1" applyBorder="1" applyAlignment="1">
      <alignment horizontal="center" vertical="center" wrapText="1"/>
    </xf>
    <xf numFmtId="0" fontId="76" fillId="36" borderId="0" xfId="47" applyFill="1" applyBorder="1" applyAlignment="1" applyProtection="1">
      <alignment/>
      <protection/>
    </xf>
    <xf numFmtId="49" fontId="18" fillId="36" borderId="27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7" xfId="0" applyNumberFormat="1" applyFont="1" applyFill="1" applyBorder="1" applyAlignment="1">
      <alignment horizontal="center" vertical="center"/>
    </xf>
    <xf numFmtId="0" fontId="76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6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1" fillId="36" borderId="27" xfId="0" applyNumberFormat="1" applyFont="1" applyFill="1" applyBorder="1" applyAlignment="1">
      <alignment horizontal="center" vertical="center"/>
    </xf>
    <xf numFmtId="0" fontId="0" fillId="36" borderId="16" xfId="0" applyFill="1" applyBorder="1" applyAlignment="1">
      <alignment/>
    </xf>
    <xf numFmtId="0" fontId="99" fillId="36" borderId="20" xfId="0" applyFont="1" applyFill="1" applyBorder="1" applyAlignment="1">
      <alignment/>
    </xf>
    <xf numFmtId="49" fontId="99" fillId="36" borderId="21" xfId="0" applyNumberFormat="1" applyFont="1" applyFill="1" applyBorder="1" applyAlignment="1">
      <alignment horizontal="center"/>
    </xf>
    <xf numFmtId="0" fontId="82" fillId="0" borderId="0" xfId="0" applyFont="1" applyAlignment="1">
      <alignment horizontal="left"/>
    </xf>
    <xf numFmtId="3" fontId="84" fillId="34" borderId="29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3" fontId="86" fillId="35" borderId="35" xfId="0" applyNumberFormat="1" applyFont="1" applyFill="1" applyBorder="1" applyAlignment="1">
      <alignment/>
    </xf>
    <xf numFmtId="3" fontId="93" fillId="33" borderId="25" xfId="0" applyNumberFormat="1" applyFont="1" applyFill="1" applyBorder="1" applyAlignment="1">
      <alignment horizontal="right"/>
    </xf>
    <xf numFmtId="3" fontId="56" fillId="34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9" fillId="35" borderId="36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right"/>
    </xf>
    <xf numFmtId="0" fontId="79" fillId="35" borderId="36" xfId="0" applyFont="1" applyFill="1" applyBorder="1" applyAlignment="1">
      <alignment horizontal="center"/>
    </xf>
    <xf numFmtId="3" fontId="79" fillId="35" borderId="36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93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1" fillId="33" borderId="25" xfId="0" applyNumberFormat="1" applyFont="1" applyFill="1" applyBorder="1" applyAlignment="1">
      <alignment/>
    </xf>
    <xf numFmtId="3" fontId="57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7" xfId="0" applyBorder="1" applyAlignment="1">
      <alignment/>
    </xf>
    <xf numFmtId="3" fontId="0" fillId="0" borderId="37" xfId="0" applyNumberFormat="1" applyBorder="1" applyAlignment="1">
      <alignment/>
    </xf>
    <xf numFmtId="3" fontId="81" fillId="33" borderId="13" xfId="0" applyNumberFormat="1" applyFont="1" applyFill="1" applyBorder="1" applyAlignment="1">
      <alignment horizontal="right"/>
    </xf>
    <xf numFmtId="0" fontId="102" fillId="37" borderId="35" xfId="0" applyFont="1" applyFill="1" applyBorder="1" applyAlignment="1">
      <alignment wrapText="1"/>
    </xf>
    <xf numFmtId="3" fontId="81" fillId="33" borderId="38" xfId="0" applyNumberFormat="1" applyFont="1" applyFill="1" applyBorder="1" applyAlignment="1">
      <alignment/>
    </xf>
    <xf numFmtId="3" fontId="0" fillId="0" borderId="39" xfId="0" applyNumberFormat="1" applyBorder="1" applyAlignment="1">
      <alignment/>
    </xf>
    <xf numFmtId="3" fontId="81" fillId="33" borderId="40" xfId="0" applyNumberFormat="1" applyFont="1" applyFill="1" applyBorder="1" applyAlignment="1">
      <alignment/>
    </xf>
    <xf numFmtId="3" fontId="57" fillId="33" borderId="39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81" fillId="37" borderId="42" xfId="0" applyFont="1" applyFill="1" applyBorder="1" applyAlignment="1">
      <alignment horizontal="right"/>
    </xf>
    <xf numFmtId="0" fontId="81" fillId="37" borderId="43" xfId="0" applyFont="1" applyFill="1" applyBorder="1" applyAlignment="1">
      <alignment horizontal="right"/>
    </xf>
    <xf numFmtId="0" fontId="81" fillId="35" borderId="44" xfId="0" applyFont="1" applyFill="1" applyBorder="1" applyAlignment="1">
      <alignment horizontal="right" wrapText="1"/>
    </xf>
    <xf numFmtId="0" fontId="81" fillId="35" borderId="45" xfId="0" applyFont="1" applyFill="1" applyBorder="1" applyAlignment="1">
      <alignment horizontal="right" wrapText="1"/>
    </xf>
    <xf numFmtId="0" fontId="81" fillId="37" borderId="45" xfId="0" applyFont="1" applyFill="1" applyBorder="1" applyAlignment="1">
      <alignment horizontal="right"/>
    </xf>
    <xf numFmtId="0" fontId="81" fillId="35" borderId="44" xfId="0" applyFont="1" applyFill="1" applyBorder="1" applyAlignment="1">
      <alignment horizontal="right"/>
    </xf>
    <xf numFmtId="0" fontId="81" fillId="35" borderId="45" xfId="0" applyFont="1" applyFill="1" applyBorder="1" applyAlignment="1">
      <alignment horizontal="right"/>
    </xf>
    <xf numFmtId="0" fontId="81" fillId="35" borderId="43" xfId="0" applyFont="1" applyFill="1" applyBorder="1" applyAlignment="1">
      <alignment horizontal="right"/>
    </xf>
    <xf numFmtId="3" fontId="81" fillId="36" borderId="35" xfId="0" applyNumberFormat="1" applyFont="1" applyFill="1" applyBorder="1" applyAlignment="1">
      <alignment horizontal="right" vertical="top" wrapText="1"/>
    </xf>
    <xf numFmtId="3" fontId="81" fillId="36" borderId="34" xfId="0" applyNumberFormat="1" applyFont="1" applyFill="1" applyBorder="1" applyAlignment="1">
      <alignment vertical="top" wrapText="1"/>
    </xf>
    <xf numFmtId="3" fontId="81" fillId="33" borderId="30" xfId="0" applyNumberFormat="1" applyFont="1" applyFill="1" applyBorder="1" applyAlignment="1">
      <alignment/>
    </xf>
    <xf numFmtId="3" fontId="81" fillId="33" borderId="12" xfId="0" applyNumberFormat="1" applyFont="1" applyFill="1" applyBorder="1" applyAlignment="1">
      <alignment/>
    </xf>
    <xf numFmtId="3" fontId="57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6" xfId="0" applyBorder="1" applyAlignment="1">
      <alignment/>
    </xf>
    <xf numFmtId="0" fontId="102" fillId="35" borderId="37" xfId="0" applyFont="1" applyFill="1" applyBorder="1" applyAlignment="1">
      <alignment horizontal="center"/>
    </xf>
    <xf numFmtId="0" fontId="102" fillId="35" borderId="46" xfId="0" applyFont="1" applyFill="1" applyBorder="1" applyAlignment="1">
      <alignment horizontal="center"/>
    </xf>
    <xf numFmtId="0" fontId="102" fillId="35" borderId="41" xfId="0" applyFont="1" applyFill="1" applyBorder="1" applyAlignment="1">
      <alignment horizontal="center"/>
    </xf>
    <xf numFmtId="3" fontId="93" fillId="33" borderId="47" xfId="0" applyNumberFormat="1" applyFont="1" applyFill="1" applyBorder="1" applyAlignment="1">
      <alignment horizontal="right"/>
    </xf>
    <xf numFmtId="3" fontId="93" fillId="33" borderId="14" xfId="0" applyNumberFormat="1" applyFont="1" applyFill="1" applyBorder="1" applyAlignment="1">
      <alignment/>
    </xf>
    <xf numFmtId="3" fontId="93" fillId="33" borderId="11" xfId="0" applyNumberFormat="1" applyFont="1" applyFill="1" applyBorder="1" applyAlignment="1">
      <alignment/>
    </xf>
    <xf numFmtId="3" fontId="93" fillId="33" borderId="48" xfId="0" applyNumberFormat="1" applyFont="1" applyFill="1" applyBorder="1" applyAlignment="1">
      <alignment/>
    </xf>
    <xf numFmtId="0" fontId="0" fillId="35" borderId="36" xfId="0" applyFont="1" applyFill="1" applyBorder="1" applyAlignment="1">
      <alignment horizontal="center" vertical="center"/>
    </xf>
    <xf numFmtId="3" fontId="81" fillId="36" borderId="43" xfId="0" applyNumberFormat="1" applyFont="1" applyFill="1" applyBorder="1" applyAlignment="1">
      <alignment vertical="top" wrapText="1"/>
    </xf>
    <xf numFmtId="0" fontId="97" fillId="0" borderId="0" xfId="0" applyFont="1" applyBorder="1" applyAlignment="1">
      <alignment horizontal="center" wrapText="1"/>
    </xf>
    <xf numFmtId="49" fontId="81" fillId="33" borderId="14" xfId="0" applyNumberFormat="1" applyFont="1" applyFill="1" applyBorder="1" applyAlignment="1">
      <alignment horizontal="right"/>
    </xf>
    <xf numFmtId="3" fontId="93" fillId="33" borderId="12" xfId="0" applyNumberFormat="1" applyFont="1" applyFill="1" applyBorder="1" applyAlignment="1">
      <alignment/>
    </xf>
    <xf numFmtId="3" fontId="81" fillId="36" borderId="35" xfId="0" applyNumberFormat="1" applyFont="1" applyFill="1" applyBorder="1" applyAlignment="1">
      <alignment vertical="top" wrapText="1"/>
    </xf>
    <xf numFmtId="0" fontId="81" fillId="37" borderId="44" xfId="0" applyFont="1" applyFill="1" applyBorder="1" applyAlignment="1">
      <alignment horizontal="right"/>
    </xf>
    <xf numFmtId="0" fontId="81" fillId="35" borderId="43" xfId="0" applyFont="1" applyFill="1" applyBorder="1" applyAlignment="1">
      <alignment horizontal="right" wrapText="1"/>
    </xf>
    <xf numFmtId="3" fontId="81" fillId="33" borderId="18" xfId="0" applyNumberFormat="1" applyFont="1" applyFill="1" applyBorder="1" applyAlignment="1">
      <alignment/>
    </xf>
    <xf numFmtId="3" fontId="81" fillId="33" borderId="13" xfId="0" applyNumberFormat="1" applyFont="1" applyFill="1" applyBorder="1" applyAlignment="1">
      <alignment/>
    </xf>
    <xf numFmtId="3" fontId="0" fillId="33" borderId="25" xfId="0" applyNumberFormat="1" applyFont="1" applyFill="1" applyBorder="1" applyAlignment="1">
      <alignment/>
    </xf>
    <xf numFmtId="0" fontId="0" fillId="35" borderId="28" xfId="0" applyFill="1" applyBorder="1" applyAlignment="1">
      <alignment vertical="center"/>
    </xf>
    <xf numFmtId="0" fontId="79" fillId="36" borderId="17" xfId="0" applyFont="1" applyFill="1" applyBorder="1" applyAlignment="1">
      <alignment vertical="center"/>
    </xf>
    <xf numFmtId="0" fontId="79" fillId="35" borderId="17" xfId="0" applyFont="1" applyFill="1" applyBorder="1" applyAlignment="1">
      <alignment vertical="center"/>
    </xf>
    <xf numFmtId="0" fontId="79" fillId="36" borderId="49" xfId="0" applyFont="1" applyFill="1" applyBorder="1" applyAlignment="1">
      <alignment vertical="center"/>
    </xf>
    <xf numFmtId="0" fontId="79" fillId="35" borderId="49" xfId="0" applyFont="1" applyFill="1" applyBorder="1" applyAlignment="1">
      <alignment vertical="center"/>
    </xf>
    <xf numFmtId="0" fontId="79" fillId="35" borderId="18" xfId="0" applyFont="1" applyFill="1" applyBorder="1" applyAlignment="1">
      <alignment vertical="center"/>
    </xf>
    <xf numFmtId="0" fontId="103" fillId="0" borderId="0" xfId="0" applyFont="1" applyBorder="1" applyAlignment="1">
      <alignment horizontal="center"/>
    </xf>
    <xf numFmtId="0" fontId="97" fillId="0" borderId="0" xfId="0" applyFont="1" applyBorder="1" applyAlignment="1">
      <alignment wrapText="1"/>
    </xf>
    <xf numFmtId="0" fontId="104" fillId="0" borderId="11" xfId="0" applyFont="1" applyBorder="1" applyAlignment="1">
      <alignment horizontal="right" wrapText="1"/>
    </xf>
    <xf numFmtId="0" fontId="104" fillId="0" borderId="12" xfId="0" applyFont="1" applyBorder="1" applyAlignment="1">
      <alignment horizontal="right" wrapText="1"/>
    </xf>
    <xf numFmtId="0" fontId="97" fillId="0" borderId="15" xfId="0" applyFont="1" applyBorder="1" applyAlignment="1">
      <alignment horizontal="center" wrapText="1"/>
    </xf>
    <xf numFmtId="0" fontId="104" fillId="0" borderId="50" xfId="0" applyFont="1" applyBorder="1" applyAlignment="1">
      <alignment horizontal="left" vertical="center" wrapText="1"/>
    </xf>
    <xf numFmtId="0" fontId="104" fillId="0" borderId="51" xfId="0" applyFont="1" applyBorder="1" applyAlignment="1">
      <alignment horizontal="left" vertical="center" wrapText="1"/>
    </xf>
    <xf numFmtId="0" fontId="104" fillId="0" borderId="28" xfId="0" applyFont="1" applyBorder="1" applyAlignment="1">
      <alignment horizontal="left" vertical="center" wrapText="1"/>
    </xf>
    <xf numFmtId="0" fontId="104" fillId="0" borderId="17" xfId="0" applyFont="1" applyBorder="1" applyAlignment="1">
      <alignment horizontal="left" vertical="center" wrapText="1"/>
    </xf>
    <xf numFmtId="0" fontId="94" fillId="38" borderId="22" xfId="0" applyFont="1" applyFill="1" applyBorder="1" applyAlignment="1">
      <alignment horizontal="left" vertical="center" wrapText="1"/>
    </xf>
    <xf numFmtId="0" fontId="94" fillId="38" borderId="23" xfId="0" applyFont="1" applyFill="1" applyBorder="1" applyAlignment="1">
      <alignment horizontal="right" wrapText="1"/>
    </xf>
    <xf numFmtId="0" fontId="94" fillId="38" borderId="16" xfId="0" applyFont="1" applyFill="1" applyBorder="1" applyAlignment="1">
      <alignment horizontal="left" vertical="center" wrapText="1"/>
    </xf>
    <xf numFmtId="0" fontId="96" fillId="38" borderId="22" xfId="0" applyFont="1" applyFill="1" applyBorder="1" applyAlignment="1">
      <alignment horizontal="left" wrapText="1"/>
    </xf>
    <xf numFmtId="0" fontId="96" fillId="38" borderId="22" xfId="0" applyFont="1" applyFill="1" applyBorder="1" applyAlignment="1">
      <alignment horizontal="center" wrapText="1"/>
    </xf>
    <xf numFmtId="0" fontId="96" fillId="38" borderId="23" xfId="0" applyFont="1" applyFill="1" applyBorder="1" applyAlignment="1">
      <alignment horizontal="left" wrapText="1"/>
    </xf>
    <xf numFmtId="0" fontId="99" fillId="0" borderId="0" xfId="0" applyFont="1" applyBorder="1" applyAlignment="1">
      <alignment horizontal="center"/>
    </xf>
    <xf numFmtId="0" fontId="98" fillId="0" borderId="0" xfId="0" applyFont="1" applyAlignment="1">
      <alignment horizontal="left"/>
    </xf>
    <xf numFmtId="0" fontId="105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5" fillId="39" borderId="10" xfId="0" applyNumberFormat="1" applyFont="1" applyFill="1" applyBorder="1" applyAlignment="1">
      <alignment horizontal="center" vertical="center"/>
    </xf>
    <xf numFmtId="2" fontId="79" fillId="42" borderId="10" xfId="0" applyNumberFormat="1" applyFont="1" applyFill="1" applyBorder="1" applyAlignment="1">
      <alignment horizontal="center" vertical="center"/>
    </xf>
    <xf numFmtId="3" fontId="105" fillId="39" borderId="1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3" fontId="81" fillId="33" borderId="28" xfId="0" applyNumberFormat="1" applyFont="1" applyFill="1" applyBorder="1" applyAlignment="1">
      <alignment/>
    </xf>
    <xf numFmtId="3" fontId="81" fillId="33" borderId="29" xfId="0" applyNumberFormat="1" applyFont="1" applyFill="1" applyBorder="1" applyAlignment="1">
      <alignment/>
    </xf>
    <xf numFmtId="3" fontId="81" fillId="33" borderId="11" xfId="0" applyNumberFormat="1" applyFont="1" applyFill="1" applyBorder="1" applyAlignment="1">
      <alignment/>
    </xf>
    <xf numFmtId="3" fontId="81" fillId="36" borderId="42" xfId="0" applyNumberFormat="1" applyFont="1" applyFill="1" applyBorder="1" applyAlignment="1">
      <alignment vertical="top" wrapText="1"/>
    </xf>
    <xf numFmtId="0" fontId="106" fillId="0" borderId="0" xfId="0" applyFont="1" applyAlignment="1">
      <alignment horizontal="center" vertical="center" wrapText="1"/>
    </xf>
    <xf numFmtId="0" fontId="79" fillId="35" borderId="36" xfId="0" applyFont="1" applyFill="1" applyBorder="1" applyAlignment="1">
      <alignment horizontal="center" vertical="center"/>
    </xf>
    <xf numFmtId="3" fontId="56" fillId="34" borderId="23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79" fillId="35" borderId="10" xfId="0" applyNumberFormat="1" applyFont="1" applyFill="1" applyBorder="1" applyAlignment="1">
      <alignment/>
    </xf>
    <xf numFmtId="3" fontId="81" fillId="33" borderId="14" xfId="0" applyNumberFormat="1" applyFont="1" applyFill="1" applyBorder="1" applyAlignment="1">
      <alignment horizontal="right"/>
    </xf>
    <xf numFmtId="0" fontId="0" fillId="0" borderId="10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9" fillId="35" borderId="10" xfId="0" applyFont="1" applyFill="1" applyBorder="1" applyAlignment="1">
      <alignment horizontal="center" vertical="center" wrapText="1"/>
    </xf>
    <xf numFmtId="0" fontId="79" fillId="35" borderId="25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center" wrapText="1"/>
    </xf>
    <xf numFmtId="0" fontId="103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9" fillId="35" borderId="52" xfId="0" applyFont="1" applyFill="1" applyBorder="1" applyAlignment="1">
      <alignment vertical="center"/>
    </xf>
    <xf numFmtId="0" fontId="49" fillId="35" borderId="53" xfId="0" applyFont="1" applyFill="1" applyBorder="1" applyAlignment="1">
      <alignment horizontal="center" vertical="center"/>
    </xf>
    <xf numFmtId="0" fontId="49" fillId="35" borderId="54" xfId="0" applyFont="1" applyFill="1" applyBorder="1" applyAlignment="1">
      <alignment horizontal="center" vertical="center"/>
    </xf>
    <xf numFmtId="0" fontId="61" fillId="36" borderId="55" xfId="0" applyFont="1" applyFill="1" applyBorder="1" applyAlignment="1">
      <alignment horizontal="left" vertical="center"/>
    </xf>
    <xf numFmtId="0" fontId="61" fillId="36" borderId="56" xfId="0" applyFont="1" applyFill="1" applyBorder="1" applyAlignment="1">
      <alignment horizontal="left" vertical="center"/>
    </xf>
    <xf numFmtId="1" fontId="61" fillId="33" borderId="57" xfId="0" applyNumberFormat="1" applyFont="1" applyFill="1" applyBorder="1" applyAlignment="1">
      <alignment vertical="top"/>
    </xf>
    <xf numFmtId="1" fontId="61" fillId="33" borderId="58" xfId="0" applyNumberFormat="1" applyFont="1" applyFill="1" applyBorder="1" applyAlignment="1">
      <alignment vertical="top"/>
    </xf>
    <xf numFmtId="1" fontId="61" fillId="33" borderId="59" xfId="0" applyNumberFormat="1" applyFont="1" applyFill="1" applyBorder="1" applyAlignment="1">
      <alignment vertical="top"/>
    </xf>
    <xf numFmtId="0" fontId="61" fillId="35" borderId="55" xfId="0" applyFont="1" applyFill="1" applyBorder="1" applyAlignment="1">
      <alignment horizontal="left" vertical="center"/>
    </xf>
    <xf numFmtId="1" fontId="61" fillId="33" borderId="60" xfId="0" applyNumberFormat="1" applyFont="1" applyFill="1" applyBorder="1" applyAlignment="1">
      <alignment vertical="top"/>
    </xf>
    <xf numFmtId="1" fontId="61" fillId="33" borderId="10" xfId="0" applyNumberFormat="1" applyFont="1" applyFill="1" applyBorder="1" applyAlignment="1">
      <alignment vertical="top"/>
    </xf>
    <xf numFmtId="1" fontId="61" fillId="33" borderId="61" xfId="0" applyNumberFormat="1" applyFont="1" applyFill="1" applyBorder="1" applyAlignment="1">
      <alignment vertical="top"/>
    </xf>
    <xf numFmtId="0" fontId="61" fillId="36" borderId="62" xfId="0" applyFont="1" applyFill="1" applyBorder="1" applyAlignment="1">
      <alignment horizontal="left" vertical="center"/>
    </xf>
    <xf numFmtId="0" fontId="61" fillId="36" borderId="63" xfId="0" applyFont="1" applyFill="1" applyBorder="1" applyAlignment="1">
      <alignment horizontal="left" vertical="center"/>
    </xf>
    <xf numFmtId="3" fontId="49" fillId="35" borderId="64" xfId="0" applyNumberFormat="1" applyFont="1" applyFill="1" applyBorder="1" applyAlignment="1">
      <alignment horizontal="left" vertical="center"/>
    </xf>
    <xf numFmtId="3" fontId="49" fillId="35" borderId="65" xfId="0" applyNumberFormat="1" applyFont="1" applyFill="1" applyBorder="1" applyAlignment="1">
      <alignment vertical="top"/>
    </xf>
    <xf numFmtId="3" fontId="49" fillId="35" borderId="66" xfId="0" applyNumberFormat="1" applyFont="1" applyFill="1" applyBorder="1" applyAlignment="1">
      <alignment vertical="top"/>
    </xf>
    <xf numFmtId="3" fontId="49" fillId="35" borderId="67" xfId="0" applyNumberFormat="1" applyFont="1" applyFill="1" applyBorder="1" applyAlignment="1">
      <alignment vertical="top"/>
    </xf>
    <xf numFmtId="3" fontId="49" fillId="35" borderId="68" xfId="0" applyNumberFormat="1" applyFont="1" applyFill="1" applyBorder="1" applyAlignment="1">
      <alignment vertical="top"/>
    </xf>
    <xf numFmtId="0" fontId="50" fillId="35" borderId="52" xfId="0" applyFont="1" applyFill="1" applyBorder="1" applyAlignment="1">
      <alignment vertical="center"/>
    </xf>
    <xf numFmtId="0" fontId="50" fillId="35" borderId="53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22" fillId="36" borderId="55" xfId="0" applyFont="1" applyFill="1" applyBorder="1" applyAlignment="1">
      <alignment horizontal="left" vertical="center"/>
    </xf>
    <xf numFmtId="0" fontId="22" fillId="36" borderId="56" xfId="0" applyFont="1" applyFill="1" applyBorder="1" applyAlignment="1">
      <alignment horizontal="left" vertical="center"/>
    </xf>
    <xf numFmtId="0" fontId="22" fillId="35" borderId="55" xfId="0" applyFont="1" applyFill="1" applyBorder="1" applyAlignment="1">
      <alignment horizontal="left" vertical="center"/>
    </xf>
    <xf numFmtId="0" fontId="22" fillId="36" borderId="62" xfId="0" applyFont="1" applyFill="1" applyBorder="1" applyAlignment="1">
      <alignment horizontal="left" vertical="center"/>
    </xf>
    <xf numFmtId="3" fontId="50" fillId="35" borderId="64" xfId="0" applyNumberFormat="1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3" fontId="50" fillId="35" borderId="66" xfId="0" applyNumberFormat="1" applyFont="1" applyFill="1" applyBorder="1" applyAlignment="1">
      <alignment vertical="top"/>
    </xf>
    <xf numFmtId="3" fontId="50" fillId="35" borderId="67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7" xfId="0" applyNumberFormat="1" applyFont="1" applyFill="1" applyBorder="1" applyAlignment="1">
      <alignment vertical="top"/>
    </xf>
    <xf numFmtId="3" fontId="22" fillId="33" borderId="58" xfId="0" applyNumberFormat="1" applyFont="1" applyFill="1" applyBorder="1" applyAlignment="1">
      <alignment vertical="top"/>
    </xf>
    <xf numFmtId="3" fontId="22" fillId="33" borderId="59" xfId="0" applyNumberFormat="1" applyFont="1" applyFill="1" applyBorder="1" applyAlignment="1">
      <alignment vertical="top"/>
    </xf>
    <xf numFmtId="3" fontId="22" fillId="33" borderId="60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61" xfId="0" applyNumberFormat="1" applyFont="1" applyFill="1" applyBorder="1" applyAlignment="1">
      <alignment vertical="top"/>
    </xf>
    <xf numFmtId="0" fontId="22" fillId="36" borderId="69" xfId="0" applyFont="1" applyFill="1" applyBorder="1" applyAlignment="1">
      <alignment horizontal="left" vertical="center"/>
    </xf>
    <xf numFmtId="3" fontId="50" fillId="35" borderId="70" xfId="0" applyNumberFormat="1" applyFont="1" applyFill="1" applyBorder="1" applyAlignment="1">
      <alignment vertical="top"/>
    </xf>
    <xf numFmtId="0" fontId="79" fillId="33" borderId="0" xfId="0" applyFont="1" applyFill="1" applyBorder="1" applyAlignment="1">
      <alignment horizontal="right" wrapText="1"/>
    </xf>
    <xf numFmtId="3" fontId="79" fillId="33" borderId="0" xfId="0" applyNumberFormat="1" applyFont="1" applyFill="1" applyBorder="1" applyAlignment="1">
      <alignment horizontal="right" wrapText="1"/>
    </xf>
    <xf numFmtId="0" fontId="107" fillId="0" borderId="0" xfId="0" applyFont="1" applyBorder="1" applyAlignment="1">
      <alignment/>
    </xf>
    <xf numFmtId="0" fontId="0" fillId="0" borderId="10" xfId="0" applyBorder="1" applyAlignment="1">
      <alignment vertical="center" wrapText="1"/>
    </xf>
    <xf numFmtId="3" fontId="7" fillId="35" borderId="71" xfId="0" applyNumberFormat="1" applyFon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0" fontId="103" fillId="0" borderId="0" xfId="0" applyFont="1" applyBorder="1" applyAlignment="1">
      <alignment horizontal="left"/>
    </xf>
    <xf numFmtId="0" fontId="23" fillId="0" borderId="0" xfId="0" applyFont="1" applyAlignment="1">
      <alignment vertical="top"/>
    </xf>
    <xf numFmtId="0" fontId="92" fillId="36" borderId="72" xfId="0" applyFont="1" applyFill="1" applyBorder="1" applyAlignment="1">
      <alignment horizontal="center" vertical="center" wrapText="1"/>
    </xf>
    <xf numFmtId="0" fontId="92" fillId="36" borderId="73" xfId="0" applyFont="1" applyFill="1" applyBorder="1" applyAlignment="1">
      <alignment horizontal="center" vertical="center" wrapText="1"/>
    </xf>
    <xf numFmtId="0" fontId="92" fillId="36" borderId="74" xfId="0" applyFont="1" applyFill="1" applyBorder="1" applyAlignment="1">
      <alignment horizontal="center" vertical="center" wrapText="1"/>
    </xf>
    <xf numFmtId="0" fontId="92" fillId="36" borderId="67" xfId="0" applyFont="1" applyFill="1" applyBorder="1" applyAlignment="1">
      <alignment horizontal="center" vertical="center" wrapText="1"/>
    </xf>
    <xf numFmtId="0" fontId="92" fillId="36" borderId="75" xfId="0" applyFont="1" applyFill="1" applyBorder="1" applyAlignment="1">
      <alignment horizontal="center" vertical="center" wrapText="1"/>
    </xf>
    <xf numFmtId="0" fontId="93" fillId="36" borderId="73" xfId="0" applyFont="1" applyFill="1" applyBorder="1" applyAlignment="1">
      <alignment/>
    </xf>
    <xf numFmtId="0" fontId="93" fillId="0" borderId="57" xfId="0" applyFont="1" applyBorder="1" applyAlignment="1">
      <alignment/>
    </xf>
    <xf numFmtId="3" fontId="93" fillId="0" borderId="76" xfId="0" applyNumberFormat="1" applyFont="1" applyBorder="1" applyAlignment="1">
      <alignment/>
    </xf>
    <xf numFmtId="0" fontId="93" fillId="0" borderId="73" xfId="0" applyFont="1" applyBorder="1" applyAlignment="1">
      <alignment/>
    </xf>
    <xf numFmtId="3" fontId="93" fillId="0" borderId="77" xfId="0" applyNumberFormat="1" applyFont="1" applyBorder="1" applyAlignment="1">
      <alignment/>
    </xf>
    <xf numFmtId="0" fontId="93" fillId="35" borderId="55" xfId="0" applyFont="1" applyFill="1" applyBorder="1" applyAlignment="1">
      <alignment/>
    </xf>
    <xf numFmtId="0" fontId="93" fillId="0" borderId="60" xfId="0" applyFont="1" applyBorder="1" applyAlignment="1">
      <alignment/>
    </xf>
    <xf numFmtId="3" fontId="93" fillId="0" borderId="36" xfId="0" applyNumberFormat="1" applyFont="1" applyBorder="1" applyAlignment="1">
      <alignment/>
    </xf>
    <xf numFmtId="0" fontId="93" fillId="0" borderId="55" xfId="0" applyFont="1" applyBorder="1" applyAlignment="1">
      <alignment/>
    </xf>
    <xf numFmtId="0" fontId="93" fillId="0" borderId="36" xfId="0" applyFont="1" applyBorder="1" applyAlignment="1">
      <alignment/>
    </xf>
    <xf numFmtId="3" fontId="93" fillId="0" borderId="78" xfId="0" applyNumberFormat="1" applyFont="1" applyBorder="1" applyAlignment="1">
      <alignment/>
    </xf>
    <xf numFmtId="0" fontId="93" fillId="36" borderId="55" xfId="0" applyFont="1" applyFill="1" applyBorder="1" applyAlignment="1">
      <alignment/>
    </xf>
    <xf numFmtId="0" fontId="93" fillId="0" borderId="78" xfId="0" applyFont="1" applyBorder="1" applyAlignment="1">
      <alignment/>
    </xf>
    <xf numFmtId="3" fontId="93" fillId="0" borderId="60" xfId="0" applyNumberFormat="1" applyFont="1" applyBorder="1" applyAlignment="1">
      <alignment/>
    </xf>
    <xf numFmtId="3" fontId="93" fillId="0" borderId="55" xfId="0" applyNumberFormat="1" applyFont="1" applyBorder="1" applyAlignment="1">
      <alignment/>
    </xf>
    <xf numFmtId="0" fontId="93" fillId="36" borderId="79" xfId="0" applyFont="1" applyFill="1" applyBorder="1" applyAlignment="1">
      <alignment/>
    </xf>
    <xf numFmtId="0" fontId="93" fillId="0" borderId="80" xfId="0" applyFont="1" applyBorder="1" applyAlignment="1">
      <alignment/>
    </xf>
    <xf numFmtId="3" fontId="93" fillId="0" borderId="81" xfId="0" applyNumberFormat="1" applyFont="1" applyBorder="1" applyAlignment="1">
      <alignment/>
    </xf>
    <xf numFmtId="0" fontId="93" fillId="0" borderId="79" xfId="0" applyFont="1" applyBorder="1" applyAlignment="1">
      <alignment/>
    </xf>
    <xf numFmtId="0" fontId="93" fillId="0" borderId="81" xfId="0" applyFont="1" applyBorder="1" applyAlignment="1">
      <alignment/>
    </xf>
    <xf numFmtId="0" fontId="93" fillId="0" borderId="82" xfId="0" applyFont="1" applyBorder="1" applyAlignment="1">
      <alignment/>
    </xf>
    <xf numFmtId="0" fontId="93" fillId="35" borderId="83" xfId="0" applyFont="1" applyFill="1" applyBorder="1" applyAlignment="1">
      <alignment/>
    </xf>
    <xf numFmtId="0" fontId="92" fillId="35" borderId="83" xfId="0" applyFont="1" applyFill="1" applyBorder="1" applyAlignment="1">
      <alignment/>
    </xf>
    <xf numFmtId="3" fontId="92" fillId="35" borderId="84" xfId="0" applyNumberFormat="1" applyFont="1" applyFill="1" applyBorder="1" applyAlignment="1">
      <alignment/>
    </xf>
    <xf numFmtId="3" fontId="92" fillId="35" borderId="83" xfId="0" applyNumberFormat="1" applyFont="1" applyFill="1" applyBorder="1" applyAlignment="1">
      <alignment/>
    </xf>
    <xf numFmtId="3" fontId="92" fillId="35" borderId="85" xfId="0" applyNumberFormat="1" applyFont="1" applyFill="1" applyBorder="1" applyAlignment="1">
      <alignment/>
    </xf>
    <xf numFmtId="0" fontId="101" fillId="36" borderId="27" xfId="0" applyNumberFormat="1" applyFont="1" applyFill="1" applyBorder="1" applyAlignment="1">
      <alignment horizontal="center" vertical="center"/>
    </xf>
    <xf numFmtId="0" fontId="99" fillId="0" borderId="0" xfId="0" applyFont="1" applyAlignment="1">
      <alignment horizontal="center"/>
    </xf>
    <xf numFmtId="0" fontId="79" fillId="35" borderId="10" xfId="0" applyFont="1" applyFill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97" fillId="0" borderId="20" xfId="0" applyFont="1" applyBorder="1" applyAlignment="1">
      <alignment horizontal="center"/>
    </xf>
    <xf numFmtId="0" fontId="99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79" fillId="35" borderId="10" xfId="0" applyFont="1" applyFill="1" applyBorder="1" applyAlignment="1">
      <alignment horizontal="center"/>
    </xf>
    <xf numFmtId="0" fontId="99" fillId="0" borderId="20" xfId="0" applyFont="1" applyBorder="1" applyAlignment="1">
      <alignment horizontal="center"/>
    </xf>
    <xf numFmtId="0" fontId="99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97" fillId="0" borderId="0" xfId="0" applyFont="1" applyBorder="1" applyAlignment="1">
      <alignment horizontal="center" wrapText="1"/>
    </xf>
    <xf numFmtId="0" fontId="79" fillId="35" borderId="36" xfId="0" applyFont="1" applyFill="1" applyBorder="1" applyAlignment="1">
      <alignment horizont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0" xfId="0" applyFill="1" applyAlignment="1">
      <alignment/>
    </xf>
    <xf numFmtId="0" fontId="79" fillId="35" borderId="48" xfId="0" applyFont="1" applyFill="1" applyBorder="1" applyAlignment="1">
      <alignment horizontal="center"/>
    </xf>
    <xf numFmtId="0" fontId="79" fillId="0" borderId="48" xfId="0" applyFont="1" applyFill="1" applyBorder="1" applyAlignment="1">
      <alignment horizontal="center"/>
    </xf>
    <xf numFmtId="0" fontId="0" fillId="36" borderId="36" xfId="0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vertical="center" wrapText="1"/>
    </xf>
    <xf numFmtId="0" fontId="89" fillId="0" borderId="10" xfId="0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0" fillId="35" borderId="36" xfId="0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/>
    </xf>
    <xf numFmtId="0" fontId="99" fillId="0" borderId="0" xfId="0" applyFont="1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89" fillId="0" borderId="10" xfId="0" applyFont="1" applyBorder="1" applyAlignment="1">
      <alignment vertical="center" wrapText="1"/>
    </xf>
    <xf numFmtId="0" fontId="0" fillId="35" borderId="0" xfId="0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0" fontId="89" fillId="0" borderId="10" xfId="0" applyFont="1" applyBorder="1" applyAlignment="1">
      <alignment horizontal="center" vertical="center" wrapText="1"/>
    </xf>
    <xf numFmtId="3" fontId="89" fillId="0" borderId="10" xfId="0" applyNumberFormat="1" applyFont="1" applyBorder="1" applyAlignment="1">
      <alignment horizontal="right" vertical="center" wrapText="1"/>
    </xf>
    <xf numFmtId="0" fontId="89" fillId="0" borderId="10" xfId="0" applyFont="1" applyBorder="1" applyAlignment="1">
      <alignment horizontal="right" vertical="center" wrapText="1"/>
    </xf>
    <xf numFmtId="49" fontId="0" fillId="0" borderId="86" xfId="0" applyNumberFormat="1" applyBorder="1" applyAlignment="1">
      <alignment horizontal="center" vertical="center" wrapText="1"/>
    </xf>
    <xf numFmtId="49" fontId="89" fillId="0" borderId="10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9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97" fillId="0" borderId="20" xfId="0" applyFont="1" applyBorder="1" applyAlignment="1">
      <alignment horizontal="center" wrapText="1"/>
    </xf>
    <xf numFmtId="0" fontId="79" fillId="35" borderId="36" xfId="0" applyFont="1" applyFill="1" applyBorder="1" applyAlignment="1">
      <alignment horizontal="center" wrapText="1"/>
    </xf>
    <xf numFmtId="0" fontId="82" fillId="0" borderId="0" xfId="0" applyFont="1" applyAlignment="1">
      <alignment wrapText="1"/>
    </xf>
    <xf numFmtId="0" fontId="0" fillId="0" borderId="31" xfId="0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89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99" fillId="0" borderId="0" xfId="0" applyFont="1" applyAlignment="1">
      <alignment horizontal="center"/>
    </xf>
    <xf numFmtId="0" fontId="97" fillId="0" borderId="0" xfId="0" applyFont="1" applyFill="1" applyBorder="1" applyAlignment="1">
      <alignment horizontal="center"/>
    </xf>
    <xf numFmtId="0" fontId="97" fillId="0" borderId="0" xfId="0" applyFont="1" applyBorder="1" applyAlignment="1">
      <alignment horizontal="center" wrapText="1"/>
    </xf>
    <xf numFmtId="0" fontId="99" fillId="0" borderId="0" xfId="0" applyFont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0" fontId="79" fillId="35" borderId="81" xfId="0" applyFont="1" applyFill="1" applyBorder="1" applyAlignment="1">
      <alignment horizontal="center" wrapText="1"/>
    </xf>
    <xf numFmtId="3" fontId="108" fillId="33" borderId="28" xfId="0" applyNumberFormat="1" applyFont="1" applyFill="1" applyBorder="1" applyAlignment="1">
      <alignment horizontal="right"/>
    </xf>
    <xf numFmtId="3" fontId="108" fillId="33" borderId="42" xfId="0" applyNumberFormat="1" applyFont="1" applyFill="1" applyBorder="1" applyAlignment="1">
      <alignment horizontal="right"/>
    </xf>
    <xf numFmtId="3" fontId="108" fillId="34" borderId="87" xfId="0" applyNumberFormat="1" applyFont="1" applyFill="1" applyBorder="1" applyAlignment="1">
      <alignment horizontal="right"/>
    </xf>
    <xf numFmtId="3" fontId="108" fillId="34" borderId="42" xfId="0" applyNumberFormat="1" applyFont="1" applyFill="1" applyBorder="1" applyAlignment="1">
      <alignment horizontal="right"/>
    </xf>
    <xf numFmtId="3" fontId="108" fillId="34" borderId="44" xfId="0" applyNumberFormat="1" applyFont="1" applyFill="1" applyBorder="1" applyAlignment="1">
      <alignment horizontal="right"/>
    </xf>
    <xf numFmtId="3" fontId="108" fillId="34" borderId="35" xfId="0" applyNumberFormat="1" applyFont="1" applyFill="1" applyBorder="1" applyAlignment="1">
      <alignment horizontal="right"/>
    </xf>
    <xf numFmtId="0" fontId="89" fillId="0" borderId="0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vertical="center" wrapText="1"/>
    </xf>
    <xf numFmtId="0" fontId="89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0" fontId="80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6" fillId="0" borderId="0" xfId="0" applyFont="1" applyAlignment="1">
      <alignment horizontal="center" vertical="center" wrapText="1"/>
    </xf>
    <xf numFmtId="0" fontId="95" fillId="0" borderId="20" xfId="0" applyFont="1" applyBorder="1" applyAlignment="1">
      <alignment horizontal="center"/>
    </xf>
    <xf numFmtId="0" fontId="102" fillId="35" borderId="88" xfId="0" applyFont="1" applyFill="1" applyBorder="1" applyAlignment="1">
      <alignment horizontal="center" wrapText="1"/>
    </xf>
    <xf numFmtId="0" fontId="102" fillId="35" borderId="89" xfId="0" applyFont="1" applyFill="1" applyBorder="1" applyAlignment="1">
      <alignment horizontal="center" wrapText="1"/>
    </xf>
    <xf numFmtId="0" fontId="102" fillId="37" borderId="42" xfId="0" applyFont="1" applyFill="1" applyBorder="1" applyAlignment="1">
      <alignment horizontal="left" vertical="center" wrapText="1"/>
    </xf>
    <xf numFmtId="0" fontId="102" fillId="37" borderId="43" xfId="0" applyFont="1" applyFill="1" applyBorder="1" applyAlignment="1">
      <alignment horizontal="left" vertical="center" wrapText="1"/>
    </xf>
    <xf numFmtId="0" fontId="107" fillId="0" borderId="20" xfId="0" applyFont="1" applyBorder="1" applyAlignment="1">
      <alignment horizontal="center"/>
    </xf>
    <xf numFmtId="0" fontId="102" fillId="37" borderId="44" xfId="0" applyFont="1" applyFill="1" applyBorder="1" applyAlignment="1">
      <alignment horizontal="left" vertical="center" wrapText="1"/>
    </xf>
    <xf numFmtId="0" fontId="102" fillId="37" borderId="45" xfId="0" applyFont="1" applyFill="1" applyBorder="1" applyAlignment="1">
      <alignment horizontal="left" vertical="center" wrapText="1"/>
    </xf>
    <xf numFmtId="0" fontId="102" fillId="35" borderId="42" xfId="0" applyFont="1" applyFill="1" applyBorder="1" applyAlignment="1">
      <alignment horizontal="left" vertical="center" wrapText="1"/>
    </xf>
    <xf numFmtId="0" fontId="102" fillId="35" borderId="45" xfId="0" applyFont="1" applyFill="1" applyBorder="1" applyAlignment="1">
      <alignment horizontal="left" vertical="center" wrapText="1"/>
    </xf>
    <xf numFmtId="0" fontId="102" fillId="35" borderId="43" xfId="0" applyFont="1" applyFill="1" applyBorder="1" applyAlignment="1">
      <alignment horizontal="left" vertical="center" wrapText="1"/>
    </xf>
    <xf numFmtId="0" fontId="95" fillId="0" borderId="0" xfId="0" applyFont="1" applyAlignment="1">
      <alignment horizontal="center"/>
    </xf>
    <xf numFmtId="0" fontId="110" fillId="35" borderId="28" xfId="0" applyFont="1" applyFill="1" applyBorder="1" applyAlignment="1">
      <alignment/>
    </xf>
    <xf numFmtId="0" fontId="110" fillId="35" borderId="11" xfId="0" applyFont="1" applyFill="1" applyBorder="1" applyAlignment="1">
      <alignment/>
    </xf>
    <xf numFmtId="0" fontId="110" fillId="35" borderId="18" xfId="0" applyFont="1" applyFill="1" applyBorder="1" applyAlignment="1">
      <alignment/>
    </xf>
    <xf numFmtId="0" fontId="110" fillId="35" borderId="14" xfId="0" applyFont="1" applyFill="1" applyBorder="1" applyAlignment="1">
      <alignment/>
    </xf>
    <xf numFmtId="0" fontId="102" fillId="35" borderId="90" xfId="0" applyFont="1" applyFill="1" applyBorder="1" applyAlignment="1">
      <alignment horizontal="center"/>
    </xf>
    <xf numFmtId="0" fontId="102" fillId="35" borderId="91" xfId="0" applyFont="1" applyFill="1" applyBorder="1" applyAlignment="1">
      <alignment horizontal="center"/>
    </xf>
    <xf numFmtId="0" fontId="102" fillId="35" borderId="92" xfId="0" applyFont="1" applyFill="1" applyBorder="1" applyAlignment="1">
      <alignment horizontal="center"/>
    </xf>
    <xf numFmtId="3" fontId="86" fillId="37" borderId="22" xfId="0" applyNumberFormat="1" applyFont="1" applyFill="1" applyBorder="1" applyAlignment="1">
      <alignment wrapText="1"/>
    </xf>
    <xf numFmtId="3" fontId="86" fillId="37" borderId="93" xfId="0" applyNumberFormat="1" applyFont="1" applyFill="1" applyBorder="1" applyAlignment="1">
      <alignment wrapText="1"/>
    </xf>
    <xf numFmtId="3" fontId="86" fillId="37" borderId="24" xfId="0" applyNumberFormat="1" applyFont="1" applyFill="1" applyBorder="1" applyAlignment="1">
      <alignment wrapText="1"/>
    </xf>
    <xf numFmtId="0" fontId="3" fillId="0" borderId="20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3" fontId="86" fillId="34" borderId="32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6" xfId="0" applyNumberFormat="1" applyBorder="1" applyAlignment="1">
      <alignment vertical="center" wrapText="1"/>
    </xf>
    <xf numFmtId="3" fontId="84" fillId="34" borderId="29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3" fontId="86" fillId="37" borderId="16" xfId="0" applyNumberFormat="1" applyFont="1" applyFill="1" applyBorder="1" applyAlignment="1">
      <alignment wrapText="1"/>
    </xf>
    <xf numFmtId="3" fontId="86" fillId="37" borderId="0" xfId="0" applyNumberFormat="1" applyFont="1" applyFill="1" applyBorder="1" applyAlignment="1">
      <alignment wrapText="1"/>
    </xf>
    <xf numFmtId="3" fontId="86" fillId="37" borderId="27" xfId="0" applyNumberFormat="1" applyFont="1" applyFill="1" applyBorder="1" applyAlignment="1">
      <alignment wrapText="1"/>
    </xf>
    <xf numFmtId="3" fontId="86" fillId="37" borderId="94" xfId="0" applyNumberFormat="1" applyFont="1" applyFill="1" applyBorder="1" applyAlignment="1">
      <alignment wrapText="1"/>
    </xf>
    <xf numFmtId="3" fontId="86" fillId="37" borderId="22" xfId="0" applyNumberFormat="1" applyFont="1" applyFill="1" applyBorder="1" applyAlignment="1">
      <alignment/>
    </xf>
    <xf numFmtId="3" fontId="93" fillId="0" borderId="0" xfId="0" applyNumberFormat="1" applyFont="1" applyBorder="1" applyAlignment="1">
      <alignment/>
    </xf>
    <xf numFmtId="3" fontId="93" fillId="0" borderId="94" xfId="0" applyNumberFormat="1" applyFont="1" applyBorder="1" applyAlignment="1">
      <alignment/>
    </xf>
    <xf numFmtId="3" fontId="86" fillId="37" borderId="95" xfId="0" applyNumberFormat="1" applyFont="1" applyFill="1" applyBorder="1" applyAlignment="1">
      <alignment wrapText="1"/>
    </xf>
    <xf numFmtId="0" fontId="97" fillId="0" borderId="20" xfId="0" applyFont="1" applyBorder="1" applyAlignment="1">
      <alignment horizontal="center"/>
    </xf>
    <xf numFmtId="0" fontId="91" fillId="34" borderId="96" xfId="0" applyFont="1" applyFill="1" applyBorder="1" applyAlignment="1">
      <alignment horizontal="center" wrapText="1"/>
    </xf>
    <xf numFmtId="0" fontId="91" fillId="34" borderId="35" xfId="0" applyFont="1" applyFill="1" applyBorder="1" applyAlignment="1">
      <alignment horizontal="center" wrapText="1"/>
    </xf>
    <xf numFmtId="0" fontId="91" fillId="34" borderId="22" xfId="0" applyFont="1" applyFill="1" applyBorder="1" applyAlignment="1">
      <alignment horizontal="center"/>
    </xf>
    <xf numFmtId="0" fontId="91" fillId="34" borderId="95" xfId="0" applyFont="1" applyFill="1" applyBorder="1" applyAlignment="1">
      <alignment horizontal="center"/>
    </xf>
    <xf numFmtId="0" fontId="91" fillId="34" borderId="97" xfId="0" applyFont="1" applyFill="1" applyBorder="1" applyAlignment="1">
      <alignment horizontal="center"/>
    </xf>
    <xf numFmtId="0" fontId="111" fillId="33" borderId="19" xfId="0" applyFont="1" applyFill="1" applyBorder="1" applyAlignment="1">
      <alignment horizontal="left" wrapText="1"/>
    </xf>
    <xf numFmtId="0" fontId="91" fillId="34" borderId="24" xfId="0" applyFont="1" applyFill="1" applyBorder="1" applyAlignment="1">
      <alignment horizontal="center"/>
    </xf>
    <xf numFmtId="0" fontId="97" fillId="0" borderId="20" xfId="0" applyFont="1" applyBorder="1" applyAlignment="1">
      <alignment horizontal="left"/>
    </xf>
    <xf numFmtId="0" fontId="97" fillId="0" borderId="0" xfId="0" applyFont="1" applyBorder="1" applyAlignment="1">
      <alignment horizontal="left"/>
    </xf>
    <xf numFmtId="49" fontId="91" fillId="34" borderId="22" xfId="0" applyNumberFormat="1" applyFont="1" applyFill="1" applyBorder="1" applyAlignment="1">
      <alignment horizontal="center"/>
    </xf>
    <xf numFmtId="49" fontId="91" fillId="34" borderId="93" xfId="0" applyNumberFormat="1" applyFont="1" applyFill="1" applyBorder="1" applyAlignment="1">
      <alignment horizontal="center"/>
    </xf>
    <xf numFmtId="49" fontId="91" fillId="34" borderId="95" xfId="0" applyNumberFormat="1" applyFont="1" applyFill="1" applyBorder="1" applyAlignment="1">
      <alignment horizontal="center"/>
    </xf>
    <xf numFmtId="0" fontId="91" fillId="34" borderId="93" xfId="0" applyFont="1" applyFill="1" applyBorder="1" applyAlignment="1">
      <alignment horizontal="center"/>
    </xf>
    <xf numFmtId="0" fontId="91" fillId="34" borderId="22" xfId="0" applyFont="1" applyFill="1" applyBorder="1" applyAlignment="1">
      <alignment horizontal="center" vertical="center" wrapText="1"/>
    </xf>
    <xf numFmtId="0" fontId="91" fillId="34" borderId="24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99" fillId="0" borderId="0" xfId="0" applyFont="1" applyAlignment="1">
      <alignment horizontal="center"/>
    </xf>
    <xf numFmtId="0" fontId="79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79" fillId="35" borderId="36" xfId="0" applyFont="1" applyFill="1" applyBorder="1" applyAlignment="1">
      <alignment horizontal="right"/>
    </xf>
    <xf numFmtId="0" fontId="79" fillId="35" borderId="40" xfId="0" applyFont="1" applyFill="1" applyBorder="1" applyAlignment="1">
      <alignment horizontal="right"/>
    </xf>
    <xf numFmtId="0" fontId="79" fillId="35" borderId="10" xfId="0" applyFont="1" applyFill="1" applyBorder="1" applyAlignment="1">
      <alignment horizontal="right"/>
    </xf>
    <xf numFmtId="0" fontId="0" fillId="0" borderId="31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2" fillId="0" borderId="10" xfId="0" applyFont="1" applyBorder="1" applyAlignment="1">
      <alignment horizontal="center" vertical="center"/>
    </xf>
    <xf numFmtId="0" fontId="97" fillId="0" borderId="0" xfId="0" applyFont="1" applyAlignment="1">
      <alignment horizontal="center"/>
    </xf>
    <xf numFmtId="3" fontId="0" fillId="0" borderId="36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98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9" fillId="35" borderId="99" xfId="0" applyFont="1" applyFill="1" applyBorder="1" applyAlignment="1">
      <alignment horizontal="center" vertical="center"/>
    </xf>
    <xf numFmtId="0" fontId="79" fillId="35" borderId="100" xfId="0" applyFont="1" applyFill="1" applyBorder="1" applyAlignment="1">
      <alignment horizontal="center" vertical="center"/>
    </xf>
    <xf numFmtId="0" fontId="79" fillId="35" borderId="88" xfId="0" applyFont="1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3" fontId="79" fillId="35" borderId="47" xfId="0" applyNumberFormat="1" applyFont="1" applyFill="1" applyBorder="1" applyAlignment="1">
      <alignment horizontal="center" vertical="center"/>
    </xf>
    <xf numFmtId="3" fontId="79" fillId="35" borderId="39" xfId="0" applyNumberFormat="1" applyFont="1" applyFill="1" applyBorder="1" applyAlignment="1">
      <alignment horizontal="center" vertical="center"/>
    </xf>
    <xf numFmtId="3" fontId="79" fillId="35" borderId="89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/>
    </xf>
    <xf numFmtId="0" fontId="49" fillId="36" borderId="101" xfId="0" applyFont="1" applyFill="1" applyBorder="1" applyAlignment="1">
      <alignment horizontal="center" vertical="center"/>
    </xf>
    <xf numFmtId="0" fontId="49" fillId="36" borderId="102" xfId="0" applyFont="1" applyFill="1" applyBorder="1" applyAlignment="1">
      <alignment horizontal="center" vertical="center"/>
    </xf>
    <xf numFmtId="0" fontId="49" fillId="36" borderId="75" xfId="0" applyFont="1" applyFill="1" applyBorder="1" applyAlignment="1">
      <alignment horizontal="center" vertical="center" textRotation="90" wrapText="1"/>
    </xf>
    <xf numFmtId="0" fontId="111" fillId="36" borderId="103" xfId="0" applyFont="1" applyFill="1" applyBorder="1" applyAlignment="1">
      <alignment horizontal="center" vertical="center" textRotation="90"/>
    </xf>
    <xf numFmtId="0" fontId="49" fillId="36" borderId="60" xfId="0" applyFont="1" applyFill="1" applyBorder="1" applyAlignment="1">
      <alignment horizontal="center" vertical="center" textRotation="90"/>
    </xf>
    <xf numFmtId="0" fontId="49" fillId="36" borderId="80" xfId="0" applyFont="1" applyFill="1" applyBorder="1" applyAlignment="1">
      <alignment horizontal="center" vertical="center" textRotation="90"/>
    </xf>
    <xf numFmtId="0" fontId="49" fillId="35" borderId="52" xfId="0" applyFont="1" applyFill="1" applyBorder="1" applyAlignment="1">
      <alignment horizontal="center" vertical="center"/>
    </xf>
    <xf numFmtId="0" fontId="49" fillId="35" borderId="53" xfId="0" applyFont="1" applyFill="1" applyBorder="1" applyAlignment="1">
      <alignment horizontal="center" vertical="center"/>
    </xf>
    <xf numFmtId="0" fontId="49" fillId="35" borderId="5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9" fillId="35" borderId="83" xfId="0" applyFont="1" applyFill="1" applyBorder="1" applyAlignment="1">
      <alignment horizontal="center" vertical="center"/>
    </xf>
    <xf numFmtId="0" fontId="49" fillId="35" borderId="104" xfId="0" applyFont="1" applyFill="1" applyBorder="1" applyAlignment="1">
      <alignment horizontal="center" vertical="center"/>
    </xf>
    <xf numFmtId="0" fontId="49" fillId="35" borderId="105" xfId="0" applyFont="1" applyFill="1" applyBorder="1" applyAlignment="1">
      <alignment horizontal="center" vertical="center"/>
    </xf>
    <xf numFmtId="0" fontId="49" fillId="36" borderId="73" xfId="0" applyFont="1" applyFill="1" applyBorder="1" applyAlignment="1">
      <alignment horizontal="center" vertical="center"/>
    </xf>
    <xf numFmtId="0" fontId="49" fillId="36" borderId="106" xfId="0" applyFont="1" applyFill="1" applyBorder="1" applyAlignment="1">
      <alignment horizontal="center" vertical="center"/>
    </xf>
    <xf numFmtId="0" fontId="49" fillId="36" borderId="107" xfId="0" applyFont="1" applyFill="1" applyBorder="1" applyAlignment="1">
      <alignment horizontal="center" vertical="center"/>
    </xf>
    <xf numFmtId="0" fontId="49" fillId="36" borderId="48" xfId="0" applyFont="1" applyFill="1" applyBorder="1" applyAlignment="1">
      <alignment horizontal="center" vertical="center" textRotation="90"/>
    </xf>
    <xf numFmtId="0" fontId="49" fillId="36" borderId="108" xfId="0" applyFont="1" applyFill="1" applyBorder="1" applyAlignment="1">
      <alignment horizontal="center" vertical="center" textRotation="90"/>
    </xf>
    <xf numFmtId="0" fontId="49" fillId="36" borderId="81" xfId="0" applyFont="1" applyFill="1" applyBorder="1" applyAlignment="1">
      <alignment horizontal="center" vertical="center" textRotation="90" wrapText="1"/>
    </xf>
    <xf numFmtId="0" fontId="111" fillId="36" borderId="109" xfId="0" applyFont="1" applyFill="1" applyBorder="1" applyAlignment="1">
      <alignment horizontal="center" vertical="center" textRotation="90"/>
    </xf>
    <xf numFmtId="0" fontId="49" fillId="36" borderId="61" xfId="0" applyFont="1" applyFill="1" applyBorder="1" applyAlignment="1">
      <alignment horizontal="center" vertical="center" textRotation="90"/>
    </xf>
    <xf numFmtId="0" fontId="49" fillId="36" borderId="75" xfId="0" applyFont="1" applyFill="1" applyBorder="1" applyAlignment="1">
      <alignment horizontal="center" vertical="center" textRotation="90"/>
    </xf>
    <xf numFmtId="0" fontId="49" fillId="36" borderId="110" xfId="0" applyFont="1" applyFill="1" applyBorder="1" applyAlignment="1">
      <alignment horizontal="center" vertical="center" textRotation="90"/>
    </xf>
    <xf numFmtId="0" fontId="49" fillId="36" borderId="111" xfId="0" applyFont="1" applyFill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top"/>
    </xf>
    <xf numFmtId="0" fontId="49" fillId="36" borderId="61" xfId="0" applyFont="1" applyFill="1" applyBorder="1" applyAlignment="1">
      <alignment horizontal="center" vertical="center" textRotation="90" wrapText="1"/>
    </xf>
    <xf numFmtId="0" fontId="111" fillId="36" borderId="75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91" fillId="36" borderId="110" xfId="0" applyFont="1" applyFill="1" applyBorder="1" applyAlignment="1">
      <alignment horizontal="center" vertical="center" textRotation="90"/>
    </xf>
    <xf numFmtId="0" fontId="91" fillId="36" borderId="111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 textRotation="90"/>
    </xf>
    <xf numFmtId="0" fontId="49" fillId="36" borderId="113" xfId="0" applyFont="1" applyFill="1" applyBorder="1" applyAlignment="1">
      <alignment horizontal="center" vertical="center" textRotation="90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 textRotation="90"/>
    </xf>
    <xf numFmtId="0" fontId="50" fillId="36" borderId="101" xfId="0" applyFont="1" applyFill="1" applyBorder="1" applyAlignment="1">
      <alignment horizontal="center" vertical="center"/>
    </xf>
    <xf numFmtId="0" fontId="50" fillId="36" borderId="102" xfId="0" applyFont="1" applyFill="1" applyBorder="1" applyAlignment="1">
      <alignment horizontal="center" vertical="center"/>
    </xf>
    <xf numFmtId="0" fontId="50" fillId="36" borderId="75" xfId="0" applyFont="1" applyFill="1" applyBorder="1" applyAlignment="1">
      <alignment horizontal="center" vertical="center" textRotation="90" wrapText="1"/>
    </xf>
    <xf numFmtId="0" fontId="93" fillId="36" borderId="103" xfId="0" applyFont="1" applyFill="1" applyBorder="1" applyAlignment="1">
      <alignment horizontal="center" vertical="center" textRotation="90"/>
    </xf>
    <xf numFmtId="0" fontId="50" fillId="36" borderId="60" xfId="0" applyFont="1" applyFill="1" applyBorder="1" applyAlignment="1">
      <alignment horizontal="center" vertical="center" textRotation="90"/>
    </xf>
    <xf numFmtId="0" fontId="50" fillId="36" borderId="80" xfId="0" applyFont="1" applyFill="1" applyBorder="1" applyAlignment="1">
      <alignment horizontal="center" vertical="center" textRotation="90"/>
    </xf>
    <xf numFmtId="0" fontId="50" fillId="35" borderId="101" xfId="0" applyFont="1" applyFill="1" applyBorder="1" applyAlignment="1">
      <alignment horizontal="center" vertical="center"/>
    </xf>
    <xf numFmtId="0" fontId="50" fillId="35" borderId="116" xfId="0" applyFont="1" applyFill="1" applyBorder="1" applyAlignment="1">
      <alignment horizontal="center" vertical="center"/>
    </xf>
    <xf numFmtId="0" fontId="50" fillId="35" borderId="64" xfId="0" applyFont="1" applyFill="1" applyBorder="1" applyAlignment="1">
      <alignment horizontal="center" vertical="center"/>
    </xf>
    <xf numFmtId="0" fontId="50" fillId="35" borderId="83" xfId="0" applyFont="1" applyFill="1" applyBorder="1" applyAlignment="1">
      <alignment horizontal="center" vertical="center"/>
    </xf>
    <xf numFmtId="0" fontId="50" fillId="35" borderId="104" xfId="0" applyFont="1" applyFill="1" applyBorder="1" applyAlignment="1">
      <alignment horizontal="center" vertical="center"/>
    </xf>
    <xf numFmtId="0" fontId="50" fillId="35" borderId="105" xfId="0" applyFont="1" applyFill="1" applyBorder="1" applyAlignment="1">
      <alignment horizontal="center" vertical="center"/>
    </xf>
    <xf numFmtId="0" fontId="50" fillId="36" borderId="73" xfId="0" applyFont="1" applyFill="1" applyBorder="1" applyAlignment="1">
      <alignment horizontal="center" vertical="center"/>
    </xf>
    <xf numFmtId="0" fontId="50" fillId="36" borderId="106" xfId="0" applyFont="1" applyFill="1" applyBorder="1" applyAlignment="1">
      <alignment horizontal="center" vertical="center"/>
    </xf>
    <xf numFmtId="0" fontId="50" fillId="36" borderId="107" xfId="0" applyFont="1" applyFill="1" applyBorder="1" applyAlignment="1">
      <alignment horizontal="center" vertical="center"/>
    </xf>
    <xf numFmtId="0" fontId="50" fillId="36" borderId="48" xfId="0" applyFont="1" applyFill="1" applyBorder="1" applyAlignment="1">
      <alignment horizontal="center" vertical="center" textRotation="90"/>
    </xf>
    <xf numFmtId="0" fontId="50" fillId="36" borderId="108" xfId="0" applyFont="1" applyFill="1" applyBorder="1" applyAlignment="1">
      <alignment horizontal="center" vertical="center" textRotation="90"/>
    </xf>
    <xf numFmtId="0" fontId="50" fillId="36" borderId="81" xfId="0" applyFont="1" applyFill="1" applyBorder="1" applyAlignment="1">
      <alignment horizontal="center" vertical="center" textRotation="90" wrapText="1"/>
    </xf>
    <xf numFmtId="0" fontId="93" fillId="36" borderId="109" xfId="0" applyFont="1" applyFill="1" applyBorder="1" applyAlignment="1">
      <alignment horizontal="center" vertical="center" textRotation="90"/>
    </xf>
    <xf numFmtId="0" fontId="50" fillId="36" borderId="61" xfId="0" applyFont="1" applyFill="1" applyBorder="1" applyAlignment="1">
      <alignment horizontal="center" vertical="center" textRotation="90"/>
    </xf>
    <xf numFmtId="0" fontId="50" fillId="36" borderId="75" xfId="0" applyFont="1" applyFill="1" applyBorder="1" applyAlignment="1">
      <alignment horizontal="center" vertical="center" textRotation="90"/>
    </xf>
    <xf numFmtId="0" fontId="50" fillId="36" borderId="110" xfId="0" applyFont="1" applyFill="1" applyBorder="1" applyAlignment="1">
      <alignment horizontal="center" vertical="center" textRotation="90"/>
    </xf>
    <xf numFmtId="0" fontId="50" fillId="36" borderId="111" xfId="0" applyFont="1" applyFill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top"/>
    </xf>
    <xf numFmtId="0" fontId="50" fillId="36" borderId="61" xfId="0" applyFont="1" applyFill="1" applyBorder="1" applyAlignment="1">
      <alignment horizontal="center" vertical="center" textRotation="90" wrapText="1"/>
    </xf>
    <xf numFmtId="0" fontId="93" fillId="36" borderId="75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92" fillId="36" borderId="110" xfId="0" applyFont="1" applyFill="1" applyBorder="1" applyAlignment="1">
      <alignment horizontal="center" vertical="center" textRotation="90"/>
    </xf>
    <xf numFmtId="0" fontId="92" fillId="36" borderId="111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/>
    </xf>
    <xf numFmtId="0" fontId="50" fillId="36" borderId="115" xfId="0" applyFont="1" applyFill="1" applyBorder="1" applyAlignment="1">
      <alignment horizontal="center" vertical="center" textRotation="90"/>
    </xf>
    <xf numFmtId="0" fontId="92" fillId="36" borderId="73" xfId="0" applyFont="1" applyFill="1" applyBorder="1" applyAlignment="1">
      <alignment horizontal="center" vertical="center" wrapText="1"/>
    </xf>
    <xf numFmtId="0" fontId="92" fillId="36" borderId="102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top"/>
    </xf>
    <xf numFmtId="0" fontId="24" fillId="0" borderId="0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92" fillId="35" borderId="101" xfId="0" applyFont="1" applyFill="1" applyBorder="1" applyAlignment="1">
      <alignment horizontal="center" vertical="center" wrapText="1"/>
    </xf>
    <xf numFmtId="0" fontId="92" fillId="35" borderId="116" xfId="0" applyFont="1" applyFill="1" applyBorder="1" applyAlignment="1">
      <alignment horizontal="center" vertical="center" wrapText="1"/>
    </xf>
    <xf numFmtId="0" fontId="92" fillId="35" borderId="64" xfId="0" applyFont="1" applyFill="1" applyBorder="1" applyAlignment="1">
      <alignment horizontal="center" vertical="center" wrapText="1"/>
    </xf>
    <xf numFmtId="0" fontId="92" fillId="35" borderId="52" xfId="0" applyFont="1" applyFill="1" applyBorder="1" applyAlignment="1">
      <alignment horizontal="center" vertical="center" wrapText="1"/>
    </xf>
    <xf numFmtId="0" fontId="92" fillId="35" borderId="53" xfId="0" applyFont="1" applyFill="1" applyBorder="1" applyAlignment="1">
      <alignment horizontal="center" vertical="center" wrapText="1"/>
    </xf>
    <xf numFmtId="0" fontId="92" fillId="35" borderId="54" xfId="0" applyFont="1" applyFill="1" applyBorder="1" applyAlignment="1">
      <alignment horizontal="center" vertical="center" wrapText="1"/>
    </xf>
    <xf numFmtId="0" fontId="92" fillId="35" borderId="83" xfId="0" applyFont="1" applyFill="1" applyBorder="1" applyAlignment="1">
      <alignment horizontal="center" vertical="center" wrapText="1"/>
    </xf>
    <xf numFmtId="0" fontId="92" fillId="35" borderId="104" xfId="0" applyFont="1" applyFill="1" applyBorder="1" applyAlignment="1">
      <alignment horizontal="center" vertical="center" wrapText="1"/>
    </xf>
    <xf numFmtId="0" fontId="92" fillId="35" borderId="105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3" fillId="0" borderId="0" xfId="0" applyFont="1" applyBorder="1" applyAlignment="1">
      <alignment horizontal="center" vertical="top"/>
    </xf>
    <xf numFmtId="0" fontId="97" fillId="0" borderId="0" xfId="0" applyFont="1" applyBorder="1" applyAlignment="1">
      <alignment horizontal="center" wrapText="1"/>
    </xf>
    <xf numFmtId="0" fontId="97" fillId="0" borderId="0" xfId="0" applyFont="1" applyFill="1" applyBorder="1" applyAlignment="1">
      <alignment horizontal="left"/>
    </xf>
    <xf numFmtId="0" fontId="9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9" fillId="35" borderId="48" xfId="0" applyFont="1" applyFill="1" applyBorder="1" applyAlignment="1">
      <alignment horizontal="center" vertical="center" wrapText="1"/>
    </xf>
    <xf numFmtId="0" fontId="79" fillId="35" borderId="108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99" fillId="0" borderId="0" xfId="0" applyFont="1" applyBorder="1" applyAlignment="1">
      <alignment horizontal="center"/>
    </xf>
    <xf numFmtId="0" fontId="79" fillId="35" borderId="25" xfId="0" applyFont="1" applyFill="1" applyBorder="1" applyAlignment="1">
      <alignment horizontal="center" vertical="center" wrapText="1"/>
    </xf>
    <xf numFmtId="0" fontId="103" fillId="0" borderId="20" xfId="0" applyFont="1" applyBorder="1" applyAlignment="1">
      <alignment horizontal="center"/>
    </xf>
    <xf numFmtId="0" fontId="97" fillId="0" borderId="19" xfId="0" applyFont="1" applyBorder="1" applyAlignment="1">
      <alignment horizontal="center" wrapText="1"/>
    </xf>
    <xf numFmtId="0" fontId="82" fillId="0" borderId="31" xfId="0" applyFont="1" applyBorder="1" applyAlignment="1">
      <alignment horizontal="center"/>
    </xf>
    <xf numFmtId="0" fontId="79" fillId="35" borderId="36" xfId="0" applyFont="1" applyFill="1" applyBorder="1" applyAlignment="1">
      <alignment horizontal="right" wrapText="1"/>
    </xf>
    <xf numFmtId="0" fontId="79" fillId="35" borderId="117" xfId="0" applyFont="1" applyFill="1" applyBorder="1" applyAlignment="1">
      <alignment horizontal="right" wrapText="1"/>
    </xf>
    <xf numFmtId="0" fontId="79" fillId="35" borderId="40" xfId="0" applyFont="1" applyFill="1" applyBorder="1" applyAlignment="1">
      <alignment horizontal="right" wrapText="1"/>
    </xf>
    <xf numFmtId="0" fontId="79" fillId="35" borderId="10" xfId="0" applyFont="1" applyFill="1" applyBorder="1" applyAlignment="1">
      <alignment horizontal="right" wrapText="1"/>
    </xf>
    <xf numFmtId="0" fontId="101" fillId="0" borderId="0" xfId="0" applyFont="1" applyBorder="1" applyAlignment="1">
      <alignment horizontal="left" vertical="center"/>
    </xf>
    <xf numFmtId="0" fontId="103" fillId="0" borderId="20" xfId="0" applyFont="1" applyBorder="1" applyAlignment="1">
      <alignment horizontal="left"/>
    </xf>
    <xf numFmtId="0" fontId="79" fillId="35" borderId="118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zoomScalePageLayoutView="0" workbookViewId="0" topLeftCell="A7">
      <selection activeCell="D17" sqref="D17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407" t="s">
        <v>249</v>
      </c>
      <c r="B4" s="407"/>
      <c r="C4" s="407"/>
      <c r="D4" s="407"/>
      <c r="E4" s="407"/>
      <c r="F4" s="407"/>
      <c r="G4" s="407"/>
      <c r="H4" s="407"/>
      <c r="I4" s="407"/>
    </row>
    <row r="17" ht="15">
      <c r="D17" t="s">
        <v>583</v>
      </c>
    </row>
    <row r="18" spans="1:9" ht="20.25">
      <c r="A18" s="408" t="s">
        <v>250</v>
      </c>
      <c r="B18" s="408"/>
      <c r="C18" s="408"/>
      <c r="D18" s="408"/>
      <c r="E18" s="408"/>
      <c r="F18" s="408"/>
      <c r="G18" s="408"/>
      <c r="H18" s="408"/>
      <c r="I18" s="408"/>
    </row>
    <row r="19" spans="1:9" ht="20.25">
      <c r="A19" s="408"/>
      <c r="B19" s="408"/>
      <c r="C19" s="408"/>
      <c r="D19" s="408"/>
      <c r="E19" s="408"/>
      <c r="F19" s="408"/>
      <c r="G19" s="408"/>
      <c r="H19" s="408"/>
      <c r="I19" s="408"/>
    </row>
    <row r="20" spans="1:9" ht="20.25">
      <c r="A20" s="409" t="s">
        <v>515</v>
      </c>
      <c r="B20" s="409"/>
      <c r="C20" s="409"/>
      <c r="D20" s="409"/>
      <c r="E20" s="409"/>
      <c r="F20" s="409"/>
      <c r="G20" s="409"/>
      <c r="H20" s="409"/>
      <c r="I20" s="409"/>
    </row>
    <row r="21" spans="1:7" ht="15.75">
      <c r="A21" s="125"/>
      <c r="B21" s="126"/>
      <c r="C21" s="126"/>
      <c r="D21" s="126"/>
      <c r="E21" s="126"/>
      <c r="F21" s="126"/>
      <c r="G21" s="126"/>
    </row>
    <row r="22" spans="1:9" ht="18" customHeight="1">
      <c r="A22" s="125"/>
      <c r="B22" s="411" t="s">
        <v>330</v>
      </c>
      <c r="C22" s="411"/>
      <c r="D22" s="411"/>
      <c r="E22" s="411"/>
      <c r="F22" s="411"/>
      <c r="G22" s="411"/>
      <c r="H22" s="411"/>
      <c r="I22" s="411"/>
    </row>
    <row r="23" spans="1:9" ht="15.75">
      <c r="A23" s="125"/>
      <c r="B23" s="411"/>
      <c r="C23" s="411"/>
      <c r="D23" s="411"/>
      <c r="E23" s="411"/>
      <c r="F23" s="411"/>
      <c r="G23" s="411"/>
      <c r="H23" s="411"/>
      <c r="I23" s="411"/>
    </row>
    <row r="24" spans="1:9" ht="18">
      <c r="A24" s="125"/>
      <c r="B24" s="246"/>
      <c r="C24" s="246"/>
      <c r="D24" s="246"/>
      <c r="E24" s="246"/>
      <c r="F24" s="246"/>
      <c r="G24" s="246"/>
      <c r="H24" s="246"/>
      <c r="I24" s="246"/>
    </row>
    <row r="25" spans="1:7" ht="15.75">
      <c r="A25" s="125"/>
      <c r="B25" s="126"/>
      <c r="C25" s="126"/>
      <c r="D25" s="126"/>
      <c r="E25" s="126"/>
      <c r="F25" s="126"/>
      <c r="G25" s="126"/>
    </row>
    <row r="26" spans="1:7" ht="15.75">
      <c r="A26" s="125"/>
      <c r="B26" s="126"/>
      <c r="C26" s="126"/>
      <c r="D26" s="126"/>
      <c r="E26" s="126"/>
      <c r="F26" s="126"/>
      <c r="G26" s="126"/>
    </row>
    <row r="27" spans="1:7" ht="23.25">
      <c r="A27" s="125"/>
      <c r="B27" s="126"/>
      <c r="C27" s="410"/>
      <c r="D27" s="410"/>
      <c r="E27" s="410"/>
      <c r="F27" s="126"/>
      <c r="G27" s="126"/>
    </row>
    <row r="28" spans="1:7" ht="15.75">
      <c r="A28" s="125"/>
      <c r="B28" s="126"/>
      <c r="C28" s="126"/>
      <c r="D28" s="126"/>
      <c r="E28" s="126"/>
      <c r="F28" s="126"/>
      <c r="G28" s="126"/>
    </row>
    <row r="29" spans="1:7" ht="15.75">
      <c r="A29" s="125"/>
      <c r="B29" s="126"/>
      <c r="C29" s="126"/>
      <c r="D29" s="126"/>
      <c r="E29" s="126"/>
      <c r="F29" s="126"/>
      <c r="G29" s="126"/>
    </row>
    <row r="30" spans="1:7" ht="15.75">
      <c r="A30" s="125"/>
      <c r="B30" s="126"/>
      <c r="C30" s="126"/>
      <c r="D30" s="126"/>
      <c r="E30" s="126"/>
      <c r="F30" s="126"/>
      <c r="G30" s="126"/>
    </row>
    <row r="31" spans="1:7" ht="15.75">
      <c r="A31" s="125"/>
      <c r="B31" s="126"/>
      <c r="C31" s="126"/>
      <c r="D31" s="126"/>
      <c r="E31" s="126"/>
      <c r="F31" s="126"/>
      <c r="G31" s="126"/>
    </row>
    <row r="32" spans="1:7" ht="15.75">
      <c r="A32" s="125"/>
      <c r="B32" s="126"/>
      <c r="C32" s="126"/>
      <c r="D32" s="126"/>
      <c r="E32" s="126"/>
      <c r="F32" s="126"/>
      <c r="G32" s="126"/>
    </row>
    <row r="33" spans="1:7" ht="15.75">
      <c r="A33" s="125"/>
      <c r="B33" s="126"/>
      <c r="C33" s="126"/>
      <c r="D33" s="126"/>
      <c r="E33" s="126"/>
      <c r="F33" s="126"/>
      <c r="G33" s="126"/>
    </row>
    <row r="34" spans="1:7" ht="15.75">
      <c r="A34" s="125"/>
      <c r="B34" s="126"/>
      <c r="C34" s="126"/>
      <c r="D34" s="126"/>
      <c r="E34" s="126"/>
      <c r="F34" s="126"/>
      <c r="G34" s="126"/>
    </row>
    <row r="35" spans="1:7" ht="15.75">
      <c r="A35" s="125"/>
      <c r="B35" s="126"/>
      <c r="C35" s="126"/>
      <c r="D35" s="126"/>
      <c r="E35" s="126"/>
      <c r="F35" s="126"/>
      <c r="G35" s="126"/>
    </row>
    <row r="36" spans="1:9" ht="15.75">
      <c r="A36" s="405" t="s">
        <v>251</v>
      </c>
      <c r="B36" s="405"/>
      <c r="C36" s="405"/>
      <c r="D36" s="405"/>
      <c r="E36" s="405"/>
      <c r="F36" s="405"/>
      <c r="G36" s="405"/>
      <c r="H36" s="405"/>
      <c r="I36" s="405"/>
    </row>
    <row r="37" spans="1:9" ht="15.75">
      <c r="A37" s="405" t="s">
        <v>252</v>
      </c>
      <c r="B37" s="405"/>
      <c r="C37" s="405"/>
      <c r="D37" s="405"/>
      <c r="E37" s="405"/>
      <c r="F37" s="405"/>
      <c r="G37" s="405"/>
      <c r="H37" s="405"/>
      <c r="I37" s="405"/>
    </row>
    <row r="38" spans="1:9" ht="15.75">
      <c r="A38" s="125"/>
      <c r="B38" s="126"/>
      <c r="C38" s="126"/>
      <c r="D38" s="126"/>
      <c r="E38" s="126"/>
      <c r="F38" s="126"/>
      <c r="G38" s="126"/>
      <c r="H38" s="127"/>
      <c r="I38" s="127"/>
    </row>
    <row r="39" spans="1:9" ht="15.75">
      <c r="A39" s="125"/>
      <c r="B39" s="126"/>
      <c r="C39" s="126"/>
      <c r="D39" s="126"/>
      <c r="E39" s="126"/>
      <c r="F39" s="126"/>
      <c r="G39" s="126"/>
      <c r="H39" s="127"/>
      <c r="I39" s="127"/>
    </row>
    <row r="40" spans="1:9" ht="15">
      <c r="A40" s="406" t="s">
        <v>516</v>
      </c>
      <c r="B40" s="406"/>
      <c r="C40" s="406"/>
      <c r="D40" s="406"/>
      <c r="E40" s="406"/>
      <c r="F40" s="406"/>
      <c r="G40" s="406"/>
      <c r="H40" s="406"/>
      <c r="I40" s="406"/>
    </row>
    <row r="41" spans="1:7" ht="15">
      <c r="A41" s="127"/>
      <c r="B41" s="127"/>
      <c r="C41" s="127"/>
      <c r="D41" s="127"/>
      <c r="E41" s="127"/>
      <c r="F41" s="127"/>
      <c r="G41" s="127"/>
    </row>
    <row r="42" spans="1:7" ht="15">
      <c r="A42" s="127"/>
      <c r="B42" s="127"/>
      <c r="C42" s="127"/>
      <c r="D42" s="127"/>
      <c r="E42" s="127"/>
      <c r="F42" s="127"/>
      <c r="G42" s="127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C11" sqref="C11:J11"/>
    </sheetView>
  </sheetViews>
  <sheetFormatPr defaultColWidth="9.140625" defaultRowHeight="15"/>
  <sheetData>
    <row r="2" spans="1:10" ht="16.5" thickBot="1">
      <c r="A2" s="449" t="s">
        <v>521</v>
      </c>
      <c r="B2" s="449"/>
      <c r="C2" s="449"/>
      <c r="D2" s="449"/>
      <c r="E2" s="449"/>
      <c r="F2" s="449"/>
      <c r="G2" s="449"/>
      <c r="H2" s="449"/>
      <c r="I2" s="449"/>
      <c r="J2" s="449"/>
    </row>
    <row r="5" spans="1:10" ht="18.75" customHeight="1">
      <c r="A5" s="435" t="s">
        <v>119</v>
      </c>
      <c r="B5" s="435"/>
      <c r="C5" s="435"/>
      <c r="D5" s="435"/>
      <c r="E5" s="435"/>
      <c r="F5" s="435"/>
      <c r="G5" s="435"/>
      <c r="H5" s="435"/>
      <c r="I5" s="435"/>
      <c r="J5" s="435"/>
    </row>
    <row r="6" spans="3:10" ht="15.75">
      <c r="C6" s="1"/>
      <c r="D6" s="84"/>
      <c r="E6" s="84"/>
      <c r="F6" s="84"/>
      <c r="G6" s="84"/>
      <c r="H6" s="84"/>
      <c r="I6" s="84"/>
      <c r="J6" s="84"/>
    </row>
    <row r="7" spans="3:10" ht="15.75">
      <c r="C7" s="1"/>
      <c r="D7" s="84"/>
      <c r="E7" s="84"/>
      <c r="F7" s="84"/>
      <c r="G7" s="84"/>
      <c r="H7" s="84"/>
      <c r="I7" s="84"/>
      <c r="J7" s="84"/>
    </row>
    <row r="8" ht="15.75" thickBot="1"/>
    <row r="9" spans="2:10" ht="24.75" customHeight="1">
      <c r="B9" s="208"/>
      <c r="C9" s="481" t="s">
        <v>120</v>
      </c>
      <c r="D9" s="482"/>
      <c r="E9" s="481" t="s">
        <v>121</v>
      </c>
      <c r="F9" s="482"/>
      <c r="G9" s="481" t="s">
        <v>488</v>
      </c>
      <c r="H9" s="482"/>
      <c r="I9" s="481" t="s">
        <v>122</v>
      </c>
      <c r="J9" s="483"/>
    </row>
    <row r="10" spans="2:10" ht="24.75" customHeight="1">
      <c r="B10" s="209" t="s">
        <v>123</v>
      </c>
      <c r="C10" s="476">
        <v>1746</v>
      </c>
      <c r="D10" s="477"/>
      <c r="E10" s="476">
        <v>1508</v>
      </c>
      <c r="F10" s="477"/>
      <c r="G10" s="479">
        <v>16</v>
      </c>
      <c r="H10" s="480"/>
      <c r="I10" s="479">
        <v>50</v>
      </c>
      <c r="J10" s="484"/>
    </row>
    <row r="11" spans="2:10" ht="24.75" customHeight="1">
      <c r="B11" s="210" t="s">
        <v>124</v>
      </c>
      <c r="C11" s="476">
        <v>1594</v>
      </c>
      <c r="D11" s="477"/>
      <c r="E11" s="476">
        <v>1048</v>
      </c>
      <c r="F11" s="477"/>
      <c r="G11" s="479">
        <v>10</v>
      </c>
      <c r="H11" s="480"/>
      <c r="I11" s="479">
        <v>19</v>
      </c>
      <c r="J11" s="484"/>
    </row>
    <row r="12" spans="2:10" ht="24.75" customHeight="1">
      <c r="B12" s="209" t="s">
        <v>125</v>
      </c>
      <c r="C12" s="476"/>
      <c r="D12" s="477"/>
      <c r="E12" s="476"/>
      <c r="F12" s="477"/>
      <c r="G12" s="476"/>
      <c r="H12" s="477"/>
      <c r="I12" s="476"/>
      <c r="J12" s="478"/>
    </row>
    <row r="13" spans="2:10" ht="24.75" customHeight="1">
      <c r="B13" s="210" t="s">
        <v>126</v>
      </c>
      <c r="C13" s="476"/>
      <c r="D13" s="477"/>
      <c r="E13" s="476"/>
      <c r="F13" s="477"/>
      <c r="G13" s="476"/>
      <c r="H13" s="477"/>
      <c r="I13" s="476"/>
      <c r="J13" s="478"/>
    </row>
    <row r="14" spans="2:10" ht="24.75" customHeight="1">
      <c r="B14" s="211" t="s">
        <v>127</v>
      </c>
      <c r="C14" s="476"/>
      <c r="D14" s="477"/>
      <c r="E14" s="476"/>
      <c r="F14" s="477"/>
      <c r="G14" s="476"/>
      <c r="H14" s="477"/>
      <c r="I14" s="476"/>
      <c r="J14" s="478"/>
    </row>
    <row r="15" spans="2:10" ht="24.75" customHeight="1">
      <c r="B15" s="212" t="s">
        <v>128</v>
      </c>
      <c r="C15" s="476"/>
      <c r="D15" s="477"/>
      <c r="E15" s="476"/>
      <c r="F15" s="477"/>
      <c r="G15" s="476"/>
      <c r="H15" s="477"/>
      <c r="I15" s="476"/>
      <c r="J15" s="478"/>
    </row>
    <row r="16" spans="2:10" ht="24.75" customHeight="1">
      <c r="B16" s="211" t="s">
        <v>129</v>
      </c>
      <c r="C16" s="476"/>
      <c r="D16" s="477"/>
      <c r="E16" s="476"/>
      <c r="F16" s="477"/>
      <c r="G16" s="476"/>
      <c r="H16" s="477"/>
      <c r="I16" s="476"/>
      <c r="J16" s="478"/>
    </row>
    <row r="17" spans="2:10" ht="24.75" customHeight="1">
      <c r="B17" s="212" t="s">
        <v>272</v>
      </c>
      <c r="C17" s="476"/>
      <c r="D17" s="477"/>
      <c r="E17" s="476"/>
      <c r="F17" s="477"/>
      <c r="G17" s="476"/>
      <c r="H17" s="477"/>
      <c r="I17" s="476"/>
      <c r="J17" s="478"/>
    </row>
    <row r="18" spans="2:10" ht="24.75" customHeight="1">
      <c r="B18" s="211" t="s">
        <v>273</v>
      </c>
      <c r="C18" s="476"/>
      <c r="D18" s="477"/>
      <c r="E18" s="476"/>
      <c r="F18" s="477"/>
      <c r="G18" s="476"/>
      <c r="H18" s="477"/>
      <c r="I18" s="476"/>
      <c r="J18" s="478"/>
    </row>
    <row r="19" spans="2:10" ht="24.75" customHeight="1">
      <c r="B19" s="212" t="s">
        <v>275</v>
      </c>
      <c r="C19" s="476"/>
      <c r="D19" s="477"/>
      <c r="E19" s="476"/>
      <c r="F19" s="477"/>
      <c r="G19" s="476"/>
      <c r="H19" s="477"/>
      <c r="I19" s="476"/>
      <c r="J19" s="478"/>
    </row>
    <row r="20" spans="2:10" ht="24.75" customHeight="1">
      <c r="B20" s="211" t="s">
        <v>276</v>
      </c>
      <c r="C20" s="476"/>
      <c r="D20" s="477"/>
      <c r="E20" s="476"/>
      <c r="F20" s="477"/>
      <c r="G20" s="476"/>
      <c r="H20" s="477"/>
      <c r="I20" s="476"/>
      <c r="J20" s="478"/>
    </row>
    <row r="21" spans="2:10" ht="24.75" customHeight="1">
      <c r="B21" s="212" t="s">
        <v>277</v>
      </c>
      <c r="C21" s="476"/>
      <c r="D21" s="477"/>
      <c r="E21" s="476"/>
      <c r="F21" s="477"/>
      <c r="G21" s="476"/>
      <c r="H21" s="477"/>
      <c r="I21" s="476"/>
      <c r="J21" s="478"/>
    </row>
    <row r="22" spans="2:10" ht="24.75" customHeight="1" thickBot="1">
      <c r="B22" s="213" t="s">
        <v>31</v>
      </c>
      <c r="C22" s="485">
        <f>SUM(C10:D21)</f>
        <v>3340</v>
      </c>
      <c r="D22" s="486"/>
      <c r="E22" s="485">
        <f>SUM(E10:F21)</f>
        <v>2556</v>
      </c>
      <c r="F22" s="486"/>
      <c r="G22" s="485">
        <f>SUM(G10:H21)</f>
        <v>26</v>
      </c>
      <c r="H22" s="486"/>
      <c r="I22" s="485">
        <f>SUM(I10:J21)</f>
        <v>69</v>
      </c>
      <c r="J22" s="487"/>
    </row>
    <row r="24" spans="2:5" ht="15">
      <c r="B24" s="3" t="s">
        <v>18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&amp;L17.03.2017&amp;CTÜRKİYE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61"/>
  <sheetViews>
    <sheetView zoomScale="130" zoomScaleNormal="130" zoomScalePageLayoutView="0" workbookViewId="0" topLeftCell="A37">
      <selection activeCell="E50" sqref="E50:E59"/>
    </sheetView>
  </sheetViews>
  <sheetFormatPr defaultColWidth="9.140625" defaultRowHeight="15"/>
  <cols>
    <col min="2" max="2" width="16.140625" style="0" customWidth="1"/>
    <col min="3" max="3" width="40.28125" style="0" customWidth="1"/>
    <col min="159" max="159" width="5.140625" style="0" customWidth="1"/>
  </cols>
  <sheetData>
    <row r="1" spans="1:5" ht="16.5" thickBot="1">
      <c r="A1" s="449" t="s">
        <v>524</v>
      </c>
      <c r="B1" s="449"/>
      <c r="C1" s="449"/>
      <c r="D1" s="449"/>
      <c r="E1" s="449"/>
    </row>
    <row r="2" spans="1:5" ht="15.75">
      <c r="A2" s="488" t="s">
        <v>130</v>
      </c>
      <c r="B2" s="488"/>
      <c r="C2" s="488"/>
      <c r="D2" s="488"/>
      <c r="E2" s="488"/>
    </row>
    <row r="3" spans="1:5" s="251" customFormat="1" ht="15.75">
      <c r="A3" s="389"/>
      <c r="B3" s="389"/>
      <c r="C3" s="389"/>
      <c r="D3" s="389"/>
      <c r="E3" s="392"/>
    </row>
    <row r="4" spans="1:5" s="251" customFormat="1" ht="15.75">
      <c r="A4" s="389"/>
      <c r="B4" s="389"/>
      <c r="C4" s="389"/>
      <c r="D4" s="389"/>
      <c r="E4" s="389"/>
    </row>
    <row r="5" spans="3:5" s="251" customFormat="1" ht="15">
      <c r="C5" s="342" t="s">
        <v>3</v>
      </c>
      <c r="E5" s="356"/>
    </row>
    <row r="6" spans="3:5" s="251" customFormat="1" ht="15">
      <c r="C6" s="388"/>
      <c r="E6" s="356"/>
    </row>
    <row r="7" spans="1:5" ht="15">
      <c r="A7" s="251"/>
      <c r="B7" s="251"/>
      <c r="C7" s="342"/>
      <c r="D7" s="251"/>
      <c r="E7" s="356"/>
    </row>
    <row r="8" spans="1:5" ht="27">
      <c r="A8" s="343" t="s">
        <v>132</v>
      </c>
      <c r="B8" s="393" t="s">
        <v>459</v>
      </c>
      <c r="C8" s="357" t="s">
        <v>133</v>
      </c>
      <c r="D8" s="357" t="s">
        <v>9</v>
      </c>
      <c r="E8" s="358" t="s">
        <v>134</v>
      </c>
    </row>
    <row r="9" spans="1:5" ht="22.5">
      <c r="A9" s="359">
        <v>1</v>
      </c>
      <c r="B9" s="360" t="s">
        <v>135</v>
      </c>
      <c r="C9" s="361" t="s">
        <v>136</v>
      </c>
      <c r="D9" s="362">
        <v>145</v>
      </c>
      <c r="E9" s="363">
        <f>D9/982*100</f>
        <v>14.765784114052954</v>
      </c>
    </row>
    <row r="10" spans="1:5" ht="15">
      <c r="A10" s="364">
        <v>2</v>
      </c>
      <c r="B10" s="360" t="s">
        <v>534</v>
      </c>
      <c r="C10" s="361" t="s">
        <v>536</v>
      </c>
      <c r="D10" s="362">
        <v>32</v>
      </c>
      <c r="E10" s="363">
        <f aca="true" t="shared" si="0" ref="E10:E18">D10/982*100</f>
        <v>3.2586558044806515</v>
      </c>
    </row>
    <row r="11" spans="1:5" ht="15">
      <c r="A11" s="364">
        <v>3</v>
      </c>
      <c r="B11" s="360" t="s">
        <v>342</v>
      </c>
      <c r="C11" s="361" t="s">
        <v>301</v>
      </c>
      <c r="D11" s="362">
        <v>31</v>
      </c>
      <c r="E11" s="363">
        <f t="shared" si="0"/>
        <v>3.1568228105906315</v>
      </c>
    </row>
    <row r="12" spans="1:5" ht="15">
      <c r="A12" s="359">
        <v>4</v>
      </c>
      <c r="B12" s="360" t="s">
        <v>466</v>
      </c>
      <c r="C12" s="361" t="s">
        <v>467</v>
      </c>
      <c r="D12" s="362">
        <v>26</v>
      </c>
      <c r="E12" s="363">
        <f t="shared" si="0"/>
        <v>2.6476578411405294</v>
      </c>
    </row>
    <row r="13" spans="1:5" ht="15">
      <c r="A13" s="364">
        <v>5</v>
      </c>
      <c r="B13" s="360" t="s">
        <v>343</v>
      </c>
      <c r="C13" s="361" t="s">
        <v>302</v>
      </c>
      <c r="D13" s="362">
        <v>25</v>
      </c>
      <c r="E13" s="363">
        <f t="shared" si="0"/>
        <v>2.5458248472505094</v>
      </c>
    </row>
    <row r="14" spans="1:5" ht="15">
      <c r="A14" s="359">
        <v>6</v>
      </c>
      <c r="B14" s="360" t="s">
        <v>345</v>
      </c>
      <c r="C14" s="361" t="s">
        <v>138</v>
      </c>
      <c r="D14" s="362">
        <v>21</v>
      </c>
      <c r="E14" s="363">
        <f t="shared" si="0"/>
        <v>2.1384928716904277</v>
      </c>
    </row>
    <row r="15" spans="1:5" ht="15">
      <c r="A15" s="364">
        <v>7</v>
      </c>
      <c r="B15" s="360" t="s">
        <v>341</v>
      </c>
      <c r="C15" s="361" t="s">
        <v>137</v>
      </c>
      <c r="D15" s="362">
        <v>20</v>
      </c>
      <c r="E15" s="363">
        <f t="shared" si="0"/>
        <v>2.0366598778004072</v>
      </c>
    </row>
    <row r="16" spans="1:5" ht="22.5">
      <c r="A16" s="359">
        <v>8</v>
      </c>
      <c r="B16" s="360" t="s">
        <v>344</v>
      </c>
      <c r="C16" s="361" t="s">
        <v>306</v>
      </c>
      <c r="D16" s="362">
        <v>17</v>
      </c>
      <c r="E16" s="363">
        <f t="shared" si="0"/>
        <v>1.7311608961303464</v>
      </c>
    </row>
    <row r="17" spans="1:5" ht="15">
      <c r="A17" s="364">
        <v>9</v>
      </c>
      <c r="B17" s="360" t="s">
        <v>347</v>
      </c>
      <c r="C17" s="361" t="s">
        <v>143</v>
      </c>
      <c r="D17" s="362">
        <v>13</v>
      </c>
      <c r="E17" s="363">
        <f t="shared" si="0"/>
        <v>1.3238289205702647</v>
      </c>
    </row>
    <row r="18" spans="1:5" ht="22.5">
      <c r="A18" s="359">
        <v>10</v>
      </c>
      <c r="B18" s="360" t="s">
        <v>535</v>
      </c>
      <c r="C18" s="361" t="s">
        <v>537</v>
      </c>
      <c r="D18" s="362">
        <v>13</v>
      </c>
      <c r="E18" s="363">
        <f t="shared" si="0"/>
        <v>1.3238289205702647</v>
      </c>
    </row>
    <row r="19" spans="1:5" s="251" customFormat="1" ht="15">
      <c r="A19" s="403"/>
      <c r="B19" s="400"/>
      <c r="C19" s="401"/>
      <c r="D19" s="402"/>
      <c r="E19" s="370"/>
    </row>
    <row r="20" spans="1:5" s="251" customFormat="1" ht="15">
      <c r="A20" s="3"/>
      <c r="B20" s="3"/>
      <c r="E20" s="356"/>
    </row>
    <row r="21" spans="1:5" ht="15">
      <c r="A21" s="251"/>
      <c r="B21" s="251"/>
      <c r="C21" s="342" t="s">
        <v>6</v>
      </c>
      <c r="D21" s="251"/>
      <c r="E21" s="356"/>
    </row>
    <row r="22" spans="3:5" s="251" customFormat="1" ht="15">
      <c r="C22" s="388"/>
      <c r="E22" s="356"/>
    </row>
    <row r="23" spans="1:5" ht="15">
      <c r="A23" s="251"/>
      <c r="B23" s="251"/>
      <c r="C23" s="251"/>
      <c r="D23" s="251"/>
      <c r="E23" s="356"/>
    </row>
    <row r="24" spans="1:5" ht="27">
      <c r="A24" s="343" t="s">
        <v>132</v>
      </c>
      <c r="B24" s="380" t="s">
        <v>459</v>
      </c>
      <c r="C24" s="343" t="s">
        <v>133</v>
      </c>
      <c r="D24" s="343" t="s">
        <v>9</v>
      </c>
      <c r="E24" s="365" t="s">
        <v>134</v>
      </c>
    </row>
    <row r="25" spans="1:5" ht="22.5">
      <c r="A25" s="85">
        <v>1</v>
      </c>
      <c r="B25" s="360" t="s">
        <v>135</v>
      </c>
      <c r="C25" s="361" t="s">
        <v>136</v>
      </c>
      <c r="D25" s="362">
        <v>690</v>
      </c>
      <c r="E25" s="363">
        <f>D25/4569*100</f>
        <v>15.10177281680893</v>
      </c>
    </row>
    <row r="26" spans="1:5" ht="15">
      <c r="A26" s="86">
        <v>2</v>
      </c>
      <c r="B26" s="360" t="s">
        <v>345</v>
      </c>
      <c r="C26" s="361" t="s">
        <v>138</v>
      </c>
      <c r="D26" s="362">
        <v>161</v>
      </c>
      <c r="E26" s="363">
        <f>D26/4569*100</f>
        <v>3.5237469905887506</v>
      </c>
    </row>
    <row r="27" spans="1:5" ht="15">
      <c r="A27" s="85">
        <v>3</v>
      </c>
      <c r="B27" s="360" t="s">
        <v>343</v>
      </c>
      <c r="C27" s="361" t="s">
        <v>302</v>
      </c>
      <c r="D27" s="362">
        <v>154</v>
      </c>
      <c r="E27" s="363">
        <f aca="true" t="shared" si="1" ref="E27:E34">D27/4569*100</f>
        <v>3.3705405996935873</v>
      </c>
    </row>
    <row r="28" spans="1:5" ht="15">
      <c r="A28" s="86">
        <v>4</v>
      </c>
      <c r="B28" s="360" t="s">
        <v>347</v>
      </c>
      <c r="C28" s="361" t="s">
        <v>143</v>
      </c>
      <c r="D28" s="362">
        <v>93</v>
      </c>
      <c r="E28" s="363">
        <f t="shared" si="1"/>
        <v>2.0354563361785947</v>
      </c>
    </row>
    <row r="29" spans="1:5" ht="22.5">
      <c r="A29" s="85">
        <v>5</v>
      </c>
      <c r="B29" s="360" t="s">
        <v>344</v>
      </c>
      <c r="C29" s="361" t="s">
        <v>306</v>
      </c>
      <c r="D29" s="362">
        <v>88</v>
      </c>
      <c r="E29" s="363">
        <f t="shared" si="1"/>
        <v>1.9260231998249069</v>
      </c>
    </row>
    <row r="30" spans="1:5" ht="15">
      <c r="A30" s="86">
        <v>6</v>
      </c>
      <c r="B30" s="360" t="s">
        <v>466</v>
      </c>
      <c r="C30" s="361" t="s">
        <v>467</v>
      </c>
      <c r="D30" s="362">
        <v>83</v>
      </c>
      <c r="E30" s="363">
        <f t="shared" si="1"/>
        <v>1.816590063471219</v>
      </c>
    </row>
    <row r="31" spans="1:5" ht="15">
      <c r="A31" s="85">
        <v>7</v>
      </c>
      <c r="B31" s="360" t="s">
        <v>468</v>
      </c>
      <c r="C31" s="361" t="s">
        <v>469</v>
      </c>
      <c r="D31" s="362">
        <v>72</v>
      </c>
      <c r="E31" s="363">
        <f t="shared" si="1"/>
        <v>1.5758371634931057</v>
      </c>
    </row>
    <row r="32" spans="1:5" ht="15">
      <c r="A32" s="86">
        <v>8</v>
      </c>
      <c r="B32" s="360" t="s">
        <v>538</v>
      </c>
      <c r="C32" s="361" t="s">
        <v>539</v>
      </c>
      <c r="D32" s="362">
        <v>66</v>
      </c>
      <c r="E32" s="363">
        <f t="shared" si="1"/>
        <v>1.4445173998686802</v>
      </c>
    </row>
    <row r="33" spans="1:5" ht="15">
      <c r="A33" s="85">
        <v>9</v>
      </c>
      <c r="B33" s="360" t="s">
        <v>346</v>
      </c>
      <c r="C33" s="361" t="s">
        <v>142</v>
      </c>
      <c r="D33" s="362">
        <v>55</v>
      </c>
      <c r="E33" s="363">
        <f t="shared" si="1"/>
        <v>1.2037644998905668</v>
      </c>
    </row>
    <row r="34" spans="1:5" ht="15">
      <c r="A34" s="86">
        <v>10</v>
      </c>
      <c r="B34" s="360" t="s">
        <v>534</v>
      </c>
      <c r="C34" s="361" t="s">
        <v>536</v>
      </c>
      <c r="D34" s="362">
        <v>53</v>
      </c>
      <c r="E34" s="363">
        <f t="shared" si="1"/>
        <v>1.1599912453490917</v>
      </c>
    </row>
    <row r="35" spans="1:5" s="251" customFormat="1" ht="15">
      <c r="A35" s="403"/>
      <c r="B35" s="400"/>
      <c r="C35" s="401"/>
      <c r="D35" s="402"/>
      <c r="E35" s="370"/>
    </row>
    <row r="36" spans="1:5" s="251" customFormat="1" ht="15">
      <c r="A36" s="403"/>
      <c r="B36" s="400"/>
      <c r="C36" s="401"/>
      <c r="D36" s="402"/>
      <c r="E36" s="370"/>
    </row>
    <row r="37" spans="1:5" s="251" customFormat="1" ht="15">
      <c r="A37" s="3"/>
      <c r="B37" s="3"/>
      <c r="E37" s="356"/>
    </row>
    <row r="38" spans="1:5" s="251" customFormat="1" ht="15">
      <c r="A38" s="3"/>
      <c r="B38" s="3"/>
      <c r="E38" s="356"/>
    </row>
    <row r="39" spans="1:5" s="251" customFormat="1" ht="15">
      <c r="A39" s="3"/>
      <c r="B39" s="3"/>
      <c r="E39" s="356"/>
    </row>
    <row r="40" spans="1:5" s="251" customFormat="1" ht="15">
      <c r="A40" s="3"/>
      <c r="B40" s="3"/>
      <c r="E40" s="356"/>
    </row>
    <row r="41" spans="1:5" s="251" customFormat="1" ht="15">
      <c r="A41" s="3"/>
      <c r="B41" s="3"/>
      <c r="E41" s="356"/>
    </row>
    <row r="42" spans="1:5" s="251" customFormat="1" ht="15">
      <c r="A42" s="3"/>
      <c r="B42" s="3"/>
      <c r="E42" s="356"/>
    </row>
    <row r="43" spans="1:5" s="251" customFormat="1" ht="15">
      <c r="A43" s="3"/>
      <c r="B43" s="3"/>
      <c r="E43" s="356"/>
    </row>
    <row r="44" spans="1:5" s="251" customFormat="1" ht="15">
      <c r="A44" s="3"/>
      <c r="B44" s="3"/>
      <c r="E44" s="356"/>
    </row>
    <row r="45" spans="1:5" s="251" customFormat="1" ht="15">
      <c r="A45" s="3"/>
      <c r="B45" s="3"/>
      <c r="E45" s="356"/>
    </row>
    <row r="46" spans="1:5" s="251" customFormat="1" ht="15">
      <c r="A46" s="3"/>
      <c r="B46" s="3"/>
      <c r="E46" s="356"/>
    </row>
    <row r="47" spans="1:5" ht="15">
      <c r="A47" s="251"/>
      <c r="B47" s="251"/>
      <c r="C47" s="342" t="s">
        <v>144</v>
      </c>
      <c r="D47" s="251"/>
      <c r="E47" s="356"/>
    </row>
    <row r="48" spans="1:5" ht="15">
      <c r="A48" s="251"/>
      <c r="B48" s="251"/>
      <c r="C48" s="251"/>
      <c r="D48" s="251"/>
      <c r="E48" s="356"/>
    </row>
    <row r="49" spans="1:5" ht="15">
      <c r="A49" s="343" t="s">
        <v>132</v>
      </c>
      <c r="B49" s="156" t="s">
        <v>459</v>
      </c>
      <c r="C49" s="343" t="s">
        <v>133</v>
      </c>
      <c r="D49" s="343" t="s">
        <v>9</v>
      </c>
      <c r="E49" s="365" t="s">
        <v>134</v>
      </c>
    </row>
    <row r="50" spans="1:5" ht="22.5">
      <c r="A50" s="85">
        <v>1</v>
      </c>
      <c r="B50" s="360" t="s">
        <v>135</v>
      </c>
      <c r="C50" s="361" t="s">
        <v>136</v>
      </c>
      <c r="D50" s="362">
        <v>765</v>
      </c>
      <c r="E50" s="363">
        <f>D50/3861*100</f>
        <v>19.813519813519815</v>
      </c>
    </row>
    <row r="51" spans="1:5" ht="15">
      <c r="A51" s="86">
        <v>2</v>
      </c>
      <c r="B51" s="360" t="s">
        <v>345</v>
      </c>
      <c r="C51" s="361" t="s">
        <v>138</v>
      </c>
      <c r="D51" s="362">
        <v>162</v>
      </c>
      <c r="E51" s="363">
        <f aca="true" t="shared" si="2" ref="E51:E59">D51/3861*100</f>
        <v>4.195804195804196</v>
      </c>
    </row>
    <row r="52" spans="1:5" ht="22.5">
      <c r="A52" s="85">
        <v>3</v>
      </c>
      <c r="B52" s="360" t="s">
        <v>362</v>
      </c>
      <c r="C52" s="361" t="s">
        <v>363</v>
      </c>
      <c r="D52" s="362">
        <v>127</v>
      </c>
      <c r="E52" s="363">
        <f t="shared" si="2"/>
        <v>3.289303289303289</v>
      </c>
    </row>
    <row r="53" spans="1:5" ht="15">
      <c r="A53" s="86">
        <v>4</v>
      </c>
      <c r="B53" s="360" t="s">
        <v>343</v>
      </c>
      <c r="C53" s="361" t="s">
        <v>302</v>
      </c>
      <c r="D53" s="362">
        <v>112</v>
      </c>
      <c r="E53" s="363">
        <f t="shared" si="2"/>
        <v>2.900802900802901</v>
      </c>
    </row>
    <row r="54" spans="1:5" ht="22.5">
      <c r="A54" s="85">
        <v>5</v>
      </c>
      <c r="B54" s="360" t="s">
        <v>140</v>
      </c>
      <c r="C54" s="361" t="s">
        <v>141</v>
      </c>
      <c r="D54" s="362">
        <v>103</v>
      </c>
      <c r="E54" s="363">
        <f t="shared" si="2"/>
        <v>2.6677026677026676</v>
      </c>
    </row>
    <row r="55" spans="1:5" ht="22.5">
      <c r="A55" s="86">
        <v>6</v>
      </c>
      <c r="B55" s="360" t="s">
        <v>348</v>
      </c>
      <c r="C55" s="361" t="s">
        <v>274</v>
      </c>
      <c r="D55" s="362">
        <v>76</v>
      </c>
      <c r="E55" s="363">
        <f t="shared" si="2"/>
        <v>1.9684019684019685</v>
      </c>
    </row>
    <row r="56" spans="1:5" ht="15">
      <c r="A56" s="85">
        <v>7</v>
      </c>
      <c r="B56" s="360" t="s">
        <v>538</v>
      </c>
      <c r="C56" s="361" t="s">
        <v>539</v>
      </c>
      <c r="D56" s="362">
        <v>72</v>
      </c>
      <c r="E56" s="363">
        <f t="shared" si="2"/>
        <v>1.8648018648018647</v>
      </c>
    </row>
    <row r="57" spans="1:5" ht="22.5">
      <c r="A57" s="86">
        <v>8</v>
      </c>
      <c r="B57" s="360" t="s">
        <v>349</v>
      </c>
      <c r="C57" s="361" t="s">
        <v>145</v>
      </c>
      <c r="D57" s="362">
        <v>64</v>
      </c>
      <c r="E57" s="363">
        <f t="shared" si="2"/>
        <v>1.6576016576016577</v>
      </c>
    </row>
    <row r="58" spans="1:5" ht="15">
      <c r="A58" s="85">
        <v>9</v>
      </c>
      <c r="B58" s="360" t="s">
        <v>466</v>
      </c>
      <c r="C58" s="361" t="s">
        <v>467</v>
      </c>
      <c r="D58" s="362">
        <v>62</v>
      </c>
      <c r="E58" s="363">
        <f t="shared" si="2"/>
        <v>1.6058016058016058</v>
      </c>
    </row>
    <row r="59" spans="1:5" ht="15">
      <c r="A59" s="86">
        <v>10</v>
      </c>
      <c r="B59" s="360" t="s">
        <v>351</v>
      </c>
      <c r="C59" s="361" t="s">
        <v>336</v>
      </c>
      <c r="D59" s="362">
        <v>60</v>
      </c>
      <c r="E59" s="363">
        <f t="shared" si="2"/>
        <v>1.554001554001554</v>
      </c>
    </row>
    <row r="60" spans="1:5" ht="15">
      <c r="A60" s="3" t="s">
        <v>18</v>
      </c>
      <c r="B60" s="3"/>
      <c r="C60" s="3"/>
      <c r="D60" s="251"/>
      <c r="E60" s="356"/>
    </row>
    <row r="61" spans="2:5" ht="15">
      <c r="B61" s="251"/>
      <c r="C61" s="251"/>
      <c r="D61" s="251"/>
      <c r="E61" s="356"/>
    </row>
  </sheetData>
  <sheetProtection/>
  <mergeCells count="2">
    <mergeCell ref="A1:E1"/>
    <mergeCell ref="A2:E2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&amp;L17.03.2017&amp;CTÜRKİYE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5"/>
  <sheetViews>
    <sheetView zoomScale="130" zoomScaleNormal="130" zoomScalePageLayoutView="0" workbookViewId="0" topLeftCell="A1">
      <selection activeCell="B3" sqref="B3"/>
    </sheetView>
  </sheetViews>
  <sheetFormatPr defaultColWidth="9.140625" defaultRowHeight="15"/>
  <cols>
    <col min="1" max="1" width="8.00390625" style="251" customWidth="1"/>
    <col min="2" max="2" width="13.140625" style="64" customWidth="1"/>
    <col min="3" max="3" width="33.8515625" style="251" customWidth="1"/>
    <col min="4" max="131" width="9.140625" style="251" customWidth="1"/>
    <col min="132" max="132" width="5.140625" style="251" customWidth="1"/>
    <col min="133" max="16384" width="9.140625" style="251" customWidth="1"/>
  </cols>
  <sheetData>
    <row r="1" spans="1:5" ht="16.5" thickBot="1">
      <c r="A1" s="349" t="s">
        <v>524</v>
      </c>
      <c r="B1" s="379"/>
      <c r="C1" s="345"/>
      <c r="D1" s="345"/>
      <c r="E1" s="345"/>
    </row>
    <row r="2" spans="1:5" ht="15.75">
      <c r="A2" s="350" t="s">
        <v>463</v>
      </c>
      <c r="B2" s="352"/>
      <c r="C2" s="344"/>
      <c r="D2" s="344"/>
      <c r="E2" s="344"/>
    </row>
    <row r="3" ht="15">
      <c r="E3" s="356"/>
    </row>
    <row r="4" spans="3:5" ht="15">
      <c r="C4" s="366" t="s">
        <v>131</v>
      </c>
      <c r="E4" s="356"/>
    </row>
    <row r="5" spans="1:5" ht="27">
      <c r="A5" s="348" t="s">
        <v>132</v>
      </c>
      <c r="B5" s="380" t="s">
        <v>459</v>
      </c>
      <c r="C5" s="348" t="s">
        <v>133</v>
      </c>
      <c r="D5" s="348" t="s">
        <v>9</v>
      </c>
      <c r="E5" s="365" t="s">
        <v>461</v>
      </c>
    </row>
    <row r="6" spans="1:5" ht="15">
      <c r="A6" s="85">
        <v>1</v>
      </c>
      <c r="B6" s="367" t="s">
        <v>341</v>
      </c>
      <c r="C6" s="368" t="s">
        <v>137</v>
      </c>
      <c r="D6" s="355">
        <v>45</v>
      </c>
      <c r="E6" s="363">
        <f>D6/104*100</f>
        <v>43.269230769230774</v>
      </c>
    </row>
    <row r="7" spans="1:5" ht="22.5">
      <c r="A7" s="86">
        <v>2</v>
      </c>
      <c r="B7" s="367" t="s">
        <v>135</v>
      </c>
      <c r="C7" s="368" t="s">
        <v>136</v>
      </c>
      <c r="D7" s="355">
        <v>31</v>
      </c>
      <c r="E7" s="363">
        <f aca="true" t="shared" si="0" ref="E7:E15">D7/104*100</f>
        <v>29.807692307692307</v>
      </c>
    </row>
    <row r="8" spans="1:5" ht="15">
      <c r="A8" s="85">
        <v>3</v>
      </c>
      <c r="B8" s="367" t="s">
        <v>534</v>
      </c>
      <c r="C8" s="368" t="s">
        <v>536</v>
      </c>
      <c r="D8" s="355">
        <v>11</v>
      </c>
      <c r="E8" s="363">
        <f t="shared" si="0"/>
        <v>10.576923076923077</v>
      </c>
    </row>
    <row r="9" spans="1:5" ht="15">
      <c r="A9" s="86">
        <v>4</v>
      </c>
      <c r="B9" s="367" t="s">
        <v>342</v>
      </c>
      <c r="C9" s="368" t="s">
        <v>301</v>
      </c>
      <c r="D9" s="355">
        <v>8</v>
      </c>
      <c r="E9" s="363">
        <f t="shared" si="0"/>
        <v>7.6923076923076925</v>
      </c>
    </row>
    <row r="10" spans="1:5" ht="22.5">
      <c r="A10" s="85">
        <v>5</v>
      </c>
      <c r="B10" s="367" t="s">
        <v>344</v>
      </c>
      <c r="C10" s="368" t="s">
        <v>306</v>
      </c>
      <c r="D10" s="355">
        <v>7</v>
      </c>
      <c r="E10" s="363">
        <f t="shared" si="0"/>
        <v>6.730769230769231</v>
      </c>
    </row>
    <row r="11" spans="1:5" ht="15">
      <c r="A11" s="86">
        <v>6</v>
      </c>
      <c r="B11" s="367" t="s">
        <v>345</v>
      </c>
      <c r="C11" s="368" t="s">
        <v>138</v>
      </c>
      <c r="D11" s="355">
        <v>7</v>
      </c>
      <c r="E11" s="363">
        <f t="shared" si="0"/>
        <v>6.730769230769231</v>
      </c>
    </row>
    <row r="12" spans="1:5" ht="22.5">
      <c r="A12" s="85">
        <v>7</v>
      </c>
      <c r="B12" s="367" t="s">
        <v>489</v>
      </c>
      <c r="C12" s="368" t="s">
        <v>490</v>
      </c>
      <c r="D12" s="355">
        <v>7</v>
      </c>
      <c r="E12" s="363">
        <f t="shared" si="0"/>
        <v>6.730769230769231</v>
      </c>
    </row>
    <row r="13" spans="1:5" ht="15">
      <c r="A13" s="86">
        <v>8</v>
      </c>
      <c r="B13" s="367" t="s">
        <v>491</v>
      </c>
      <c r="C13" s="368" t="s">
        <v>492</v>
      </c>
      <c r="D13" s="355">
        <v>7</v>
      </c>
      <c r="E13" s="363">
        <f t="shared" si="0"/>
        <v>6.730769230769231</v>
      </c>
    </row>
    <row r="14" spans="1:5" ht="15">
      <c r="A14" s="85">
        <v>9</v>
      </c>
      <c r="B14" s="367" t="s">
        <v>540</v>
      </c>
      <c r="C14" s="368" t="s">
        <v>541</v>
      </c>
      <c r="D14" s="355">
        <v>6</v>
      </c>
      <c r="E14" s="363">
        <f t="shared" si="0"/>
        <v>5.769230769230769</v>
      </c>
    </row>
    <row r="15" spans="1:5" ht="15">
      <c r="A15" s="86">
        <v>10</v>
      </c>
      <c r="B15" s="367" t="s">
        <v>351</v>
      </c>
      <c r="C15" s="368" t="s">
        <v>336</v>
      </c>
      <c r="D15" s="355">
        <v>6</v>
      </c>
      <c r="E15" s="363">
        <f t="shared" si="0"/>
        <v>5.769230769230769</v>
      </c>
    </row>
    <row r="16" spans="1:5" ht="15">
      <c r="A16" s="403"/>
      <c r="B16" s="376"/>
      <c r="C16" s="377"/>
      <c r="D16" s="378"/>
      <c r="E16" s="370"/>
    </row>
    <row r="17" spans="3:5" ht="15">
      <c r="C17" s="346" t="s">
        <v>139</v>
      </c>
      <c r="E17" s="356"/>
    </row>
    <row r="18" spans="1:5" ht="27">
      <c r="A18" s="348" t="s">
        <v>132</v>
      </c>
      <c r="B18" s="380" t="s">
        <v>459</v>
      </c>
      <c r="C18" s="348" t="s">
        <v>133</v>
      </c>
      <c r="D18" s="348" t="s">
        <v>9</v>
      </c>
      <c r="E18" s="365" t="s">
        <v>461</v>
      </c>
    </row>
    <row r="19" spans="1:5" ht="22.5">
      <c r="A19" s="85">
        <v>1</v>
      </c>
      <c r="B19" s="360" t="s">
        <v>135</v>
      </c>
      <c r="C19" s="361" t="s">
        <v>136</v>
      </c>
      <c r="D19" s="362">
        <v>209</v>
      </c>
      <c r="E19" s="363">
        <f>D19/652*100</f>
        <v>32.055214723926376</v>
      </c>
    </row>
    <row r="20" spans="1:5" ht="15">
      <c r="A20" s="86">
        <v>2</v>
      </c>
      <c r="B20" s="360" t="s">
        <v>345</v>
      </c>
      <c r="C20" s="361" t="s">
        <v>138</v>
      </c>
      <c r="D20" s="362">
        <v>60</v>
      </c>
      <c r="E20" s="363">
        <f aca="true" t="shared" si="1" ref="E20:E28">D20/652*100</f>
        <v>9.202453987730062</v>
      </c>
    </row>
    <row r="21" spans="1:5" ht="22.5">
      <c r="A21" s="85">
        <v>3</v>
      </c>
      <c r="B21" s="360" t="s">
        <v>343</v>
      </c>
      <c r="C21" s="361" t="s">
        <v>302</v>
      </c>
      <c r="D21" s="362">
        <v>55</v>
      </c>
      <c r="E21" s="363">
        <f t="shared" si="1"/>
        <v>8.43558282208589</v>
      </c>
    </row>
    <row r="22" spans="1:5" ht="33.75">
      <c r="A22" s="86">
        <v>4</v>
      </c>
      <c r="B22" s="360" t="s">
        <v>140</v>
      </c>
      <c r="C22" s="361" t="s">
        <v>141</v>
      </c>
      <c r="D22" s="362">
        <v>48</v>
      </c>
      <c r="E22" s="363">
        <f t="shared" si="1"/>
        <v>7.361963190184049</v>
      </c>
    </row>
    <row r="23" spans="1:5" ht="22.5">
      <c r="A23" s="85">
        <v>5</v>
      </c>
      <c r="B23" s="360">
        <v>43040</v>
      </c>
      <c r="C23" s="361" t="s">
        <v>493</v>
      </c>
      <c r="D23" s="362">
        <v>41</v>
      </c>
      <c r="E23" s="363">
        <f t="shared" si="1"/>
        <v>6.288343558282208</v>
      </c>
    </row>
    <row r="24" spans="1:5" ht="22.5">
      <c r="A24" s="86">
        <v>6</v>
      </c>
      <c r="B24" s="360" t="s">
        <v>344</v>
      </c>
      <c r="C24" s="361" t="s">
        <v>306</v>
      </c>
      <c r="D24" s="362">
        <v>39</v>
      </c>
      <c r="E24" s="363">
        <f t="shared" si="1"/>
        <v>5.98159509202454</v>
      </c>
    </row>
    <row r="25" spans="1:5" ht="15">
      <c r="A25" s="85">
        <v>7</v>
      </c>
      <c r="B25" s="360" t="s">
        <v>470</v>
      </c>
      <c r="C25" s="361" t="s">
        <v>471</v>
      </c>
      <c r="D25" s="362">
        <v>37</v>
      </c>
      <c r="E25" s="363">
        <f t="shared" si="1"/>
        <v>5.674846625766871</v>
      </c>
    </row>
    <row r="26" spans="1:5" ht="22.5">
      <c r="A26" s="86">
        <v>8</v>
      </c>
      <c r="B26" s="360" t="s">
        <v>347</v>
      </c>
      <c r="C26" s="361" t="s">
        <v>143</v>
      </c>
      <c r="D26" s="362">
        <v>37</v>
      </c>
      <c r="E26" s="363">
        <f t="shared" si="1"/>
        <v>5.674846625766871</v>
      </c>
    </row>
    <row r="27" spans="1:5" ht="15">
      <c r="A27" s="85">
        <v>9</v>
      </c>
      <c r="B27" s="360" t="s">
        <v>540</v>
      </c>
      <c r="C27" s="361" t="s">
        <v>541</v>
      </c>
      <c r="D27" s="362">
        <v>35</v>
      </c>
      <c r="E27" s="363">
        <f t="shared" si="1"/>
        <v>5.368098159509203</v>
      </c>
    </row>
    <row r="28" spans="1:5" ht="15">
      <c r="A28" s="86">
        <v>10</v>
      </c>
      <c r="B28" s="360" t="s">
        <v>346</v>
      </c>
      <c r="C28" s="361" t="s">
        <v>142</v>
      </c>
      <c r="D28" s="362">
        <v>35</v>
      </c>
      <c r="E28" s="363">
        <f t="shared" si="1"/>
        <v>5.368098159509203</v>
      </c>
    </row>
    <row r="29" spans="1:5" ht="15">
      <c r="A29" s="369"/>
      <c r="B29" s="400"/>
      <c r="C29" s="401"/>
      <c r="D29" s="402"/>
      <c r="E29" s="370"/>
    </row>
    <row r="30" spans="1:5" ht="15">
      <c r="A30" s="369"/>
      <c r="B30" s="400"/>
      <c r="C30" s="401"/>
      <c r="D30" s="402"/>
      <c r="E30" s="370"/>
    </row>
    <row r="31" spans="1:5" ht="15">
      <c r="A31" s="3"/>
      <c r="B31" s="381"/>
      <c r="E31" s="356"/>
    </row>
    <row r="32" spans="3:5" ht="15">
      <c r="C32" s="346" t="s">
        <v>339</v>
      </c>
      <c r="E32" s="356"/>
    </row>
    <row r="33" spans="1:5" ht="27">
      <c r="A33" s="348" t="s">
        <v>132</v>
      </c>
      <c r="B33" s="380" t="s">
        <v>459</v>
      </c>
      <c r="C33" s="348" t="s">
        <v>133</v>
      </c>
      <c r="D33" s="348" t="s">
        <v>9</v>
      </c>
      <c r="E33" s="365" t="s">
        <v>461</v>
      </c>
    </row>
    <row r="34" spans="1:5" ht="22.5">
      <c r="A34" s="85">
        <v>1</v>
      </c>
      <c r="B34" s="371" t="s">
        <v>135</v>
      </c>
      <c r="C34" s="368" t="s">
        <v>136</v>
      </c>
      <c r="D34" s="372">
        <v>711</v>
      </c>
      <c r="E34" s="363">
        <f>D34/4673*100</f>
        <v>15.215065268564091</v>
      </c>
    </row>
    <row r="35" spans="1:5" ht="33.75">
      <c r="A35" s="86">
        <v>2</v>
      </c>
      <c r="B35" s="371" t="s">
        <v>140</v>
      </c>
      <c r="C35" s="368" t="s">
        <v>141</v>
      </c>
      <c r="D35" s="372">
        <v>498</v>
      </c>
      <c r="E35" s="363">
        <f aca="true" t="shared" si="2" ref="E35:E43">D35/4673*100</f>
        <v>10.656965546757972</v>
      </c>
    </row>
    <row r="36" spans="1:5" ht="15">
      <c r="A36" s="85">
        <v>3</v>
      </c>
      <c r="B36" s="371" t="s">
        <v>345</v>
      </c>
      <c r="C36" s="368" t="s">
        <v>138</v>
      </c>
      <c r="D36" s="373">
        <v>197</v>
      </c>
      <c r="E36" s="363">
        <f t="shared" si="2"/>
        <v>4.215707254440402</v>
      </c>
    </row>
    <row r="37" spans="1:5" ht="22.5">
      <c r="A37" s="86">
        <v>4</v>
      </c>
      <c r="B37" s="371" t="s">
        <v>348</v>
      </c>
      <c r="C37" s="368" t="s">
        <v>274</v>
      </c>
      <c r="D37" s="373">
        <v>126</v>
      </c>
      <c r="E37" s="363">
        <f t="shared" si="2"/>
        <v>2.696340680505029</v>
      </c>
    </row>
    <row r="38" spans="1:5" ht="22.5">
      <c r="A38" s="85">
        <v>5</v>
      </c>
      <c r="B38" s="371" t="s">
        <v>349</v>
      </c>
      <c r="C38" s="368" t="s">
        <v>145</v>
      </c>
      <c r="D38" s="373">
        <v>109</v>
      </c>
      <c r="E38" s="363">
        <f t="shared" si="2"/>
        <v>2.3325486839289535</v>
      </c>
    </row>
    <row r="39" spans="1:5" ht="15">
      <c r="A39" s="86">
        <v>6</v>
      </c>
      <c r="B39" s="371" t="s">
        <v>466</v>
      </c>
      <c r="C39" s="368" t="s">
        <v>467</v>
      </c>
      <c r="D39" s="373">
        <v>83</v>
      </c>
      <c r="E39" s="363">
        <f t="shared" si="2"/>
        <v>1.776160924459662</v>
      </c>
    </row>
    <row r="40" spans="1:5" ht="22.5">
      <c r="A40" s="85">
        <v>7</v>
      </c>
      <c r="B40" s="371" t="s">
        <v>350</v>
      </c>
      <c r="C40" s="368" t="s">
        <v>340</v>
      </c>
      <c r="D40" s="373">
        <v>71</v>
      </c>
      <c r="E40" s="363">
        <f t="shared" si="2"/>
        <v>1.5193665739353734</v>
      </c>
    </row>
    <row r="41" spans="1:5" ht="22.5">
      <c r="A41" s="86">
        <v>8</v>
      </c>
      <c r="B41" s="371" t="s">
        <v>364</v>
      </c>
      <c r="C41" s="368" t="s">
        <v>365</v>
      </c>
      <c r="D41" s="373">
        <v>69</v>
      </c>
      <c r="E41" s="363">
        <f t="shared" si="2"/>
        <v>1.4765675155146587</v>
      </c>
    </row>
    <row r="42" spans="1:5" ht="22.5">
      <c r="A42" s="85">
        <v>9</v>
      </c>
      <c r="B42" s="374" t="s">
        <v>542</v>
      </c>
      <c r="C42" s="368" t="s">
        <v>543</v>
      </c>
      <c r="D42" s="373">
        <v>66</v>
      </c>
      <c r="E42" s="363">
        <f t="shared" si="2"/>
        <v>1.4123689278835867</v>
      </c>
    </row>
    <row r="43" spans="1:5" ht="22.5">
      <c r="A43" s="86">
        <v>10</v>
      </c>
      <c r="B43" s="375" t="s">
        <v>343</v>
      </c>
      <c r="C43" s="368" t="s">
        <v>302</v>
      </c>
      <c r="D43" s="373">
        <v>59</v>
      </c>
      <c r="E43" s="363">
        <f t="shared" si="2"/>
        <v>1.262572223411085</v>
      </c>
    </row>
    <row r="44" spans="1:5" ht="15">
      <c r="A44" s="251" t="s">
        <v>462</v>
      </c>
      <c r="B44" s="382"/>
      <c r="C44" s="255"/>
      <c r="D44" s="255"/>
      <c r="E44" s="356"/>
    </row>
    <row r="45" spans="1:5" ht="15">
      <c r="A45" s="3" t="s">
        <v>18</v>
      </c>
      <c r="E45" s="356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&amp;L17.03.2017&amp;CTÜRKİYE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61">
      <selection activeCell="Q79" sqref="Q79"/>
    </sheetView>
  </sheetViews>
  <sheetFormatPr defaultColWidth="9.140625" defaultRowHeight="15"/>
  <cols>
    <col min="1" max="1" width="6.8515625" style="88" customWidth="1"/>
    <col min="2" max="2" width="14.00390625" style="88" customWidth="1"/>
    <col min="3" max="3" width="5.57421875" style="87" customWidth="1"/>
    <col min="4" max="4" width="3.7109375" style="87" customWidth="1"/>
    <col min="5" max="5" width="5.7109375" style="87" customWidth="1"/>
    <col min="6" max="6" width="4.57421875" style="87" customWidth="1"/>
    <col min="7" max="7" width="3.7109375" style="87" customWidth="1"/>
    <col min="8" max="8" width="5.28125" style="87" customWidth="1"/>
    <col min="9" max="9" width="5.421875" style="87" bestFit="1" customWidth="1"/>
    <col min="10" max="10" width="5.57421875" style="87" customWidth="1"/>
    <col min="11" max="11" width="5.00390625" style="104" customWidth="1"/>
    <col min="12" max="12" width="3.421875" style="87" customWidth="1"/>
    <col min="13" max="14" width="5.28125" style="87" customWidth="1"/>
    <col min="15" max="15" width="4.28125" style="87" customWidth="1"/>
    <col min="16" max="16" width="4.8515625" style="87" customWidth="1"/>
    <col min="17" max="17" width="4.00390625" style="87" customWidth="1"/>
    <col min="18" max="18" width="5.28125" style="87" customWidth="1"/>
    <col min="19" max="16384" width="9.140625" style="87" customWidth="1"/>
  </cols>
  <sheetData>
    <row r="1" spans="1:18" ht="18.75" thickBot="1">
      <c r="A1" s="513" t="s">
        <v>521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262"/>
      <c r="R1" s="262"/>
    </row>
    <row r="3" spans="1:18" ht="15.75">
      <c r="A3" s="498" t="s">
        <v>146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</row>
    <row r="4" ht="15.75" thickBot="1">
      <c r="K4" s="87"/>
    </row>
    <row r="5" spans="1:18" s="89" customFormat="1" ht="17.25" customHeight="1" thickBot="1" thickTop="1">
      <c r="A5" s="263"/>
      <c r="B5" s="495" t="s">
        <v>147</v>
      </c>
      <c r="C5" s="499" t="s">
        <v>525</v>
      </c>
      <c r="D5" s="500"/>
      <c r="E5" s="500"/>
      <c r="F5" s="500"/>
      <c r="G5" s="500"/>
      <c r="H5" s="500"/>
      <c r="I5" s="500"/>
      <c r="J5" s="501"/>
      <c r="K5" s="499" t="s">
        <v>526</v>
      </c>
      <c r="L5" s="500"/>
      <c r="M5" s="500"/>
      <c r="N5" s="500"/>
      <c r="O5" s="500"/>
      <c r="P5" s="500"/>
      <c r="Q5" s="500"/>
      <c r="R5" s="501"/>
    </row>
    <row r="6" spans="1:18" ht="15.75" customHeight="1" thickTop="1">
      <c r="A6" s="264" t="s">
        <v>453</v>
      </c>
      <c r="B6" s="496"/>
      <c r="C6" s="502" t="s">
        <v>148</v>
      </c>
      <c r="D6" s="503"/>
      <c r="E6" s="490"/>
      <c r="F6" s="489" t="s">
        <v>149</v>
      </c>
      <c r="G6" s="504"/>
      <c r="H6" s="503" t="s">
        <v>150</v>
      </c>
      <c r="I6" s="503"/>
      <c r="J6" s="504"/>
      <c r="K6" s="503" t="s">
        <v>148</v>
      </c>
      <c r="L6" s="503"/>
      <c r="M6" s="503"/>
      <c r="N6" s="489" t="s">
        <v>149</v>
      </c>
      <c r="O6" s="490"/>
      <c r="P6" s="489" t="s">
        <v>150</v>
      </c>
      <c r="Q6" s="521"/>
      <c r="R6" s="504"/>
    </row>
    <row r="7" spans="1:18" ht="15" customHeight="1">
      <c r="A7" s="264" t="s">
        <v>452</v>
      </c>
      <c r="B7" s="496"/>
      <c r="C7" s="494" t="s">
        <v>151</v>
      </c>
      <c r="D7" s="505" t="s">
        <v>152</v>
      </c>
      <c r="E7" s="507" t="s">
        <v>153</v>
      </c>
      <c r="F7" s="493" t="s">
        <v>151</v>
      </c>
      <c r="G7" s="509" t="s">
        <v>152</v>
      </c>
      <c r="H7" s="511" t="s">
        <v>151</v>
      </c>
      <c r="I7" s="505" t="s">
        <v>152</v>
      </c>
      <c r="J7" s="491" t="s">
        <v>153</v>
      </c>
      <c r="K7" s="493" t="s">
        <v>151</v>
      </c>
      <c r="L7" s="516" t="s">
        <v>152</v>
      </c>
      <c r="M7" s="514" t="s">
        <v>153</v>
      </c>
      <c r="N7" s="517" t="s">
        <v>151</v>
      </c>
      <c r="O7" s="519" t="s">
        <v>152</v>
      </c>
      <c r="P7" s="493" t="s">
        <v>151</v>
      </c>
      <c r="Q7" s="516" t="s">
        <v>152</v>
      </c>
      <c r="R7" s="514" t="s">
        <v>153</v>
      </c>
    </row>
    <row r="8" spans="1:18" ht="24.75" customHeight="1" thickBot="1">
      <c r="A8" s="265"/>
      <c r="B8" s="497"/>
      <c r="C8" s="522"/>
      <c r="D8" s="506"/>
      <c r="E8" s="508"/>
      <c r="F8" s="494"/>
      <c r="G8" s="510"/>
      <c r="H8" s="512"/>
      <c r="I8" s="506"/>
      <c r="J8" s="492"/>
      <c r="K8" s="494"/>
      <c r="L8" s="505"/>
      <c r="M8" s="515"/>
      <c r="N8" s="518"/>
      <c r="O8" s="520"/>
      <c r="P8" s="494"/>
      <c r="Q8" s="505"/>
      <c r="R8" s="515"/>
    </row>
    <row r="9" spans="1:18" ht="15.75" thickTop="1">
      <c r="A9" s="266" t="s">
        <v>367</v>
      </c>
      <c r="B9" s="267" t="s">
        <v>154</v>
      </c>
      <c r="C9" s="268">
        <v>115</v>
      </c>
      <c r="D9" s="269">
        <v>1</v>
      </c>
      <c r="E9" s="270">
        <v>43</v>
      </c>
      <c r="F9" s="268">
        <v>11</v>
      </c>
      <c r="G9" s="270">
        <v>0</v>
      </c>
      <c r="H9" s="268">
        <v>13</v>
      </c>
      <c r="I9" s="269">
        <v>0</v>
      </c>
      <c r="J9" s="270">
        <v>29</v>
      </c>
      <c r="K9" s="268">
        <v>118</v>
      </c>
      <c r="L9" s="269">
        <v>1</v>
      </c>
      <c r="M9" s="270">
        <v>52</v>
      </c>
      <c r="N9" s="268">
        <v>16</v>
      </c>
      <c r="O9" s="270">
        <v>3</v>
      </c>
      <c r="P9" s="268">
        <v>13</v>
      </c>
      <c r="Q9" s="269">
        <v>1</v>
      </c>
      <c r="R9" s="270">
        <v>32</v>
      </c>
    </row>
    <row r="10" spans="1:18" ht="15">
      <c r="A10" s="271" t="s">
        <v>368</v>
      </c>
      <c r="B10" s="271" t="s">
        <v>155</v>
      </c>
      <c r="C10" s="272">
        <v>20</v>
      </c>
      <c r="D10" s="273">
        <v>0</v>
      </c>
      <c r="E10" s="274">
        <v>9</v>
      </c>
      <c r="F10" s="272">
        <v>1</v>
      </c>
      <c r="G10" s="274">
        <v>0</v>
      </c>
      <c r="H10" s="272">
        <v>2</v>
      </c>
      <c r="I10" s="273">
        <v>0</v>
      </c>
      <c r="J10" s="274">
        <v>4</v>
      </c>
      <c r="K10" s="272">
        <v>13</v>
      </c>
      <c r="L10" s="273">
        <v>0</v>
      </c>
      <c r="M10" s="274">
        <v>11</v>
      </c>
      <c r="N10" s="272">
        <v>2</v>
      </c>
      <c r="O10" s="274">
        <v>0</v>
      </c>
      <c r="P10" s="272">
        <v>1</v>
      </c>
      <c r="Q10" s="273">
        <v>0</v>
      </c>
      <c r="R10" s="274">
        <v>1</v>
      </c>
    </row>
    <row r="11" spans="1:18" ht="15">
      <c r="A11" s="266" t="s">
        <v>369</v>
      </c>
      <c r="B11" s="266" t="s">
        <v>156</v>
      </c>
      <c r="C11" s="272">
        <v>18</v>
      </c>
      <c r="D11" s="273">
        <v>1</v>
      </c>
      <c r="E11" s="274">
        <v>24</v>
      </c>
      <c r="F11" s="272">
        <v>7</v>
      </c>
      <c r="G11" s="274">
        <v>0</v>
      </c>
      <c r="H11" s="272">
        <v>6</v>
      </c>
      <c r="I11" s="273">
        <v>0</v>
      </c>
      <c r="J11" s="274">
        <v>4</v>
      </c>
      <c r="K11" s="272">
        <v>34</v>
      </c>
      <c r="L11" s="273">
        <v>4</v>
      </c>
      <c r="M11" s="274">
        <v>21</v>
      </c>
      <c r="N11" s="272">
        <v>3</v>
      </c>
      <c r="O11" s="274">
        <v>0</v>
      </c>
      <c r="P11" s="272">
        <v>4</v>
      </c>
      <c r="Q11" s="273">
        <v>0</v>
      </c>
      <c r="R11" s="274">
        <v>16</v>
      </c>
    </row>
    <row r="12" spans="1:18" ht="15">
      <c r="A12" s="271" t="s">
        <v>370</v>
      </c>
      <c r="B12" s="271" t="s">
        <v>157</v>
      </c>
      <c r="C12" s="272">
        <v>6</v>
      </c>
      <c r="D12" s="273">
        <v>0</v>
      </c>
      <c r="E12" s="274">
        <v>8</v>
      </c>
      <c r="F12" s="272">
        <v>0</v>
      </c>
      <c r="G12" s="274">
        <v>0</v>
      </c>
      <c r="H12" s="272">
        <v>0</v>
      </c>
      <c r="I12" s="273">
        <v>0</v>
      </c>
      <c r="J12" s="274">
        <v>1</v>
      </c>
      <c r="K12" s="272">
        <v>7</v>
      </c>
      <c r="L12" s="273">
        <v>0</v>
      </c>
      <c r="M12" s="274">
        <v>12</v>
      </c>
      <c r="N12" s="272">
        <v>0</v>
      </c>
      <c r="O12" s="274">
        <v>0</v>
      </c>
      <c r="P12" s="272">
        <v>1</v>
      </c>
      <c r="Q12" s="273">
        <v>0</v>
      </c>
      <c r="R12" s="274">
        <v>2</v>
      </c>
    </row>
    <row r="13" spans="1:18" ht="15">
      <c r="A13" s="266" t="s">
        <v>371</v>
      </c>
      <c r="B13" s="266" t="s">
        <v>158</v>
      </c>
      <c r="C13" s="272">
        <v>7</v>
      </c>
      <c r="D13" s="273">
        <v>0</v>
      </c>
      <c r="E13" s="274">
        <v>6</v>
      </c>
      <c r="F13" s="272">
        <v>4</v>
      </c>
      <c r="G13" s="274">
        <v>0</v>
      </c>
      <c r="H13" s="272">
        <v>1</v>
      </c>
      <c r="I13" s="273">
        <v>0</v>
      </c>
      <c r="J13" s="274">
        <v>1</v>
      </c>
      <c r="K13" s="272">
        <v>6</v>
      </c>
      <c r="L13" s="273">
        <v>0</v>
      </c>
      <c r="M13" s="274">
        <v>3</v>
      </c>
      <c r="N13" s="272">
        <v>1</v>
      </c>
      <c r="O13" s="274">
        <v>0</v>
      </c>
      <c r="P13" s="272">
        <v>1</v>
      </c>
      <c r="Q13" s="273">
        <v>0</v>
      </c>
      <c r="R13" s="274">
        <v>5</v>
      </c>
    </row>
    <row r="14" spans="1:18" ht="15">
      <c r="A14" s="271" t="s">
        <v>372</v>
      </c>
      <c r="B14" s="271" t="s">
        <v>159</v>
      </c>
      <c r="C14" s="272">
        <v>612</v>
      </c>
      <c r="D14" s="273">
        <v>13</v>
      </c>
      <c r="E14" s="274">
        <v>195</v>
      </c>
      <c r="F14" s="272">
        <v>66</v>
      </c>
      <c r="G14" s="274">
        <v>6</v>
      </c>
      <c r="H14" s="272">
        <v>66</v>
      </c>
      <c r="I14" s="273">
        <v>4</v>
      </c>
      <c r="J14" s="274">
        <v>158</v>
      </c>
      <c r="K14" s="272">
        <v>736</v>
      </c>
      <c r="L14" s="273">
        <v>10</v>
      </c>
      <c r="M14" s="274">
        <v>188</v>
      </c>
      <c r="N14" s="272">
        <v>103</v>
      </c>
      <c r="O14" s="274">
        <v>15</v>
      </c>
      <c r="P14" s="272">
        <v>138</v>
      </c>
      <c r="Q14" s="273">
        <v>12</v>
      </c>
      <c r="R14" s="274">
        <v>222</v>
      </c>
    </row>
    <row r="15" spans="1:18" ht="15">
      <c r="A15" s="266" t="s">
        <v>373</v>
      </c>
      <c r="B15" s="266" t="s">
        <v>160</v>
      </c>
      <c r="C15" s="272">
        <v>232</v>
      </c>
      <c r="D15" s="273">
        <v>3</v>
      </c>
      <c r="E15" s="274">
        <v>94</v>
      </c>
      <c r="F15" s="272">
        <v>15</v>
      </c>
      <c r="G15" s="274">
        <v>0</v>
      </c>
      <c r="H15" s="272">
        <v>24</v>
      </c>
      <c r="I15" s="273">
        <v>1</v>
      </c>
      <c r="J15" s="274">
        <v>67</v>
      </c>
      <c r="K15" s="272">
        <v>239</v>
      </c>
      <c r="L15" s="273">
        <v>4</v>
      </c>
      <c r="M15" s="274">
        <v>156</v>
      </c>
      <c r="N15" s="272">
        <v>31</v>
      </c>
      <c r="O15" s="274">
        <v>2</v>
      </c>
      <c r="P15" s="272">
        <v>15</v>
      </c>
      <c r="Q15" s="273">
        <v>1</v>
      </c>
      <c r="R15" s="274">
        <v>82</v>
      </c>
    </row>
    <row r="16" spans="1:18" ht="15">
      <c r="A16" s="271" t="s">
        <v>374</v>
      </c>
      <c r="B16" s="271" t="s">
        <v>161</v>
      </c>
      <c r="C16" s="272">
        <v>6</v>
      </c>
      <c r="D16" s="273">
        <v>0</v>
      </c>
      <c r="E16" s="274">
        <v>8</v>
      </c>
      <c r="F16" s="272">
        <v>1</v>
      </c>
      <c r="G16" s="274">
        <v>0</v>
      </c>
      <c r="H16" s="272">
        <v>1</v>
      </c>
      <c r="I16" s="273">
        <v>0</v>
      </c>
      <c r="J16" s="274">
        <v>4</v>
      </c>
      <c r="K16" s="272">
        <v>2</v>
      </c>
      <c r="L16" s="273">
        <v>0</v>
      </c>
      <c r="M16" s="274">
        <v>6</v>
      </c>
      <c r="N16" s="272">
        <v>0</v>
      </c>
      <c r="O16" s="274">
        <v>0</v>
      </c>
      <c r="P16" s="272">
        <v>1</v>
      </c>
      <c r="Q16" s="273">
        <v>0</v>
      </c>
      <c r="R16" s="274">
        <v>6</v>
      </c>
    </row>
    <row r="17" spans="1:18" ht="15">
      <c r="A17" s="266" t="s">
        <v>375</v>
      </c>
      <c r="B17" s="266" t="s">
        <v>162</v>
      </c>
      <c r="C17" s="272">
        <v>48</v>
      </c>
      <c r="D17" s="273">
        <v>0</v>
      </c>
      <c r="E17" s="274">
        <v>86</v>
      </c>
      <c r="F17" s="272">
        <v>3</v>
      </c>
      <c r="G17" s="274">
        <v>1</v>
      </c>
      <c r="H17" s="272">
        <v>9</v>
      </c>
      <c r="I17" s="273">
        <v>2</v>
      </c>
      <c r="J17" s="274">
        <v>42</v>
      </c>
      <c r="K17" s="272">
        <v>47</v>
      </c>
      <c r="L17" s="273">
        <v>0</v>
      </c>
      <c r="M17" s="274">
        <v>98</v>
      </c>
      <c r="N17" s="272">
        <v>11</v>
      </c>
      <c r="O17" s="274">
        <v>0</v>
      </c>
      <c r="P17" s="272">
        <v>5</v>
      </c>
      <c r="Q17" s="273">
        <v>5</v>
      </c>
      <c r="R17" s="274">
        <v>32</v>
      </c>
    </row>
    <row r="18" spans="1:18" ht="15">
      <c r="A18" s="271" t="s">
        <v>376</v>
      </c>
      <c r="B18" s="271" t="s">
        <v>163</v>
      </c>
      <c r="C18" s="272">
        <v>39</v>
      </c>
      <c r="D18" s="273">
        <v>3</v>
      </c>
      <c r="E18" s="274">
        <v>39</v>
      </c>
      <c r="F18" s="272">
        <v>0</v>
      </c>
      <c r="G18" s="274">
        <v>0</v>
      </c>
      <c r="H18" s="272">
        <v>5</v>
      </c>
      <c r="I18" s="273">
        <v>0</v>
      </c>
      <c r="J18" s="274">
        <v>26</v>
      </c>
      <c r="K18" s="272">
        <v>53</v>
      </c>
      <c r="L18" s="273">
        <v>0</v>
      </c>
      <c r="M18" s="274">
        <v>38</v>
      </c>
      <c r="N18" s="272">
        <v>1</v>
      </c>
      <c r="O18" s="274">
        <v>3</v>
      </c>
      <c r="P18" s="272">
        <v>3</v>
      </c>
      <c r="Q18" s="273">
        <v>2</v>
      </c>
      <c r="R18" s="274">
        <v>32</v>
      </c>
    </row>
    <row r="19" spans="1:18" ht="15">
      <c r="A19" s="266" t="s">
        <v>377</v>
      </c>
      <c r="B19" s="266" t="s">
        <v>164</v>
      </c>
      <c r="C19" s="272">
        <v>3</v>
      </c>
      <c r="D19" s="273">
        <v>0</v>
      </c>
      <c r="E19" s="274">
        <v>4</v>
      </c>
      <c r="F19" s="272">
        <v>0</v>
      </c>
      <c r="G19" s="274">
        <v>0</v>
      </c>
      <c r="H19" s="272">
        <v>1</v>
      </c>
      <c r="I19" s="273">
        <v>0</v>
      </c>
      <c r="J19" s="274">
        <v>3</v>
      </c>
      <c r="K19" s="272">
        <v>2</v>
      </c>
      <c r="L19" s="273">
        <v>0</v>
      </c>
      <c r="M19" s="274">
        <v>6</v>
      </c>
      <c r="N19" s="272">
        <v>1</v>
      </c>
      <c r="O19" s="274">
        <v>0</v>
      </c>
      <c r="P19" s="272">
        <v>1</v>
      </c>
      <c r="Q19" s="273">
        <v>1</v>
      </c>
      <c r="R19" s="274">
        <v>7</v>
      </c>
    </row>
    <row r="20" spans="1:18" ht="15">
      <c r="A20" s="271" t="s">
        <v>378</v>
      </c>
      <c r="B20" s="271" t="s">
        <v>165</v>
      </c>
      <c r="C20" s="272">
        <v>8</v>
      </c>
      <c r="D20" s="273">
        <v>0</v>
      </c>
      <c r="E20" s="274">
        <v>9</v>
      </c>
      <c r="F20" s="272">
        <v>0</v>
      </c>
      <c r="G20" s="274">
        <v>1</v>
      </c>
      <c r="H20" s="272">
        <v>0</v>
      </c>
      <c r="I20" s="273">
        <v>0</v>
      </c>
      <c r="J20" s="274">
        <v>0</v>
      </c>
      <c r="K20" s="272">
        <v>8</v>
      </c>
      <c r="L20" s="273">
        <v>0</v>
      </c>
      <c r="M20" s="274">
        <v>4</v>
      </c>
      <c r="N20" s="272">
        <v>0</v>
      </c>
      <c r="O20" s="274">
        <v>2</v>
      </c>
      <c r="P20" s="272">
        <v>0</v>
      </c>
      <c r="Q20" s="273">
        <v>1</v>
      </c>
      <c r="R20" s="274">
        <v>2</v>
      </c>
    </row>
    <row r="21" spans="1:18" ht="15">
      <c r="A21" s="266" t="s">
        <v>379</v>
      </c>
      <c r="B21" s="266" t="s">
        <v>166</v>
      </c>
      <c r="C21" s="272">
        <v>10</v>
      </c>
      <c r="D21" s="273">
        <v>0</v>
      </c>
      <c r="E21" s="274">
        <v>5</v>
      </c>
      <c r="F21" s="272">
        <v>0</v>
      </c>
      <c r="G21" s="274">
        <v>0</v>
      </c>
      <c r="H21" s="272">
        <v>1</v>
      </c>
      <c r="I21" s="273">
        <v>0</v>
      </c>
      <c r="J21" s="274">
        <v>2</v>
      </c>
      <c r="K21" s="272">
        <v>6</v>
      </c>
      <c r="L21" s="273">
        <v>0</v>
      </c>
      <c r="M21" s="274">
        <v>3</v>
      </c>
      <c r="N21" s="272">
        <v>0</v>
      </c>
      <c r="O21" s="274">
        <v>0</v>
      </c>
      <c r="P21" s="272">
        <v>2</v>
      </c>
      <c r="Q21" s="273">
        <v>0</v>
      </c>
      <c r="R21" s="274">
        <v>0</v>
      </c>
    </row>
    <row r="22" spans="1:18" ht="15">
      <c r="A22" s="271" t="s">
        <v>380</v>
      </c>
      <c r="B22" s="271" t="s">
        <v>167</v>
      </c>
      <c r="C22" s="272">
        <v>7</v>
      </c>
      <c r="D22" s="273">
        <v>0</v>
      </c>
      <c r="E22" s="274">
        <v>9</v>
      </c>
      <c r="F22" s="272">
        <v>0</v>
      </c>
      <c r="G22" s="274">
        <v>0</v>
      </c>
      <c r="H22" s="272">
        <v>1</v>
      </c>
      <c r="I22" s="273">
        <v>1</v>
      </c>
      <c r="J22" s="274">
        <v>8</v>
      </c>
      <c r="K22" s="272">
        <v>13</v>
      </c>
      <c r="L22" s="273">
        <v>0</v>
      </c>
      <c r="M22" s="274">
        <v>18</v>
      </c>
      <c r="N22" s="272">
        <v>0</v>
      </c>
      <c r="O22" s="274">
        <v>0</v>
      </c>
      <c r="P22" s="272">
        <v>1</v>
      </c>
      <c r="Q22" s="273">
        <v>0</v>
      </c>
      <c r="R22" s="274">
        <v>11</v>
      </c>
    </row>
    <row r="23" spans="1:18" ht="15">
      <c r="A23" s="266" t="s">
        <v>381</v>
      </c>
      <c r="B23" s="266" t="s">
        <v>168</v>
      </c>
      <c r="C23" s="272">
        <v>6</v>
      </c>
      <c r="D23" s="273">
        <v>0</v>
      </c>
      <c r="E23" s="274">
        <v>10</v>
      </c>
      <c r="F23" s="272">
        <v>2</v>
      </c>
      <c r="G23" s="274">
        <v>0</v>
      </c>
      <c r="H23" s="272">
        <v>0</v>
      </c>
      <c r="I23" s="273">
        <v>0</v>
      </c>
      <c r="J23" s="274">
        <v>5</v>
      </c>
      <c r="K23" s="272">
        <v>10</v>
      </c>
      <c r="L23" s="273">
        <v>0</v>
      </c>
      <c r="M23" s="274">
        <v>6</v>
      </c>
      <c r="N23" s="272">
        <v>1</v>
      </c>
      <c r="O23" s="274">
        <v>1</v>
      </c>
      <c r="P23" s="272">
        <v>4</v>
      </c>
      <c r="Q23" s="273">
        <v>0</v>
      </c>
      <c r="R23" s="274">
        <v>7</v>
      </c>
    </row>
    <row r="24" spans="1:18" ht="15">
      <c r="A24" s="271" t="s">
        <v>382</v>
      </c>
      <c r="B24" s="271" t="s">
        <v>169</v>
      </c>
      <c r="C24" s="272">
        <v>195</v>
      </c>
      <c r="D24" s="273">
        <v>5</v>
      </c>
      <c r="E24" s="274">
        <v>85</v>
      </c>
      <c r="F24" s="272">
        <v>16</v>
      </c>
      <c r="G24" s="274">
        <v>0</v>
      </c>
      <c r="H24" s="272">
        <v>16</v>
      </c>
      <c r="I24" s="273">
        <v>3</v>
      </c>
      <c r="J24" s="274">
        <v>79</v>
      </c>
      <c r="K24" s="272">
        <v>267</v>
      </c>
      <c r="L24" s="273">
        <v>2</v>
      </c>
      <c r="M24" s="274">
        <v>78</v>
      </c>
      <c r="N24" s="272">
        <v>32</v>
      </c>
      <c r="O24" s="274">
        <v>2</v>
      </c>
      <c r="P24" s="272">
        <v>17</v>
      </c>
      <c r="Q24" s="273">
        <v>7</v>
      </c>
      <c r="R24" s="274">
        <v>52</v>
      </c>
    </row>
    <row r="25" spans="1:18" ht="15">
      <c r="A25" s="266" t="s">
        <v>383</v>
      </c>
      <c r="B25" s="266" t="s">
        <v>170</v>
      </c>
      <c r="C25" s="272">
        <v>29</v>
      </c>
      <c r="D25" s="273">
        <v>2</v>
      </c>
      <c r="E25" s="274">
        <v>21</v>
      </c>
      <c r="F25" s="272">
        <v>1</v>
      </c>
      <c r="G25" s="274">
        <v>0</v>
      </c>
      <c r="H25" s="272">
        <v>2</v>
      </c>
      <c r="I25" s="273">
        <v>1</v>
      </c>
      <c r="J25" s="274">
        <v>11</v>
      </c>
      <c r="K25" s="272">
        <v>30</v>
      </c>
      <c r="L25" s="273">
        <v>3</v>
      </c>
      <c r="M25" s="274">
        <v>21</v>
      </c>
      <c r="N25" s="272">
        <v>1</v>
      </c>
      <c r="O25" s="274">
        <v>1</v>
      </c>
      <c r="P25" s="272">
        <v>0</v>
      </c>
      <c r="Q25" s="273">
        <v>0</v>
      </c>
      <c r="R25" s="274">
        <v>11</v>
      </c>
    </row>
    <row r="26" spans="1:18" ht="15">
      <c r="A26" s="271" t="s">
        <v>384</v>
      </c>
      <c r="B26" s="271" t="s">
        <v>171</v>
      </c>
      <c r="C26" s="272">
        <v>5</v>
      </c>
      <c r="D26" s="273">
        <v>1</v>
      </c>
      <c r="E26" s="274">
        <v>3</v>
      </c>
      <c r="F26" s="272">
        <v>0</v>
      </c>
      <c r="G26" s="274">
        <v>1</v>
      </c>
      <c r="H26" s="272">
        <v>0</v>
      </c>
      <c r="I26" s="273">
        <v>0</v>
      </c>
      <c r="J26" s="274">
        <v>2</v>
      </c>
      <c r="K26" s="272">
        <v>8</v>
      </c>
      <c r="L26" s="273">
        <v>0</v>
      </c>
      <c r="M26" s="274">
        <v>7</v>
      </c>
      <c r="N26" s="272">
        <v>0</v>
      </c>
      <c r="O26" s="274">
        <v>0</v>
      </c>
      <c r="P26" s="272">
        <v>0</v>
      </c>
      <c r="Q26" s="273">
        <v>1</v>
      </c>
      <c r="R26" s="274">
        <v>1</v>
      </c>
    </row>
    <row r="27" spans="1:18" ht="15">
      <c r="A27" s="266" t="s">
        <v>385</v>
      </c>
      <c r="B27" s="266" t="s">
        <v>172</v>
      </c>
      <c r="C27" s="272">
        <v>20</v>
      </c>
      <c r="D27" s="273">
        <v>2</v>
      </c>
      <c r="E27" s="274">
        <v>17</v>
      </c>
      <c r="F27" s="272">
        <v>2</v>
      </c>
      <c r="G27" s="274">
        <v>0</v>
      </c>
      <c r="H27" s="272">
        <v>3</v>
      </c>
      <c r="I27" s="273">
        <v>0</v>
      </c>
      <c r="J27" s="274">
        <v>10</v>
      </c>
      <c r="K27" s="272">
        <v>19</v>
      </c>
      <c r="L27" s="273">
        <v>2</v>
      </c>
      <c r="M27" s="274">
        <v>22</v>
      </c>
      <c r="N27" s="272">
        <v>2</v>
      </c>
      <c r="O27" s="274">
        <v>0</v>
      </c>
      <c r="P27" s="272">
        <v>1</v>
      </c>
      <c r="Q27" s="273">
        <v>0</v>
      </c>
      <c r="R27" s="274">
        <v>16</v>
      </c>
    </row>
    <row r="28" spans="1:18" ht="15">
      <c r="A28" s="271" t="s">
        <v>386</v>
      </c>
      <c r="B28" s="271" t="s">
        <v>173</v>
      </c>
      <c r="C28" s="272">
        <v>55</v>
      </c>
      <c r="D28" s="273">
        <v>0</v>
      </c>
      <c r="E28" s="274">
        <v>56</v>
      </c>
      <c r="F28" s="272">
        <v>6</v>
      </c>
      <c r="G28" s="274">
        <v>0</v>
      </c>
      <c r="H28" s="272">
        <v>1</v>
      </c>
      <c r="I28" s="273">
        <v>0</v>
      </c>
      <c r="J28" s="274">
        <v>21</v>
      </c>
      <c r="K28" s="272">
        <v>61</v>
      </c>
      <c r="L28" s="273">
        <v>1</v>
      </c>
      <c r="M28" s="274">
        <v>59</v>
      </c>
      <c r="N28" s="272">
        <v>4</v>
      </c>
      <c r="O28" s="274">
        <v>1</v>
      </c>
      <c r="P28" s="272">
        <v>6</v>
      </c>
      <c r="Q28" s="273">
        <v>2</v>
      </c>
      <c r="R28" s="274">
        <v>44</v>
      </c>
    </row>
    <row r="29" spans="1:18" ht="15">
      <c r="A29" s="266" t="s">
        <v>387</v>
      </c>
      <c r="B29" s="266" t="s">
        <v>174</v>
      </c>
      <c r="C29" s="272">
        <v>71</v>
      </c>
      <c r="D29" s="273">
        <v>0</v>
      </c>
      <c r="E29" s="274">
        <v>71</v>
      </c>
      <c r="F29" s="272">
        <v>3</v>
      </c>
      <c r="G29" s="274">
        <v>0</v>
      </c>
      <c r="H29" s="272">
        <v>7</v>
      </c>
      <c r="I29" s="273">
        <v>1</v>
      </c>
      <c r="J29" s="274">
        <v>4</v>
      </c>
      <c r="K29" s="272">
        <v>82</v>
      </c>
      <c r="L29" s="273">
        <v>0</v>
      </c>
      <c r="M29" s="274">
        <v>40</v>
      </c>
      <c r="N29" s="272">
        <v>9</v>
      </c>
      <c r="O29" s="274">
        <v>0</v>
      </c>
      <c r="P29" s="272">
        <v>18</v>
      </c>
      <c r="Q29" s="273">
        <v>0</v>
      </c>
      <c r="R29" s="274">
        <v>8</v>
      </c>
    </row>
    <row r="30" spans="1:18" ht="15">
      <c r="A30" s="271" t="s">
        <v>388</v>
      </c>
      <c r="B30" s="271" t="s">
        <v>175</v>
      </c>
      <c r="C30" s="272">
        <v>13</v>
      </c>
      <c r="D30" s="273">
        <v>2</v>
      </c>
      <c r="E30" s="274">
        <v>12</v>
      </c>
      <c r="F30" s="272">
        <v>2</v>
      </c>
      <c r="G30" s="274">
        <v>0</v>
      </c>
      <c r="H30" s="272">
        <v>1</v>
      </c>
      <c r="I30" s="273">
        <v>0</v>
      </c>
      <c r="J30" s="274">
        <v>16</v>
      </c>
      <c r="K30" s="272">
        <v>10</v>
      </c>
      <c r="L30" s="273">
        <v>1</v>
      </c>
      <c r="M30" s="274">
        <v>13</v>
      </c>
      <c r="N30" s="272">
        <v>3</v>
      </c>
      <c r="O30" s="274">
        <v>4</v>
      </c>
      <c r="P30" s="272">
        <v>3</v>
      </c>
      <c r="Q30" s="273">
        <v>0</v>
      </c>
      <c r="R30" s="274">
        <v>13</v>
      </c>
    </row>
    <row r="31" spans="1:18" ht="15">
      <c r="A31" s="266" t="s">
        <v>389</v>
      </c>
      <c r="B31" s="266" t="s">
        <v>176</v>
      </c>
      <c r="C31" s="272">
        <v>13</v>
      </c>
      <c r="D31" s="273">
        <v>1</v>
      </c>
      <c r="E31" s="274">
        <v>13</v>
      </c>
      <c r="F31" s="272">
        <v>3</v>
      </c>
      <c r="G31" s="274">
        <v>1</v>
      </c>
      <c r="H31" s="272">
        <v>2</v>
      </c>
      <c r="I31" s="273">
        <v>0</v>
      </c>
      <c r="J31" s="274">
        <v>6</v>
      </c>
      <c r="K31" s="272">
        <v>41</v>
      </c>
      <c r="L31" s="273">
        <v>0</v>
      </c>
      <c r="M31" s="274">
        <v>22</v>
      </c>
      <c r="N31" s="272">
        <v>9</v>
      </c>
      <c r="O31" s="274">
        <v>0</v>
      </c>
      <c r="P31" s="272">
        <v>1</v>
      </c>
      <c r="Q31" s="273">
        <v>1</v>
      </c>
      <c r="R31" s="274">
        <v>8</v>
      </c>
    </row>
    <row r="32" spans="1:18" ht="15">
      <c r="A32" s="271" t="s">
        <v>390</v>
      </c>
      <c r="B32" s="271" t="s">
        <v>177</v>
      </c>
      <c r="C32" s="272">
        <v>6</v>
      </c>
      <c r="D32" s="273">
        <v>0</v>
      </c>
      <c r="E32" s="274">
        <v>9</v>
      </c>
      <c r="F32" s="272">
        <v>1</v>
      </c>
      <c r="G32" s="274">
        <v>0</v>
      </c>
      <c r="H32" s="272">
        <v>0</v>
      </c>
      <c r="I32" s="273">
        <v>1</v>
      </c>
      <c r="J32" s="274">
        <v>8</v>
      </c>
      <c r="K32" s="272">
        <v>14</v>
      </c>
      <c r="L32" s="273">
        <v>0</v>
      </c>
      <c r="M32" s="274">
        <v>17</v>
      </c>
      <c r="N32" s="272">
        <v>0</v>
      </c>
      <c r="O32" s="274">
        <v>0</v>
      </c>
      <c r="P32" s="272">
        <v>2</v>
      </c>
      <c r="Q32" s="273">
        <v>0</v>
      </c>
      <c r="R32" s="274">
        <v>8</v>
      </c>
    </row>
    <row r="33" spans="1:18" ht="15">
      <c r="A33" s="266" t="s">
        <v>391</v>
      </c>
      <c r="B33" s="266" t="s">
        <v>178</v>
      </c>
      <c r="C33" s="272">
        <v>17</v>
      </c>
      <c r="D33" s="273">
        <v>1</v>
      </c>
      <c r="E33" s="274">
        <v>5</v>
      </c>
      <c r="F33" s="272">
        <v>2</v>
      </c>
      <c r="G33" s="274">
        <v>1</v>
      </c>
      <c r="H33" s="272">
        <v>1</v>
      </c>
      <c r="I33" s="273">
        <v>1</v>
      </c>
      <c r="J33" s="274">
        <v>4</v>
      </c>
      <c r="K33" s="272">
        <v>26</v>
      </c>
      <c r="L33" s="273">
        <v>0</v>
      </c>
      <c r="M33" s="274">
        <v>14</v>
      </c>
      <c r="N33" s="272">
        <v>3</v>
      </c>
      <c r="O33" s="274">
        <v>4</v>
      </c>
      <c r="P33" s="272">
        <v>2</v>
      </c>
      <c r="Q33" s="273">
        <v>1</v>
      </c>
      <c r="R33" s="274">
        <v>6</v>
      </c>
    </row>
    <row r="34" spans="1:18" ht="15">
      <c r="A34" s="271" t="s">
        <v>392</v>
      </c>
      <c r="B34" s="271" t="s">
        <v>179</v>
      </c>
      <c r="C34" s="272">
        <v>49</v>
      </c>
      <c r="D34" s="273">
        <v>0</v>
      </c>
      <c r="E34" s="274">
        <v>93</v>
      </c>
      <c r="F34" s="272">
        <v>6</v>
      </c>
      <c r="G34" s="274">
        <v>0</v>
      </c>
      <c r="H34" s="272">
        <v>5</v>
      </c>
      <c r="I34" s="273">
        <v>0</v>
      </c>
      <c r="J34" s="274">
        <v>37</v>
      </c>
      <c r="K34" s="272">
        <v>46</v>
      </c>
      <c r="L34" s="273">
        <v>1</v>
      </c>
      <c r="M34" s="274">
        <v>77</v>
      </c>
      <c r="N34" s="272">
        <v>8</v>
      </c>
      <c r="O34" s="274">
        <v>2</v>
      </c>
      <c r="P34" s="272">
        <v>3</v>
      </c>
      <c r="Q34" s="273">
        <v>0</v>
      </c>
      <c r="R34" s="274">
        <v>34</v>
      </c>
    </row>
    <row r="35" spans="1:18" ht="15">
      <c r="A35" s="266" t="s">
        <v>393</v>
      </c>
      <c r="B35" s="266" t="s">
        <v>180</v>
      </c>
      <c r="C35" s="272">
        <v>143</v>
      </c>
      <c r="D35" s="273">
        <v>1</v>
      </c>
      <c r="E35" s="274">
        <v>72</v>
      </c>
      <c r="F35" s="272">
        <v>12</v>
      </c>
      <c r="G35" s="274">
        <v>1</v>
      </c>
      <c r="H35" s="272">
        <v>16</v>
      </c>
      <c r="I35" s="273">
        <v>0</v>
      </c>
      <c r="J35" s="274">
        <v>17</v>
      </c>
      <c r="K35" s="272">
        <v>113</v>
      </c>
      <c r="L35" s="273">
        <v>0</v>
      </c>
      <c r="M35" s="274">
        <v>72</v>
      </c>
      <c r="N35" s="272">
        <v>14</v>
      </c>
      <c r="O35" s="274">
        <v>0</v>
      </c>
      <c r="P35" s="272">
        <v>2</v>
      </c>
      <c r="Q35" s="273">
        <v>1</v>
      </c>
      <c r="R35" s="274">
        <v>18</v>
      </c>
    </row>
    <row r="36" spans="1:18" ht="15">
      <c r="A36" s="271" t="s">
        <v>394</v>
      </c>
      <c r="B36" s="271" t="s">
        <v>181</v>
      </c>
      <c r="C36" s="272">
        <v>6</v>
      </c>
      <c r="D36" s="273">
        <v>0</v>
      </c>
      <c r="E36" s="274">
        <v>11</v>
      </c>
      <c r="F36" s="272">
        <v>2</v>
      </c>
      <c r="G36" s="274">
        <v>1</v>
      </c>
      <c r="H36" s="272">
        <v>2</v>
      </c>
      <c r="I36" s="273">
        <v>1</v>
      </c>
      <c r="J36" s="274">
        <v>5</v>
      </c>
      <c r="K36" s="272">
        <v>11</v>
      </c>
      <c r="L36" s="273">
        <v>0</v>
      </c>
      <c r="M36" s="274">
        <v>7</v>
      </c>
      <c r="N36" s="272">
        <v>3</v>
      </c>
      <c r="O36" s="274">
        <v>0</v>
      </c>
      <c r="P36" s="272">
        <v>0</v>
      </c>
      <c r="Q36" s="273">
        <v>0</v>
      </c>
      <c r="R36" s="274">
        <v>12</v>
      </c>
    </row>
    <row r="37" spans="1:18" ht="15">
      <c r="A37" s="266" t="s">
        <v>395</v>
      </c>
      <c r="B37" s="266" t="s">
        <v>182</v>
      </c>
      <c r="C37" s="272">
        <v>0</v>
      </c>
      <c r="D37" s="273">
        <v>2</v>
      </c>
      <c r="E37" s="274">
        <v>3</v>
      </c>
      <c r="F37" s="272">
        <v>1</v>
      </c>
      <c r="G37" s="274">
        <v>1</v>
      </c>
      <c r="H37" s="272">
        <v>0</v>
      </c>
      <c r="I37" s="273">
        <v>0</v>
      </c>
      <c r="J37" s="274">
        <v>4</v>
      </c>
      <c r="K37" s="272">
        <v>1</v>
      </c>
      <c r="L37" s="273">
        <v>1</v>
      </c>
      <c r="M37" s="274">
        <v>6</v>
      </c>
      <c r="N37" s="272">
        <v>0</v>
      </c>
      <c r="O37" s="274">
        <v>0</v>
      </c>
      <c r="P37" s="272">
        <v>0</v>
      </c>
      <c r="Q37" s="273">
        <v>0</v>
      </c>
      <c r="R37" s="274">
        <v>3</v>
      </c>
    </row>
    <row r="38" spans="1:18" ht="15">
      <c r="A38" s="271" t="s">
        <v>396</v>
      </c>
      <c r="B38" s="271" t="s">
        <v>183</v>
      </c>
      <c r="C38" s="272">
        <v>8</v>
      </c>
      <c r="D38" s="273">
        <v>0</v>
      </c>
      <c r="E38" s="274">
        <v>6</v>
      </c>
      <c r="F38" s="272">
        <v>0</v>
      </c>
      <c r="G38" s="274">
        <v>0</v>
      </c>
      <c r="H38" s="272">
        <v>0</v>
      </c>
      <c r="I38" s="273">
        <v>0</v>
      </c>
      <c r="J38" s="274">
        <v>3</v>
      </c>
      <c r="K38" s="272">
        <v>0</v>
      </c>
      <c r="L38" s="273">
        <v>0</v>
      </c>
      <c r="M38" s="274">
        <v>4</v>
      </c>
      <c r="N38" s="272">
        <v>0</v>
      </c>
      <c r="O38" s="274">
        <v>0</v>
      </c>
      <c r="P38" s="272">
        <v>0</v>
      </c>
      <c r="Q38" s="273">
        <v>0</v>
      </c>
      <c r="R38" s="274">
        <v>2</v>
      </c>
    </row>
    <row r="39" spans="1:18" ht="15">
      <c r="A39" s="266" t="s">
        <v>397</v>
      </c>
      <c r="B39" s="266" t="s">
        <v>184</v>
      </c>
      <c r="C39" s="272">
        <v>67</v>
      </c>
      <c r="D39" s="273">
        <v>0</v>
      </c>
      <c r="E39" s="274">
        <v>39</v>
      </c>
      <c r="F39" s="272">
        <v>3</v>
      </c>
      <c r="G39" s="274">
        <v>1</v>
      </c>
      <c r="H39" s="272">
        <v>8</v>
      </c>
      <c r="I39" s="273">
        <v>0</v>
      </c>
      <c r="J39" s="274">
        <v>9</v>
      </c>
      <c r="K39" s="272">
        <v>81</v>
      </c>
      <c r="L39" s="273">
        <v>1</v>
      </c>
      <c r="M39" s="274">
        <v>56</v>
      </c>
      <c r="N39" s="272">
        <v>4</v>
      </c>
      <c r="O39" s="274">
        <v>4</v>
      </c>
      <c r="P39" s="272">
        <v>15</v>
      </c>
      <c r="Q39" s="273">
        <v>0</v>
      </c>
      <c r="R39" s="274">
        <v>19</v>
      </c>
    </row>
    <row r="40" spans="1:18" ht="15">
      <c r="A40" s="271" t="s">
        <v>398</v>
      </c>
      <c r="B40" s="271" t="s">
        <v>185</v>
      </c>
      <c r="C40" s="272">
        <v>22</v>
      </c>
      <c r="D40" s="273">
        <v>1</v>
      </c>
      <c r="E40" s="274">
        <v>11</v>
      </c>
      <c r="F40" s="272">
        <v>2</v>
      </c>
      <c r="G40" s="274">
        <v>1</v>
      </c>
      <c r="H40" s="272">
        <v>1</v>
      </c>
      <c r="I40" s="273">
        <v>3</v>
      </c>
      <c r="J40" s="274">
        <v>8</v>
      </c>
      <c r="K40" s="272">
        <v>24</v>
      </c>
      <c r="L40" s="273">
        <v>2</v>
      </c>
      <c r="M40" s="274">
        <v>11</v>
      </c>
      <c r="N40" s="272">
        <v>2</v>
      </c>
      <c r="O40" s="274">
        <v>1</v>
      </c>
      <c r="P40" s="272">
        <v>3</v>
      </c>
      <c r="Q40" s="273">
        <v>1</v>
      </c>
      <c r="R40" s="274">
        <v>10</v>
      </c>
    </row>
    <row r="41" spans="1:18" ht="15">
      <c r="A41" s="266" t="s">
        <v>399</v>
      </c>
      <c r="B41" s="266" t="s">
        <v>307</v>
      </c>
      <c r="C41" s="272">
        <v>123</v>
      </c>
      <c r="D41" s="273">
        <v>1</v>
      </c>
      <c r="E41" s="274">
        <v>81</v>
      </c>
      <c r="F41" s="272">
        <v>16</v>
      </c>
      <c r="G41" s="274">
        <v>0</v>
      </c>
      <c r="H41" s="272">
        <v>20</v>
      </c>
      <c r="I41" s="273">
        <v>2</v>
      </c>
      <c r="J41" s="274">
        <v>46</v>
      </c>
      <c r="K41" s="272">
        <v>115</v>
      </c>
      <c r="L41" s="273">
        <v>2</v>
      </c>
      <c r="M41" s="274">
        <v>84</v>
      </c>
      <c r="N41" s="272">
        <v>14</v>
      </c>
      <c r="O41" s="274">
        <v>0</v>
      </c>
      <c r="P41" s="272">
        <v>16</v>
      </c>
      <c r="Q41" s="273">
        <v>1</v>
      </c>
      <c r="R41" s="274">
        <v>35</v>
      </c>
    </row>
    <row r="42" spans="1:18" ht="15">
      <c r="A42" s="271" t="s">
        <v>400</v>
      </c>
      <c r="B42" s="271" t="s">
        <v>186</v>
      </c>
      <c r="C42" s="272">
        <v>2071</v>
      </c>
      <c r="D42" s="273">
        <v>3</v>
      </c>
      <c r="E42" s="274">
        <v>1538</v>
      </c>
      <c r="F42" s="272">
        <v>372</v>
      </c>
      <c r="G42" s="274">
        <v>4</v>
      </c>
      <c r="H42" s="272">
        <v>395</v>
      </c>
      <c r="I42" s="273">
        <v>5</v>
      </c>
      <c r="J42" s="274">
        <v>623</v>
      </c>
      <c r="K42" s="272">
        <v>2346</v>
      </c>
      <c r="L42" s="273">
        <v>3</v>
      </c>
      <c r="M42" s="274">
        <v>1541</v>
      </c>
      <c r="N42" s="272">
        <v>516</v>
      </c>
      <c r="O42" s="274">
        <v>9</v>
      </c>
      <c r="P42" s="272">
        <v>348</v>
      </c>
      <c r="Q42" s="273">
        <v>12</v>
      </c>
      <c r="R42" s="274">
        <v>676</v>
      </c>
    </row>
    <row r="43" spans="1:18" ht="15">
      <c r="A43" s="266" t="s">
        <v>401</v>
      </c>
      <c r="B43" s="266" t="s">
        <v>187</v>
      </c>
      <c r="C43" s="272">
        <v>330</v>
      </c>
      <c r="D43" s="273">
        <v>1</v>
      </c>
      <c r="E43" s="274">
        <v>220</v>
      </c>
      <c r="F43" s="272">
        <v>25</v>
      </c>
      <c r="G43" s="274">
        <v>2</v>
      </c>
      <c r="H43" s="272">
        <v>48</v>
      </c>
      <c r="I43" s="273">
        <v>5</v>
      </c>
      <c r="J43" s="274">
        <v>81</v>
      </c>
      <c r="K43" s="272">
        <v>410</v>
      </c>
      <c r="L43" s="273">
        <v>5</v>
      </c>
      <c r="M43" s="274">
        <v>212</v>
      </c>
      <c r="N43" s="272">
        <v>50</v>
      </c>
      <c r="O43" s="274">
        <v>2</v>
      </c>
      <c r="P43" s="272">
        <v>32</v>
      </c>
      <c r="Q43" s="273">
        <v>6</v>
      </c>
      <c r="R43" s="274">
        <v>63</v>
      </c>
    </row>
    <row r="44" spans="1:18" ht="15">
      <c r="A44" s="271" t="s">
        <v>402</v>
      </c>
      <c r="B44" s="271" t="s">
        <v>188</v>
      </c>
      <c r="C44" s="272">
        <v>3</v>
      </c>
      <c r="D44" s="273">
        <v>0</v>
      </c>
      <c r="E44" s="274">
        <v>6</v>
      </c>
      <c r="F44" s="272">
        <v>0</v>
      </c>
      <c r="G44" s="274">
        <v>0</v>
      </c>
      <c r="H44" s="272">
        <v>0</v>
      </c>
      <c r="I44" s="273">
        <v>0</v>
      </c>
      <c r="J44" s="274">
        <v>3</v>
      </c>
      <c r="K44" s="272">
        <v>3</v>
      </c>
      <c r="L44" s="273">
        <v>0</v>
      </c>
      <c r="M44" s="274">
        <v>16</v>
      </c>
      <c r="N44" s="272">
        <v>0</v>
      </c>
      <c r="O44" s="274">
        <v>0</v>
      </c>
      <c r="P44" s="272">
        <v>0</v>
      </c>
      <c r="Q44" s="273">
        <v>0</v>
      </c>
      <c r="R44" s="274">
        <v>2</v>
      </c>
    </row>
    <row r="45" spans="1:18" ht="15">
      <c r="A45" s="266" t="s">
        <v>403</v>
      </c>
      <c r="B45" s="266" t="s">
        <v>189</v>
      </c>
      <c r="C45" s="272">
        <v>12</v>
      </c>
      <c r="D45" s="273">
        <v>0</v>
      </c>
      <c r="E45" s="274">
        <v>7</v>
      </c>
      <c r="F45" s="272">
        <v>1</v>
      </c>
      <c r="G45" s="274">
        <v>0</v>
      </c>
      <c r="H45" s="272">
        <v>1</v>
      </c>
      <c r="I45" s="273">
        <v>0</v>
      </c>
      <c r="J45" s="274">
        <v>6</v>
      </c>
      <c r="K45" s="272">
        <v>14</v>
      </c>
      <c r="L45" s="273">
        <v>0</v>
      </c>
      <c r="M45" s="274">
        <v>11</v>
      </c>
      <c r="N45" s="272">
        <v>5</v>
      </c>
      <c r="O45" s="274">
        <v>0</v>
      </c>
      <c r="P45" s="272">
        <v>1</v>
      </c>
      <c r="Q45" s="273">
        <v>0</v>
      </c>
      <c r="R45" s="274">
        <v>8</v>
      </c>
    </row>
    <row r="46" spans="1:18" ht="15">
      <c r="A46" s="271" t="s">
        <v>404</v>
      </c>
      <c r="B46" s="271" t="s">
        <v>190</v>
      </c>
      <c r="C46" s="272">
        <v>61</v>
      </c>
      <c r="D46" s="273">
        <v>0</v>
      </c>
      <c r="E46" s="274">
        <v>49</v>
      </c>
      <c r="F46" s="272">
        <v>8</v>
      </c>
      <c r="G46" s="274">
        <v>0</v>
      </c>
      <c r="H46" s="272">
        <v>8</v>
      </c>
      <c r="I46" s="273">
        <v>3</v>
      </c>
      <c r="J46" s="274">
        <v>18</v>
      </c>
      <c r="K46" s="272">
        <v>96</v>
      </c>
      <c r="L46" s="273">
        <v>1</v>
      </c>
      <c r="M46" s="274">
        <v>54</v>
      </c>
      <c r="N46" s="272">
        <v>9</v>
      </c>
      <c r="O46" s="274">
        <v>0</v>
      </c>
      <c r="P46" s="272">
        <v>11</v>
      </c>
      <c r="Q46" s="273">
        <v>1</v>
      </c>
      <c r="R46" s="274">
        <v>28</v>
      </c>
    </row>
    <row r="47" spans="1:18" ht="15">
      <c r="A47" s="266" t="s">
        <v>405</v>
      </c>
      <c r="B47" s="266" t="s">
        <v>191</v>
      </c>
      <c r="C47" s="272">
        <v>16</v>
      </c>
      <c r="D47" s="273">
        <v>0</v>
      </c>
      <c r="E47" s="274">
        <v>19</v>
      </c>
      <c r="F47" s="272">
        <v>0</v>
      </c>
      <c r="G47" s="274">
        <v>0</v>
      </c>
      <c r="H47" s="272">
        <v>1</v>
      </c>
      <c r="I47" s="273">
        <v>0</v>
      </c>
      <c r="J47" s="274">
        <v>7</v>
      </c>
      <c r="K47" s="272">
        <v>18</v>
      </c>
      <c r="L47" s="273">
        <v>0</v>
      </c>
      <c r="M47" s="274">
        <v>8</v>
      </c>
      <c r="N47" s="272">
        <v>2</v>
      </c>
      <c r="O47" s="274">
        <v>0</v>
      </c>
      <c r="P47" s="272">
        <v>5</v>
      </c>
      <c r="Q47" s="273">
        <v>0</v>
      </c>
      <c r="R47" s="274">
        <v>27</v>
      </c>
    </row>
    <row r="48" spans="1:18" ht="15">
      <c r="A48" s="271" t="s">
        <v>406</v>
      </c>
      <c r="B48" s="271" t="s">
        <v>192</v>
      </c>
      <c r="C48" s="272">
        <v>6</v>
      </c>
      <c r="D48" s="273">
        <v>1</v>
      </c>
      <c r="E48" s="274">
        <v>4</v>
      </c>
      <c r="F48" s="272">
        <v>0</v>
      </c>
      <c r="G48" s="274">
        <v>0</v>
      </c>
      <c r="H48" s="272">
        <v>0</v>
      </c>
      <c r="I48" s="273">
        <v>0</v>
      </c>
      <c r="J48" s="274">
        <v>26</v>
      </c>
      <c r="K48" s="272">
        <v>6</v>
      </c>
      <c r="L48" s="273">
        <v>1</v>
      </c>
      <c r="M48" s="274">
        <v>6</v>
      </c>
      <c r="N48" s="272">
        <v>0</v>
      </c>
      <c r="O48" s="274">
        <v>2</v>
      </c>
      <c r="P48" s="272">
        <v>2</v>
      </c>
      <c r="Q48" s="273">
        <v>0</v>
      </c>
      <c r="R48" s="274">
        <v>3</v>
      </c>
    </row>
    <row r="49" spans="1:18" ht="15">
      <c r="A49" s="266" t="s">
        <v>407</v>
      </c>
      <c r="B49" s="266" t="s">
        <v>193</v>
      </c>
      <c r="C49" s="272">
        <v>143</v>
      </c>
      <c r="D49" s="273">
        <v>0</v>
      </c>
      <c r="E49" s="274">
        <v>96</v>
      </c>
      <c r="F49" s="272">
        <v>12</v>
      </c>
      <c r="G49" s="274">
        <v>0</v>
      </c>
      <c r="H49" s="272">
        <v>16</v>
      </c>
      <c r="I49" s="273">
        <v>4</v>
      </c>
      <c r="J49" s="274">
        <v>14</v>
      </c>
      <c r="K49" s="272">
        <v>138</v>
      </c>
      <c r="L49" s="273">
        <v>1</v>
      </c>
      <c r="M49" s="274">
        <v>94</v>
      </c>
      <c r="N49" s="272">
        <v>18</v>
      </c>
      <c r="O49" s="274">
        <v>2</v>
      </c>
      <c r="P49" s="272">
        <v>13</v>
      </c>
      <c r="Q49" s="273">
        <v>0</v>
      </c>
      <c r="R49" s="274">
        <v>18</v>
      </c>
    </row>
    <row r="50" spans="1:18" ht="15">
      <c r="A50" s="271" t="s">
        <v>408</v>
      </c>
      <c r="B50" s="271" t="s">
        <v>194</v>
      </c>
      <c r="C50" s="272">
        <v>121</v>
      </c>
      <c r="D50" s="273">
        <v>4</v>
      </c>
      <c r="E50" s="274">
        <v>65</v>
      </c>
      <c r="F50" s="272">
        <v>6</v>
      </c>
      <c r="G50" s="274">
        <v>1</v>
      </c>
      <c r="H50" s="272">
        <v>7</v>
      </c>
      <c r="I50" s="273">
        <v>1</v>
      </c>
      <c r="J50" s="274">
        <v>32</v>
      </c>
      <c r="K50" s="272">
        <v>150</v>
      </c>
      <c r="L50" s="273">
        <v>1</v>
      </c>
      <c r="M50" s="274">
        <v>66</v>
      </c>
      <c r="N50" s="272">
        <v>6</v>
      </c>
      <c r="O50" s="274">
        <v>7</v>
      </c>
      <c r="P50" s="272">
        <v>6</v>
      </c>
      <c r="Q50" s="273">
        <v>2</v>
      </c>
      <c r="R50" s="274">
        <v>42</v>
      </c>
    </row>
    <row r="51" spans="1:18" ht="15">
      <c r="A51" s="266" t="s">
        <v>409</v>
      </c>
      <c r="B51" s="266" t="s">
        <v>195</v>
      </c>
      <c r="C51" s="272">
        <v>11</v>
      </c>
      <c r="D51" s="273">
        <v>1</v>
      </c>
      <c r="E51" s="274">
        <v>17</v>
      </c>
      <c r="F51" s="272">
        <v>1</v>
      </c>
      <c r="G51" s="274">
        <v>0</v>
      </c>
      <c r="H51" s="272">
        <v>2</v>
      </c>
      <c r="I51" s="273">
        <v>0</v>
      </c>
      <c r="J51" s="274">
        <v>9</v>
      </c>
      <c r="K51" s="272">
        <v>10</v>
      </c>
      <c r="L51" s="273">
        <v>0</v>
      </c>
      <c r="M51" s="274">
        <v>17</v>
      </c>
      <c r="N51" s="272">
        <v>0</v>
      </c>
      <c r="O51" s="274">
        <v>2</v>
      </c>
      <c r="P51" s="272">
        <v>0</v>
      </c>
      <c r="Q51" s="273">
        <v>1</v>
      </c>
      <c r="R51" s="274">
        <v>29</v>
      </c>
    </row>
    <row r="52" spans="1:18" ht="15">
      <c r="A52" s="271" t="s">
        <v>410</v>
      </c>
      <c r="B52" s="271" t="s">
        <v>196</v>
      </c>
      <c r="C52" s="272">
        <v>26</v>
      </c>
      <c r="D52" s="273">
        <v>0</v>
      </c>
      <c r="E52" s="274">
        <v>21</v>
      </c>
      <c r="F52" s="272">
        <v>1</v>
      </c>
      <c r="G52" s="274">
        <v>0</v>
      </c>
      <c r="H52" s="272">
        <v>5</v>
      </c>
      <c r="I52" s="273">
        <v>0</v>
      </c>
      <c r="J52" s="274">
        <v>4</v>
      </c>
      <c r="K52" s="272">
        <v>46</v>
      </c>
      <c r="L52" s="273">
        <v>0</v>
      </c>
      <c r="M52" s="274">
        <v>34</v>
      </c>
      <c r="N52" s="272">
        <v>3</v>
      </c>
      <c r="O52" s="274">
        <v>0</v>
      </c>
      <c r="P52" s="272">
        <v>1</v>
      </c>
      <c r="Q52" s="273">
        <v>0</v>
      </c>
      <c r="R52" s="274">
        <v>9</v>
      </c>
    </row>
    <row r="53" spans="1:18" ht="15">
      <c r="A53" s="266" t="s">
        <v>411</v>
      </c>
      <c r="B53" s="266" t="s">
        <v>197</v>
      </c>
      <c r="C53" s="272">
        <v>31</v>
      </c>
      <c r="D53" s="273">
        <v>0</v>
      </c>
      <c r="E53" s="274">
        <v>65</v>
      </c>
      <c r="F53" s="272">
        <v>0</v>
      </c>
      <c r="G53" s="274">
        <v>0</v>
      </c>
      <c r="H53" s="272">
        <v>0</v>
      </c>
      <c r="I53" s="273">
        <v>0</v>
      </c>
      <c r="J53" s="274">
        <v>31</v>
      </c>
      <c r="K53" s="272">
        <v>79</v>
      </c>
      <c r="L53" s="273">
        <v>0</v>
      </c>
      <c r="M53" s="274">
        <v>63</v>
      </c>
      <c r="N53" s="272">
        <v>0</v>
      </c>
      <c r="O53" s="274">
        <v>3</v>
      </c>
      <c r="P53" s="272">
        <v>7</v>
      </c>
      <c r="Q53" s="273">
        <v>3</v>
      </c>
      <c r="R53" s="274">
        <v>23</v>
      </c>
    </row>
    <row r="54" spans="1:18" ht="15">
      <c r="A54" s="271" t="s">
        <v>412</v>
      </c>
      <c r="B54" s="271" t="s">
        <v>198</v>
      </c>
      <c r="C54" s="272">
        <v>34</v>
      </c>
      <c r="D54" s="273">
        <v>0</v>
      </c>
      <c r="E54" s="274">
        <v>38</v>
      </c>
      <c r="F54" s="272">
        <v>4</v>
      </c>
      <c r="G54" s="274">
        <v>0</v>
      </c>
      <c r="H54" s="272">
        <v>5</v>
      </c>
      <c r="I54" s="273">
        <v>3</v>
      </c>
      <c r="J54" s="274">
        <v>19</v>
      </c>
      <c r="K54" s="272">
        <v>68</v>
      </c>
      <c r="L54" s="273">
        <v>0</v>
      </c>
      <c r="M54" s="274">
        <v>34</v>
      </c>
      <c r="N54" s="272">
        <v>3</v>
      </c>
      <c r="O54" s="274">
        <v>2</v>
      </c>
      <c r="P54" s="272">
        <v>5</v>
      </c>
      <c r="Q54" s="273">
        <v>2</v>
      </c>
      <c r="R54" s="274">
        <v>21</v>
      </c>
    </row>
    <row r="55" spans="1:18" ht="15">
      <c r="A55" s="266" t="s">
        <v>413</v>
      </c>
      <c r="B55" s="266" t="s">
        <v>199</v>
      </c>
      <c r="C55" s="272">
        <v>29</v>
      </c>
      <c r="D55" s="273">
        <v>2</v>
      </c>
      <c r="E55" s="274">
        <v>15</v>
      </c>
      <c r="F55" s="272">
        <v>0</v>
      </c>
      <c r="G55" s="274">
        <v>1</v>
      </c>
      <c r="H55" s="272">
        <v>0</v>
      </c>
      <c r="I55" s="273">
        <v>1</v>
      </c>
      <c r="J55" s="274">
        <v>2</v>
      </c>
      <c r="K55" s="272">
        <v>18</v>
      </c>
      <c r="L55" s="273">
        <v>0</v>
      </c>
      <c r="M55" s="274">
        <v>12</v>
      </c>
      <c r="N55" s="272">
        <v>4</v>
      </c>
      <c r="O55" s="274">
        <v>4</v>
      </c>
      <c r="P55" s="272">
        <v>2</v>
      </c>
      <c r="Q55" s="273">
        <v>0</v>
      </c>
      <c r="R55" s="274">
        <v>3</v>
      </c>
    </row>
    <row r="56" spans="1:18" ht="15">
      <c r="A56" s="271" t="s">
        <v>414</v>
      </c>
      <c r="B56" s="271" t="s">
        <v>200</v>
      </c>
      <c r="C56" s="272">
        <v>62</v>
      </c>
      <c r="D56" s="273">
        <v>2</v>
      </c>
      <c r="E56" s="274">
        <v>55</v>
      </c>
      <c r="F56" s="272">
        <v>1</v>
      </c>
      <c r="G56" s="274">
        <v>0</v>
      </c>
      <c r="H56" s="272">
        <v>11</v>
      </c>
      <c r="I56" s="273">
        <v>0</v>
      </c>
      <c r="J56" s="274">
        <v>39</v>
      </c>
      <c r="K56" s="272">
        <v>111</v>
      </c>
      <c r="L56" s="273">
        <v>2</v>
      </c>
      <c r="M56" s="274">
        <v>46</v>
      </c>
      <c r="N56" s="272">
        <v>8</v>
      </c>
      <c r="O56" s="274">
        <v>1</v>
      </c>
      <c r="P56" s="272">
        <v>11</v>
      </c>
      <c r="Q56" s="273">
        <v>0</v>
      </c>
      <c r="R56" s="274">
        <v>37</v>
      </c>
    </row>
    <row r="57" spans="1:18" ht="15">
      <c r="A57" s="266" t="s">
        <v>415</v>
      </c>
      <c r="B57" s="266" t="s">
        <v>201</v>
      </c>
      <c r="C57" s="272">
        <v>5</v>
      </c>
      <c r="D57" s="273">
        <v>2</v>
      </c>
      <c r="E57" s="274">
        <v>7</v>
      </c>
      <c r="F57" s="272">
        <v>0</v>
      </c>
      <c r="G57" s="274">
        <v>0</v>
      </c>
      <c r="H57" s="272">
        <v>1</v>
      </c>
      <c r="I57" s="273">
        <v>1</v>
      </c>
      <c r="J57" s="274">
        <v>2</v>
      </c>
      <c r="K57" s="272">
        <v>9</v>
      </c>
      <c r="L57" s="273">
        <v>0</v>
      </c>
      <c r="M57" s="274">
        <v>6</v>
      </c>
      <c r="N57" s="272">
        <v>0</v>
      </c>
      <c r="O57" s="274">
        <v>0</v>
      </c>
      <c r="P57" s="272">
        <v>0</v>
      </c>
      <c r="Q57" s="273">
        <v>1</v>
      </c>
      <c r="R57" s="274">
        <v>2</v>
      </c>
    </row>
    <row r="58" spans="1:18" ht="15">
      <c r="A58" s="271" t="s">
        <v>416</v>
      </c>
      <c r="B58" s="271" t="s">
        <v>202</v>
      </c>
      <c r="C58" s="272">
        <v>8</v>
      </c>
      <c r="D58" s="273">
        <v>2</v>
      </c>
      <c r="E58" s="274">
        <v>16</v>
      </c>
      <c r="F58" s="272">
        <v>0</v>
      </c>
      <c r="G58" s="274">
        <v>0</v>
      </c>
      <c r="H58" s="272">
        <v>0</v>
      </c>
      <c r="I58" s="273">
        <v>1</v>
      </c>
      <c r="J58" s="274">
        <v>11</v>
      </c>
      <c r="K58" s="272">
        <v>14</v>
      </c>
      <c r="L58" s="273">
        <v>1</v>
      </c>
      <c r="M58" s="274">
        <v>15</v>
      </c>
      <c r="N58" s="272">
        <v>2</v>
      </c>
      <c r="O58" s="274">
        <v>0</v>
      </c>
      <c r="P58" s="272">
        <v>3</v>
      </c>
      <c r="Q58" s="273">
        <v>5</v>
      </c>
      <c r="R58" s="274">
        <v>6</v>
      </c>
    </row>
    <row r="59" spans="1:18" ht="15">
      <c r="A59" s="266" t="s">
        <v>417</v>
      </c>
      <c r="B59" s="266" t="s">
        <v>203</v>
      </c>
      <c r="C59" s="272">
        <v>8</v>
      </c>
      <c r="D59" s="273">
        <v>0</v>
      </c>
      <c r="E59" s="274">
        <v>3</v>
      </c>
      <c r="F59" s="272">
        <v>1</v>
      </c>
      <c r="G59" s="274">
        <v>0</v>
      </c>
      <c r="H59" s="272">
        <v>2</v>
      </c>
      <c r="I59" s="273">
        <v>0</v>
      </c>
      <c r="J59" s="274">
        <v>1</v>
      </c>
      <c r="K59" s="272">
        <v>15</v>
      </c>
      <c r="L59" s="273">
        <v>2</v>
      </c>
      <c r="M59" s="274">
        <v>12</v>
      </c>
      <c r="N59" s="272">
        <v>2</v>
      </c>
      <c r="O59" s="274">
        <v>0</v>
      </c>
      <c r="P59" s="272">
        <v>5</v>
      </c>
      <c r="Q59" s="273">
        <v>1</v>
      </c>
      <c r="R59" s="274">
        <v>1</v>
      </c>
    </row>
    <row r="60" spans="1:18" ht="15">
      <c r="A60" s="271" t="s">
        <v>418</v>
      </c>
      <c r="B60" s="271" t="s">
        <v>204</v>
      </c>
      <c r="C60" s="272">
        <v>16</v>
      </c>
      <c r="D60" s="273">
        <v>0</v>
      </c>
      <c r="E60" s="274">
        <v>14</v>
      </c>
      <c r="F60" s="272">
        <v>0</v>
      </c>
      <c r="G60" s="274">
        <v>0</v>
      </c>
      <c r="H60" s="272">
        <v>2</v>
      </c>
      <c r="I60" s="273">
        <v>0</v>
      </c>
      <c r="J60" s="274">
        <v>11</v>
      </c>
      <c r="K60" s="272">
        <v>14</v>
      </c>
      <c r="L60" s="273">
        <v>1</v>
      </c>
      <c r="M60" s="274">
        <v>17</v>
      </c>
      <c r="N60" s="272">
        <v>2</v>
      </c>
      <c r="O60" s="274">
        <v>0</v>
      </c>
      <c r="P60" s="272">
        <v>1</v>
      </c>
      <c r="Q60" s="273">
        <v>1</v>
      </c>
      <c r="R60" s="274">
        <v>10</v>
      </c>
    </row>
    <row r="61" spans="1:18" ht="15">
      <c r="A61" s="266" t="s">
        <v>419</v>
      </c>
      <c r="B61" s="266" t="s">
        <v>205</v>
      </c>
      <c r="C61" s="272">
        <v>6</v>
      </c>
      <c r="D61" s="273">
        <v>0</v>
      </c>
      <c r="E61" s="274">
        <v>6</v>
      </c>
      <c r="F61" s="272">
        <v>1</v>
      </c>
      <c r="G61" s="274">
        <v>0</v>
      </c>
      <c r="H61" s="272">
        <v>2</v>
      </c>
      <c r="I61" s="273">
        <v>1</v>
      </c>
      <c r="J61" s="274">
        <v>9</v>
      </c>
      <c r="K61" s="272">
        <v>5</v>
      </c>
      <c r="L61" s="273">
        <v>0</v>
      </c>
      <c r="M61" s="274">
        <v>4</v>
      </c>
      <c r="N61" s="272">
        <v>3</v>
      </c>
      <c r="O61" s="274">
        <v>0</v>
      </c>
      <c r="P61" s="272">
        <v>2</v>
      </c>
      <c r="Q61" s="273">
        <v>0</v>
      </c>
      <c r="R61" s="274">
        <v>8</v>
      </c>
    </row>
    <row r="62" spans="1:18" ht="15">
      <c r="A62" s="271" t="s">
        <v>420</v>
      </c>
      <c r="B62" s="271" t="s">
        <v>206</v>
      </c>
      <c r="C62" s="272">
        <v>56</v>
      </c>
      <c r="D62" s="273">
        <v>0</v>
      </c>
      <c r="E62" s="274">
        <v>35</v>
      </c>
      <c r="F62" s="272">
        <v>2</v>
      </c>
      <c r="G62" s="274">
        <v>0</v>
      </c>
      <c r="H62" s="272">
        <v>5</v>
      </c>
      <c r="I62" s="273">
        <v>0</v>
      </c>
      <c r="J62" s="274">
        <v>16</v>
      </c>
      <c r="K62" s="272">
        <v>46</v>
      </c>
      <c r="L62" s="273">
        <v>0</v>
      </c>
      <c r="M62" s="274">
        <v>44</v>
      </c>
      <c r="N62" s="272">
        <v>7</v>
      </c>
      <c r="O62" s="274">
        <v>0</v>
      </c>
      <c r="P62" s="272">
        <v>2</v>
      </c>
      <c r="Q62" s="273">
        <v>1</v>
      </c>
      <c r="R62" s="274">
        <v>10</v>
      </c>
    </row>
    <row r="63" spans="1:18" ht="15">
      <c r="A63" s="266" t="s">
        <v>421</v>
      </c>
      <c r="B63" s="266" t="s">
        <v>207</v>
      </c>
      <c r="C63" s="272">
        <v>52</v>
      </c>
      <c r="D63" s="273">
        <v>0</v>
      </c>
      <c r="E63" s="274">
        <v>41</v>
      </c>
      <c r="F63" s="272">
        <v>2</v>
      </c>
      <c r="G63" s="274">
        <v>0</v>
      </c>
      <c r="H63" s="272">
        <v>0</v>
      </c>
      <c r="I63" s="273">
        <v>1</v>
      </c>
      <c r="J63" s="274">
        <v>22</v>
      </c>
      <c r="K63" s="272">
        <v>53</v>
      </c>
      <c r="L63" s="273">
        <v>2</v>
      </c>
      <c r="M63" s="274">
        <v>40</v>
      </c>
      <c r="N63" s="272">
        <v>3</v>
      </c>
      <c r="O63" s="274">
        <v>0</v>
      </c>
      <c r="P63" s="272">
        <v>8</v>
      </c>
      <c r="Q63" s="273">
        <v>1</v>
      </c>
      <c r="R63" s="274">
        <v>28</v>
      </c>
    </row>
    <row r="64" spans="1:18" ht="15">
      <c r="A64" s="271" t="s">
        <v>422</v>
      </c>
      <c r="B64" s="271" t="s">
        <v>208</v>
      </c>
      <c r="C64" s="272">
        <v>10</v>
      </c>
      <c r="D64" s="273">
        <v>0</v>
      </c>
      <c r="E64" s="274">
        <v>4</v>
      </c>
      <c r="F64" s="272">
        <v>0</v>
      </c>
      <c r="G64" s="274">
        <v>0</v>
      </c>
      <c r="H64" s="272">
        <v>0</v>
      </c>
      <c r="I64" s="273">
        <v>0</v>
      </c>
      <c r="J64" s="274">
        <v>0</v>
      </c>
      <c r="K64" s="272">
        <v>5</v>
      </c>
      <c r="L64" s="273">
        <v>0</v>
      </c>
      <c r="M64" s="274">
        <v>3</v>
      </c>
      <c r="N64" s="272">
        <v>0</v>
      </c>
      <c r="O64" s="274">
        <v>0</v>
      </c>
      <c r="P64" s="272">
        <v>0</v>
      </c>
      <c r="Q64" s="273">
        <v>0</v>
      </c>
      <c r="R64" s="274">
        <v>1</v>
      </c>
    </row>
    <row r="65" spans="1:18" ht="15">
      <c r="A65" s="266" t="s">
        <v>423</v>
      </c>
      <c r="B65" s="266" t="s">
        <v>209</v>
      </c>
      <c r="C65" s="272">
        <v>3</v>
      </c>
      <c r="D65" s="273">
        <v>0</v>
      </c>
      <c r="E65" s="274">
        <v>3</v>
      </c>
      <c r="F65" s="272">
        <v>2</v>
      </c>
      <c r="G65" s="274">
        <v>0</v>
      </c>
      <c r="H65" s="272">
        <v>1</v>
      </c>
      <c r="I65" s="273">
        <v>0</v>
      </c>
      <c r="J65" s="274">
        <v>3</v>
      </c>
      <c r="K65" s="272">
        <v>4</v>
      </c>
      <c r="L65" s="273">
        <v>0</v>
      </c>
      <c r="M65" s="274">
        <v>10</v>
      </c>
      <c r="N65" s="272">
        <v>0</v>
      </c>
      <c r="O65" s="274">
        <v>1</v>
      </c>
      <c r="P65" s="272">
        <v>1</v>
      </c>
      <c r="Q65" s="273">
        <v>3</v>
      </c>
      <c r="R65" s="274">
        <v>8</v>
      </c>
    </row>
    <row r="66" spans="1:18" ht="15">
      <c r="A66" s="271" t="s">
        <v>424</v>
      </c>
      <c r="B66" s="271" t="s">
        <v>210</v>
      </c>
      <c r="C66" s="272">
        <v>23</v>
      </c>
      <c r="D66" s="273">
        <v>1</v>
      </c>
      <c r="E66" s="274">
        <v>13</v>
      </c>
      <c r="F66" s="272">
        <v>0</v>
      </c>
      <c r="G66" s="274">
        <v>0</v>
      </c>
      <c r="H66" s="272">
        <v>2</v>
      </c>
      <c r="I66" s="273">
        <v>0</v>
      </c>
      <c r="J66" s="274">
        <v>11</v>
      </c>
      <c r="K66" s="272">
        <v>21</v>
      </c>
      <c r="L66" s="273">
        <v>0</v>
      </c>
      <c r="M66" s="274">
        <v>22</v>
      </c>
      <c r="N66" s="272">
        <v>1</v>
      </c>
      <c r="O66" s="274">
        <v>0</v>
      </c>
      <c r="P66" s="272">
        <v>3</v>
      </c>
      <c r="Q66" s="273">
        <v>0</v>
      </c>
      <c r="R66" s="274">
        <v>15</v>
      </c>
    </row>
    <row r="67" spans="1:18" ht="15">
      <c r="A67" s="266" t="s">
        <v>425</v>
      </c>
      <c r="B67" s="266" t="s">
        <v>211</v>
      </c>
      <c r="C67" s="272">
        <v>49</v>
      </c>
      <c r="D67" s="273">
        <v>0</v>
      </c>
      <c r="E67" s="274">
        <v>61</v>
      </c>
      <c r="F67" s="272">
        <v>4</v>
      </c>
      <c r="G67" s="274">
        <v>1</v>
      </c>
      <c r="H67" s="272">
        <v>6</v>
      </c>
      <c r="I67" s="273">
        <v>1</v>
      </c>
      <c r="J67" s="274">
        <v>61</v>
      </c>
      <c r="K67" s="272">
        <v>52</v>
      </c>
      <c r="L67" s="273">
        <v>1</v>
      </c>
      <c r="M67" s="274">
        <v>79</v>
      </c>
      <c r="N67" s="272">
        <v>9</v>
      </c>
      <c r="O67" s="274">
        <v>0</v>
      </c>
      <c r="P67" s="272">
        <v>1</v>
      </c>
      <c r="Q67" s="273">
        <v>2</v>
      </c>
      <c r="R67" s="274">
        <v>42</v>
      </c>
    </row>
    <row r="68" spans="1:18" ht="15">
      <c r="A68" s="271" t="s">
        <v>426</v>
      </c>
      <c r="B68" s="271" t="s">
        <v>212</v>
      </c>
      <c r="C68" s="272">
        <v>11</v>
      </c>
      <c r="D68" s="273">
        <v>0</v>
      </c>
      <c r="E68" s="274">
        <v>26</v>
      </c>
      <c r="F68" s="272">
        <v>0</v>
      </c>
      <c r="G68" s="274">
        <v>0</v>
      </c>
      <c r="H68" s="272">
        <v>1</v>
      </c>
      <c r="I68" s="273">
        <v>0</v>
      </c>
      <c r="J68" s="274">
        <v>15</v>
      </c>
      <c r="K68" s="272">
        <v>13</v>
      </c>
      <c r="L68" s="273">
        <v>0</v>
      </c>
      <c r="M68" s="274">
        <v>18</v>
      </c>
      <c r="N68" s="272">
        <v>1</v>
      </c>
      <c r="O68" s="274">
        <v>0</v>
      </c>
      <c r="P68" s="272">
        <v>2</v>
      </c>
      <c r="Q68" s="273">
        <v>0</v>
      </c>
      <c r="R68" s="274">
        <v>12</v>
      </c>
    </row>
    <row r="69" spans="1:18" ht="15">
      <c r="A69" s="266" t="s">
        <v>427</v>
      </c>
      <c r="B69" s="266" t="s">
        <v>213</v>
      </c>
      <c r="C69" s="272">
        <v>28</v>
      </c>
      <c r="D69" s="273">
        <v>0</v>
      </c>
      <c r="E69" s="274">
        <v>7</v>
      </c>
      <c r="F69" s="272">
        <v>0</v>
      </c>
      <c r="G69" s="274">
        <v>0</v>
      </c>
      <c r="H69" s="272">
        <v>1</v>
      </c>
      <c r="I69" s="273">
        <v>1</v>
      </c>
      <c r="J69" s="274">
        <v>6</v>
      </c>
      <c r="K69" s="272">
        <v>35</v>
      </c>
      <c r="L69" s="273">
        <v>1</v>
      </c>
      <c r="M69" s="274">
        <v>11</v>
      </c>
      <c r="N69" s="272">
        <v>3</v>
      </c>
      <c r="O69" s="274">
        <v>1</v>
      </c>
      <c r="P69" s="272">
        <v>6</v>
      </c>
      <c r="Q69" s="273">
        <v>0</v>
      </c>
      <c r="R69" s="274">
        <v>16</v>
      </c>
    </row>
    <row r="70" spans="1:18" ht="15">
      <c r="A70" s="271" t="s">
        <v>428</v>
      </c>
      <c r="B70" s="271" t="s">
        <v>214</v>
      </c>
      <c r="C70" s="272">
        <v>5</v>
      </c>
      <c r="D70" s="273">
        <v>0</v>
      </c>
      <c r="E70" s="274">
        <v>3</v>
      </c>
      <c r="F70" s="272">
        <v>0</v>
      </c>
      <c r="G70" s="274">
        <v>0</v>
      </c>
      <c r="H70" s="272">
        <v>0</v>
      </c>
      <c r="I70" s="273">
        <v>0</v>
      </c>
      <c r="J70" s="274">
        <v>2</v>
      </c>
      <c r="K70" s="272">
        <v>0</v>
      </c>
      <c r="L70" s="273">
        <v>0</v>
      </c>
      <c r="M70" s="274">
        <v>1</v>
      </c>
      <c r="N70" s="272">
        <v>0</v>
      </c>
      <c r="O70" s="274">
        <v>0</v>
      </c>
      <c r="P70" s="272">
        <v>0</v>
      </c>
      <c r="Q70" s="273">
        <v>0</v>
      </c>
      <c r="R70" s="274">
        <v>6</v>
      </c>
    </row>
    <row r="71" spans="1:18" ht="15">
      <c r="A71" s="266" t="s">
        <v>429</v>
      </c>
      <c r="B71" s="266" t="s">
        <v>215</v>
      </c>
      <c r="C71" s="272">
        <v>66</v>
      </c>
      <c r="D71" s="273">
        <v>1</v>
      </c>
      <c r="E71" s="274">
        <v>45</v>
      </c>
      <c r="F71" s="272">
        <v>7</v>
      </c>
      <c r="G71" s="274">
        <v>0</v>
      </c>
      <c r="H71" s="272">
        <v>4</v>
      </c>
      <c r="I71" s="273">
        <v>0</v>
      </c>
      <c r="J71" s="274">
        <v>7</v>
      </c>
      <c r="K71" s="272">
        <v>74</v>
      </c>
      <c r="L71" s="273">
        <v>1</v>
      </c>
      <c r="M71" s="274">
        <v>29</v>
      </c>
      <c r="N71" s="272">
        <v>3</v>
      </c>
      <c r="O71" s="274">
        <v>0</v>
      </c>
      <c r="P71" s="272">
        <v>5</v>
      </c>
      <c r="Q71" s="273">
        <v>0</v>
      </c>
      <c r="R71" s="274">
        <v>9</v>
      </c>
    </row>
    <row r="72" spans="1:18" ht="15">
      <c r="A72" s="271" t="s">
        <v>430</v>
      </c>
      <c r="B72" s="271" t="s">
        <v>216</v>
      </c>
      <c r="C72" s="272">
        <v>22</v>
      </c>
      <c r="D72" s="273">
        <v>0</v>
      </c>
      <c r="E72" s="274">
        <v>22</v>
      </c>
      <c r="F72" s="272">
        <v>0</v>
      </c>
      <c r="G72" s="274">
        <v>0</v>
      </c>
      <c r="H72" s="272">
        <v>2</v>
      </c>
      <c r="I72" s="273">
        <v>2</v>
      </c>
      <c r="J72" s="274">
        <v>9</v>
      </c>
      <c r="K72" s="272">
        <v>20</v>
      </c>
      <c r="L72" s="273">
        <v>0</v>
      </c>
      <c r="M72" s="274">
        <v>17</v>
      </c>
      <c r="N72" s="272">
        <v>3</v>
      </c>
      <c r="O72" s="274">
        <v>0</v>
      </c>
      <c r="P72" s="272">
        <v>1</v>
      </c>
      <c r="Q72" s="273">
        <v>0</v>
      </c>
      <c r="R72" s="274">
        <v>10</v>
      </c>
    </row>
    <row r="73" spans="1:18" ht="15">
      <c r="A73" s="266" t="s">
        <v>431</v>
      </c>
      <c r="B73" s="266" t="s">
        <v>217</v>
      </c>
      <c r="C73" s="272">
        <v>42</v>
      </c>
      <c r="D73" s="273">
        <v>1</v>
      </c>
      <c r="E73" s="274">
        <v>29</v>
      </c>
      <c r="F73" s="272">
        <v>1</v>
      </c>
      <c r="G73" s="274">
        <v>0</v>
      </c>
      <c r="H73" s="272">
        <v>8</v>
      </c>
      <c r="I73" s="273">
        <v>0</v>
      </c>
      <c r="J73" s="274">
        <v>8</v>
      </c>
      <c r="K73" s="272">
        <v>22</v>
      </c>
      <c r="L73" s="273">
        <v>2</v>
      </c>
      <c r="M73" s="274">
        <v>25</v>
      </c>
      <c r="N73" s="272">
        <v>7</v>
      </c>
      <c r="O73" s="274">
        <v>3</v>
      </c>
      <c r="P73" s="272">
        <v>6</v>
      </c>
      <c r="Q73" s="273">
        <v>0</v>
      </c>
      <c r="R73" s="274">
        <v>14</v>
      </c>
    </row>
    <row r="74" spans="1:18" ht="15">
      <c r="A74" s="271" t="s">
        <v>432</v>
      </c>
      <c r="B74" s="271" t="s">
        <v>218</v>
      </c>
      <c r="C74" s="272">
        <v>12</v>
      </c>
      <c r="D74" s="273">
        <v>0</v>
      </c>
      <c r="E74" s="274">
        <v>11</v>
      </c>
      <c r="F74" s="272">
        <v>0</v>
      </c>
      <c r="G74" s="274">
        <v>2</v>
      </c>
      <c r="H74" s="272">
        <v>2</v>
      </c>
      <c r="I74" s="273">
        <v>0</v>
      </c>
      <c r="J74" s="274">
        <v>14</v>
      </c>
      <c r="K74" s="272">
        <v>22</v>
      </c>
      <c r="L74" s="273">
        <v>0</v>
      </c>
      <c r="M74" s="274">
        <v>13</v>
      </c>
      <c r="N74" s="272">
        <v>0</v>
      </c>
      <c r="O74" s="274">
        <v>0</v>
      </c>
      <c r="P74" s="272">
        <v>1</v>
      </c>
      <c r="Q74" s="273">
        <v>0</v>
      </c>
      <c r="R74" s="274">
        <v>12</v>
      </c>
    </row>
    <row r="75" spans="1:18" ht="15">
      <c r="A75" s="266" t="s">
        <v>433</v>
      </c>
      <c r="B75" s="266" t="s">
        <v>219</v>
      </c>
      <c r="C75" s="272">
        <v>16</v>
      </c>
      <c r="D75" s="273">
        <v>1</v>
      </c>
      <c r="E75" s="274">
        <v>15</v>
      </c>
      <c r="F75" s="272">
        <v>1</v>
      </c>
      <c r="G75" s="274">
        <v>0</v>
      </c>
      <c r="H75" s="272">
        <v>1</v>
      </c>
      <c r="I75" s="273">
        <v>0</v>
      </c>
      <c r="J75" s="274">
        <v>13</v>
      </c>
      <c r="K75" s="272">
        <v>6</v>
      </c>
      <c r="L75" s="273">
        <v>1</v>
      </c>
      <c r="M75" s="274">
        <v>12</v>
      </c>
      <c r="N75" s="272">
        <v>0</v>
      </c>
      <c r="O75" s="274">
        <v>2</v>
      </c>
      <c r="P75" s="272">
        <v>1</v>
      </c>
      <c r="Q75" s="273">
        <v>1</v>
      </c>
      <c r="R75" s="274">
        <v>26</v>
      </c>
    </row>
    <row r="76" spans="1:18" ht="15">
      <c r="A76" s="271" t="s">
        <v>434</v>
      </c>
      <c r="B76" s="271" t="s">
        <v>220</v>
      </c>
      <c r="C76" s="272">
        <v>26</v>
      </c>
      <c r="D76" s="273">
        <v>1</v>
      </c>
      <c r="E76" s="274">
        <v>11</v>
      </c>
      <c r="F76" s="272">
        <v>0</v>
      </c>
      <c r="G76" s="274">
        <v>0</v>
      </c>
      <c r="H76" s="272">
        <v>1</v>
      </c>
      <c r="I76" s="273">
        <v>0</v>
      </c>
      <c r="J76" s="274">
        <v>1</v>
      </c>
      <c r="K76" s="272">
        <v>30</v>
      </c>
      <c r="L76" s="273">
        <v>0</v>
      </c>
      <c r="M76" s="274">
        <v>11</v>
      </c>
      <c r="N76" s="272">
        <v>2</v>
      </c>
      <c r="O76" s="274">
        <v>2</v>
      </c>
      <c r="P76" s="272">
        <v>5</v>
      </c>
      <c r="Q76" s="273">
        <v>1</v>
      </c>
      <c r="R76" s="274">
        <v>1</v>
      </c>
    </row>
    <row r="77" spans="1:18" ht="15">
      <c r="A77" s="266" t="s">
        <v>435</v>
      </c>
      <c r="B77" s="266" t="s">
        <v>221</v>
      </c>
      <c r="C77" s="272">
        <v>1</v>
      </c>
      <c r="D77" s="273">
        <v>0</v>
      </c>
      <c r="E77" s="274">
        <v>3</v>
      </c>
      <c r="F77" s="272">
        <v>0</v>
      </c>
      <c r="G77" s="274">
        <v>0</v>
      </c>
      <c r="H77" s="272">
        <v>0</v>
      </c>
      <c r="I77" s="273">
        <v>0</v>
      </c>
      <c r="J77" s="274">
        <v>2</v>
      </c>
      <c r="K77" s="272">
        <v>3</v>
      </c>
      <c r="L77" s="273">
        <v>1</v>
      </c>
      <c r="M77" s="274">
        <v>0</v>
      </c>
      <c r="N77" s="272">
        <v>0</v>
      </c>
      <c r="O77" s="274">
        <v>0</v>
      </c>
      <c r="P77" s="272">
        <v>0</v>
      </c>
      <c r="Q77" s="273">
        <v>0</v>
      </c>
      <c r="R77" s="274">
        <v>1</v>
      </c>
    </row>
    <row r="78" spans="1:18" ht="15">
      <c r="A78" s="271" t="s">
        <v>436</v>
      </c>
      <c r="B78" s="271" t="s">
        <v>222</v>
      </c>
      <c r="C78" s="272">
        <v>13</v>
      </c>
      <c r="D78" s="273">
        <v>2</v>
      </c>
      <c r="E78" s="274">
        <v>22</v>
      </c>
      <c r="F78" s="272">
        <v>1</v>
      </c>
      <c r="G78" s="274">
        <v>0</v>
      </c>
      <c r="H78" s="272">
        <v>1</v>
      </c>
      <c r="I78" s="273">
        <v>0</v>
      </c>
      <c r="J78" s="274">
        <v>6</v>
      </c>
      <c r="K78" s="272">
        <v>7</v>
      </c>
      <c r="L78" s="273">
        <v>1</v>
      </c>
      <c r="M78" s="274">
        <v>14</v>
      </c>
      <c r="N78" s="272">
        <v>0</v>
      </c>
      <c r="O78" s="274">
        <v>0</v>
      </c>
      <c r="P78" s="272">
        <v>0</v>
      </c>
      <c r="Q78" s="273">
        <v>0</v>
      </c>
      <c r="R78" s="274">
        <v>3</v>
      </c>
    </row>
    <row r="79" spans="1:18" ht="15">
      <c r="A79" s="266" t="s">
        <v>437</v>
      </c>
      <c r="B79" s="266" t="s">
        <v>223</v>
      </c>
      <c r="C79" s="272">
        <v>6</v>
      </c>
      <c r="D79" s="273">
        <v>0</v>
      </c>
      <c r="E79" s="274">
        <v>5</v>
      </c>
      <c r="F79" s="272">
        <v>0</v>
      </c>
      <c r="G79" s="274">
        <v>0</v>
      </c>
      <c r="H79" s="272">
        <v>0</v>
      </c>
      <c r="I79" s="273">
        <v>0</v>
      </c>
      <c r="J79" s="274">
        <v>1</v>
      </c>
      <c r="K79" s="272">
        <v>5</v>
      </c>
      <c r="L79" s="273">
        <v>0</v>
      </c>
      <c r="M79" s="274">
        <v>8</v>
      </c>
      <c r="N79" s="272">
        <v>0</v>
      </c>
      <c r="O79" s="274">
        <v>0</v>
      </c>
      <c r="P79" s="272">
        <v>0</v>
      </c>
      <c r="Q79" s="273">
        <v>0</v>
      </c>
      <c r="R79" s="274">
        <v>2</v>
      </c>
    </row>
    <row r="80" spans="1:18" ht="15">
      <c r="A80" s="271" t="s">
        <v>438</v>
      </c>
      <c r="B80" s="271" t="s">
        <v>224</v>
      </c>
      <c r="C80" s="272">
        <v>26</v>
      </c>
      <c r="D80" s="273">
        <v>1</v>
      </c>
      <c r="E80" s="274">
        <v>8</v>
      </c>
      <c r="F80" s="272">
        <v>0</v>
      </c>
      <c r="G80" s="274">
        <v>0</v>
      </c>
      <c r="H80" s="272">
        <v>5</v>
      </c>
      <c r="I80" s="273">
        <v>0</v>
      </c>
      <c r="J80" s="274">
        <v>2</v>
      </c>
      <c r="K80" s="272">
        <v>14</v>
      </c>
      <c r="L80" s="273">
        <v>0</v>
      </c>
      <c r="M80" s="274">
        <v>14</v>
      </c>
      <c r="N80" s="272">
        <v>1</v>
      </c>
      <c r="O80" s="274">
        <v>0</v>
      </c>
      <c r="P80" s="272">
        <v>0</v>
      </c>
      <c r="Q80" s="273">
        <v>0</v>
      </c>
      <c r="R80" s="274">
        <v>1</v>
      </c>
    </row>
    <row r="81" spans="1:18" ht="15">
      <c r="A81" s="266" t="s">
        <v>439</v>
      </c>
      <c r="B81" s="266" t="s">
        <v>225</v>
      </c>
      <c r="C81" s="272">
        <v>29</v>
      </c>
      <c r="D81" s="273">
        <v>0</v>
      </c>
      <c r="E81" s="274">
        <v>5</v>
      </c>
      <c r="F81" s="272">
        <v>1</v>
      </c>
      <c r="G81" s="274">
        <v>0</v>
      </c>
      <c r="H81" s="272">
        <v>0</v>
      </c>
      <c r="I81" s="273">
        <v>0</v>
      </c>
      <c r="J81" s="274">
        <v>0</v>
      </c>
      <c r="K81" s="272">
        <v>4</v>
      </c>
      <c r="L81" s="273">
        <v>0</v>
      </c>
      <c r="M81" s="274">
        <v>2</v>
      </c>
      <c r="N81" s="272">
        <v>0</v>
      </c>
      <c r="O81" s="274">
        <v>0</v>
      </c>
      <c r="P81" s="272">
        <v>1</v>
      </c>
      <c r="Q81" s="273">
        <v>2</v>
      </c>
      <c r="R81" s="274">
        <v>0</v>
      </c>
    </row>
    <row r="82" spans="1:18" ht="15">
      <c r="A82" s="271" t="s">
        <v>440</v>
      </c>
      <c r="B82" s="271" t="s">
        <v>226</v>
      </c>
      <c r="C82" s="272">
        <v>5</v>
      </c>
      <c r="D82" s="273">
        <v>0</v>
      </c>
      <c r="E82" s="274">
        <v>9</v>
      </c>
      <c r="F82" s="272">
        <v>0</v>
      </c>
      <c r="G82" s="274">
        <v>0</v>
      </c>
      <c r="H82" s="272">
        <v>0</v>
      </c>
      <c r="I82" s="273">
        <v>1</v>
      </c>
      <c r="J82" s="274">
        <v>5</v>
      </c>
      <c r="K82" s="272">
        <v>4</v>
      </c>
      <c r="L82" s="273">
        <v>0</v>
      </c>
      <c r="M82" s="274">
        <v>8</v>
      </c>
      <c r="N82" s="272">
        <v>1</v>
      </c>
      <c r="O82" s="274">
        <v>0</v>
      </c>
      <c r="P82" s="272">
        <v>0</v>
      </c>
      <c r="Q82" s="273">
        <v>0</v>
      </c>
      <c r="R82" s="274">
        <v>3</v>
      </c>
    </row>
    <row r="83" spans="1:18" ht="15">
      <c r="A83" s="266" t="s">
        <v>441</v>
      </c>
      <c r="B83" s="266" t="s">
        <v>227</v>
      </c>
      <c r="C83" s="272">
        <v>9</v>
      </c>
      <c r="D83" s="273">
        <v>0</v>
      </c>
      <c r="E83" s="274">
        <v>5</v>
      </c>
      <c r="F83" s="272">
        <v>0</v>
      </c>
      <c r="G83" s="274">
        <v>0</v>
      </c>
      <c r="H83" s="272">
        <v>0</v>
      </c>
      <c r="I83" s="273">
        <v>0</v>
      </c>
      <c r="J83" s="274">
        <v>0</v>
      </c>
      <c r="K83" s="272">
        <v>1</v>
      </c>
      <c r="L83" s="273">
        <v>0</v>
      </c>
      <c r="M83" s="274">
        <v>3</v>
      </c>
      <c r="N83" s="272">
        <v>0</v>
      </c>
      <c r="O83" s="274">
        <v>0</v>
      </c>
      <c r="P83" s="272">
        <v>0</v>
      </c>
      <c r="Q83" s="273">
        <v>0</v>
      </c>
      <c r="R83" s="274">
        <v>2</v>
      </c>
    </row>
    <row r="84" spans="1:18" ht="15">
      <c r="A84" s="271" t="s">
        <v>442</v>
      </c>
      <c r="B84" s="271" t="s">
        <v>228</v>
      </c>
      <c r="C84" s="272">
        <v>5</v>
      </c>
      <c r="D84" s="273">
        <v>0</v>
      </c>
      <c r="E84" s="274">
        <v>2</v>
      </c>
      <c r="F84" s="272">
        <v>0</v>
      </c>
      <c r="G84" s="274">
        <v>0</v>
      </c>
      <c r="H84" s="272">
        <v>1</v>
      </c>
      <c r="I84" s="273">
        <v>0</v>
      </c>
      <c r="J84" s="274">
        <v>2</v>
      </c>
      <c r="K84" s="272">
        <v>1</v>
      </c>
      <c r="L84" s="273">
        <v>1</v>
      </c>
      <c r="M84" s="274">
        <v>2</v>
      </c>
      <c r="N84" s="272">
        <v>0</v>
      </c>
      <c r="O84" s="274">
        <v>0</v>
      </c>
      <c r="P84" s="272">
        <v>0</v>
      </c>
      <c r="Q84" s="273">
        <v>0</v>
      </c>
      <c r="R84" s="274">
        <v>2</v>
      </c>
    </row>
    <row r="85" spans="1:18" ht="15">
      <c r="A85" s="266" t="s">
        <v>443</v>
      </c>
      <c r="B85" s="266" t="s">
        <v>229</v>
      </c>
      <c r="C85" s="272">
        <v>6</v>
      </c>
      <c r="D85" s="273">
        <v>0</v>
      </c>
      <c r="E85" s="274">
        <v>12</v>
      </c>
      <c r="F85" s="272">
        <v>0</v>
      </c>
      <c r="G85" s="274">
        <v>0</v>
      </c>
      <c r="H85" s="272">
        <v>0</v>
      </c>
      <c r="I85" s="273">
        <v>0</v>
      </c>
      <c r="J85" s="274">
        <v>2</v>
      </c>
      <c r="K85" s="272">
        <v>13</v>
      </c>
      <c r="L85" s="273">
        <v>0</v>
      </c>
      <c r="M85" s="274">
        <v>12</v>
      </c>
      <c r="N85" s="272">
        <v>0</v>
      </c>
      <c r="O85" s="274">
        <v>0</v>
      </c>
      <c r="P85" s="272">
        <v>0</v>
      </c>
      <c r="Q85" s="273">
        <v>0</v>
      </c>
      <c r="R85" s="274">
        <v>3</v>
      </c>
    </row>
    <row r="86" spans="1:18" ht="15">
      <c r="A86" s="271" t="s">
        <v>444</v>
      </c>
      <c r="B86" s="271" t="s">
        <v>230</v>
      </c>
      <c r="C86" s="272">
        <v>16</v>
      </c>
      <c r="D86" s="273">
        <v>0</v>
      </c>
      <c r="E86" s="274">
        <v>14</v>
      </c>
      <c r="F86" s="272">
        <v>0</v>
      </c>
      <c r="G86" s="274">
        <v>0</v>
      </c>
      <c r="H86" s="272">
        <v>0</v>
      </c>
      <c r="I86" s="273">
        <v>0</v>
      </c>
      <c r="J86" s="274">
        <v>11</v>
      </c>
      <c r="K86" s="272">
        <v>7</v>
      </c>
      <c r="L86" s="273">
        <v>0</v>
      </c>
      <c r="M86" s="274">
        <v>9</v>
      </c>
      <c r="N86" s="272">
        <v>0</v>
      </c>
      <c r="O86" s="274">
        <v>3</v>
      </c>
      <c r="P86" s="272">
        <v>0</v>
      </c>
      <c r="Q86" s="273">
        <v>2</v>
      </c>
      <c r="R86" s="274">
        <v>10</v>
      </c>
    </row>
    <row r="87" spans="1:18" ht="15">
      <c r="A87" s="266" t="s">
        <v>445</v>
      </c>
      <c r="B87" s="266" t="s">
        <v>231</v>
      </c>
      <c r="C87" s="272">
        <v>8</v>
      </c>
      <c r="D87" s="273">
        <v>0</v>
      </c>
      <c r="E87" s="274">
        <v>8</v>
      </c>
      <c r="F87" s="272">
        <v>0</v>
      </c>
      <c r="G87" s="274">
        <v>0</v>
      </c>
      <c r="H87" s="272">
        <v>0</v>
      </c>
      <c r="I87" s="273">
        <v>0</v>
      </c>
      <c r="J87" s="274">
        <v>6</v>
      </c>
      <c r="K87" s="272">
        <v>6</v>
      </c>
      <c r="L87" s="273">
        <v>0</v>
      </c>
      <c r="M87" s="274">
        <v>5</v>
      </c>
      <c r="N87" s="272">
        <v>0</v>
      </c>
      <c r="O87" s="274">
        <v>2</v>
      </c>
      <c r="P87" s="272">
        <v>0</v>
      </c>
      <c r="Q87" s="273">
        <v>0</v>
      </c>
      <c r="R87" s="274">
        <v>1</v>
      </c>
    </row>
    <row r="88" spans="1:18" ht="15">
      <c r="A88" s="271" t="s">
        <v>446</v>
      </c>
      <c r="B88" s="271" t="s">
        <v>232</v>
      </c>
      <c r="C88" s="272">
        <v>13</v>
      </c>
      <c r="D88" s="273">
        <v>0</v>
      </c>
      <c r="E88" s="274">
        <v>10</v>
      </c>
      <c r="F88" s="272">
        <v>2</v>
      </c>
      <c r="G88" s="274">
        <v>0</v>
      </c>
      <c r="H88" s="272">
        <v>0</v>
      </c>
      <c r="I88" s="273">
        <v>1</v>
      </c>
      <c r="J88" s="274">
        <v>5</v>
      </c>
      <c r="K88" s="272">
        <v>6</v>
      </c>
      <c r="L88" s="273">
        <v>0</v>
      </c>
      <c r="M88" s="274">
        <v>13</v>
      </c>
      <c r="N88" s="272">
        <v>2</v>
      </c>
      <c r="O88" s="274">
        <v>0</v>
      </c>
      <c r="P88" s="272">
        <v>2</v>
      </c>
      <c r="Q88" s="273">
        <v>0</v>
      </c>
      <c r="R88" s="274">
        <v>5</v>
      </c>
    </row>
    <row r="89" spans="1:18" ht="15.75" thickBot="1">
      <c r="A89" s="275" t="s">
        <v>447</v>
      </c>
      <c r="B89" s="276" t="s">
        <v>233</v>
      </c>
      <c r="C89" s="272">
        <v>15</v>
      </c>
      <c r="D89" s="273">
        <v>0</v>
      </c>
      <c r="E89" s="274">
        <v>14</v>
      </c>
      <c r="F89" s="272">
        <v>1</v>
      </c>
      <c r="G89" s="274">
        <v>0</v>
      </c>
      <c r="H89" s="272">
        <v>0</v>
      </c>
      <c r="I89" s="273">
        <v>0</v>
      </c>
      <c r="J89" s="274">
        <v>4</v>
      </c>
      <c r="K89" s="272">
        <v>12</v>
      </c>
      <c r="L89" s="273">
        <v>0</v>
      </c>
      <c r="M89" s="274">
        <v>10</v>
      </c>
      <c r="N89" s="272">
        <v>0</v>
      </c>
      <c r="O89" s="274">
        <v>0</v>
      </c>
      <c r="P89" s="272">
        <v>2</v>
      </c>
      <c r="Q89" s="273">
        <v>0</v>
      </c>
      <c r="R89" s="274">
        <v>11</v>
      </c>
    </row>
    <row r="90" spans="1:18" s="90" customFormat="1" ht="17.25" thickBot="1" thickTop="1">
      <c r="A90" s="306"/>
      <c r="B90" s="277" t="s">
        <v>234</v>
      </c>
      <c r="C90" s="278">
        <f>SUM(C9:C89)</f>
        <v>5551</v>
      </c>
      <c r="D90" s="279">
        <f aca="true" t="shared" si="0" ref="D90:R90">SUM(D9:D89)</f>
        <v>66</v>
      </c>
      <c r="E90" s="280">
        <f t="shared" si="0"/>
        <v>3861</v>
      </c>
      <c r="F90" s="281">
        <f t="shared" si="0"/>
        <v>645</v>
      </c>
      <c r="G90" s="280">
        <f t="shared" si="0"/>
        <v>27</v>
      </c>
      <c r="H90" s="281">
        <f t="shared" si="0"/>
        <v>762</v>
      </c>
      <c r="I90" s="279">
        <f t="shared" si="0"/>
        <v>53</v>
      </c>
      <c r="J90" s="280">
        <f t="shared" si="0"/>
        <v>1826</v>
      </c>
      <c r="K90" s="278">
        <f t="shared" si="0"/>
        <v>6299</v>
      </c>
      <c r="L90" s="279">
        <f>SUM(L9:L89)</f>
        <v>64</v>
      </c>
      <c r="M90" s="280">
        <f t="shared" si="0"/>
        <v>3935</v>
      </c>
      <c r="N90" s="278">
        <f t="shared" si="0"/>
        <v>954</v>
      </c>
      <c r="O90" s="280">
        <f>SUM(O9:O89)</f>
        <v>93</v>
      </c>
      <c r="P90" s="278">
        <f t="shared" si="0"/>
        <v>781</v>
      </c>
      <c r="Q90" s="279">
        <f t="shared" si="0"/>
        <v>86</v>
      </c>
      <c r="R90" s="280">
        <f t="shared" si="0"/>
        <v>2027</v>
      </c>
    </row>
    <row r="91" spans="1:18" s="96" customFormat="1" ht="16.5" customHeight="1" thickTop="1">
      <c r="A91" s="91" t="s">
        <v>18</v>
      </c>
      <c r="B91" s="91"/>
      <c r="C91" s="92"/>
      <c r="D91" s="93"/>
      <c r="E91" s="93"/>
      <c r="F91" s="94"/>
      <c r="G91" s="94"/>
      <c r="H91" s="94"/>
      <c r="I91" s="94"/>
      <c r="J91" s="94"/>
      <c r="K91" s="95"/>
      <c r="L91" s="95"/>
      <c r="M91" s="95"/>
      <c r="N91" s="95"/>
      <c r="O91" s="95"/>
      <c r="P91" s="95"/>
      <c r="Q91" s="95"/>
      <c r="R91" s="95"/>
    </row>
    <row r="92" spans="1:11" s="100" customFormat="1" ht="20.25">
      <c r="A92" s="97"/>
      <c r="B92" s="97"/>
      <c r="C92" s="98"/>
      <c r="D92" s="98"/>
      <c r="E92" s="98"/>
      <c r="F92" s="98"/>
      <c r="G92" s="98"/>
      <c r="H92" s="98"/>
      <c r="I92" s="98"/>
      <c r="J92" s="98"/>
      <c r="K92" s="99"/>
    </row>
    <row r="93" spans="1:11" s="102" customFormat="1" ht="20.25">
      <c r="A93" s="101"/>
      <c r="B93" s="101"/>
      <c r="K93" s="103"/>
    </row>
    <row r="94" ht="15" customHeight="1"/>
    <row r="95" ht="15" customHeight="1"/>
    <row r="96" ht="15" customHeight="1"/>
  </sheetData>
  <sheetProtection/>
  <mergeCells count="27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&amp;L17.03.2017&amp;CTÜRKİYE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25">
      <selection activeCell="N76" sqref="N76"/>
    </sheetView>
  </sheetViews>
  <sheetFormatPr defaultColWidth="9.140625" defaultRowHeight="15"/>
  <cols>
    <col min="1" max="1" width="5.57421875" style="88" customWidth="1"/>
    <col min="2" max="2" width="8.00390625" style="88" customWidth="1"/>
    <col min="3" max="3" width="5.7109375" style="87" customWidth="1"/>
    <col min="4" max="4" width="4.00390625" style="87" customWidth="1"/>
    <col min="5" max="5" width="5.7109375" style="87" customWidth="1"/>
    <col min="6" max="6" width="6.00390625" style="87" customWidth="1"/>
    <col min="7" max="7" width="5.00390625" style="87" customWidth="1"/>
    <col min="8" max="8" width="5.8515625" style="87" customWidth="1"/>
    <col min="9" max="9" width="5.140625" style="87" customWidth="1"/>
    <col min="10" max="10" width="5.8515625" style="87" customWidth="1"/>
    <col min="11" max="11" width="5.7109375" style="104" customWidth="1"/>
    <col min="12" max="12" width="4.00390625" style="87" customWidth="1"/>
    <col min="13" max="13" width="6.00390625" style="87" customWidth="1"/>
    <col min="14" max="14" width="5.7109375" style="87" customWidth="1"/>
    <col min="15" max="15" width="4.7109375" style="87" customWidth="1"/>
    <col min="16" max="16" width="5.8515625" style="87" customWidth="1"/>
    <col min="17" max="17" width="4.57421875" style="87" customWidth="1"/>
    <col min="18" max="18" width="5.57421875" style="87" customWidth="1"/>
    <col min="19" max="16384" width="9.140625" style="87" customWidth="1"/>
  </cols>
  <sheetData>
    <row r="1" spans="1:18" ht="16.5" thickBot="1">
      <c r="A1" s="546" t="s">
        <v>521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293"/>
      <c r="R1" s="293"/>
    </row>
    <row r="2" spans="1:18" ht="16.5" thickBot="1">
      <c r="A2" s="498" t="s">
        <v>235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</row>
    <row r="3" spans="1:18" s="89" customFormat="1" ht="17.25" customHeight="1" thickBot="1" thickTop="1">
      <c r="A3" s="282"/>
      <c r="B3" s="529" t="s">
        <v>147</v>
      </c>
      <c r="C3" s="532" t="s">
        <v>527</v>
      </c>
      <c r="D3" s="533"/>
      <c r="E3" s="533"/>
      <c r="F3" s="533"/>
      <c r="G3" s="533"/>
      <c r="H3" s="533"/>
      <c r="I3" s="533"/>
      <c r="J3" s="534"/>
      <c r="K3" s="532" t="s">
        <v>486</v>
      </c>
      <c r="L3" s="533"/>
      <c r="M3" s="533"/>
      <c r="N3" s="533"/>
      <c r="O3" s="533"/>
      <c r="P3" s="533"/>
      <c r="Q3" s="533"/>
      <c r="R3" s="534"/>
    </row>
    <row r="4" spans="1:18" ht="15.75" customHeight="1" thickTop="1">
      <c r="A4" s="283" t="s">
        <v>454</v>
      </c>
      <c r="B4" s="530"/>
      <c r="C4" s="535" t="s">
        <v>148</v>
      </c>
      <c r="D4" s="536"/>
      <c r="E4" s="524"/>
      <c r="F4" s="523" t="s">
        <v>149</v>
      </c>
      <c r="G4" s="537"/>
      <c r="H4" s="536" t="s">
        <v>150</v>
      </c>
      <c r="I4" s="536"/>
      <c r="J4" s="537"/>
      <c r="K4" s="536" t="s">
        <v>148</v>
      </c>
      <c r="L4" s="536"/>
      <c r="M4" s="536"/>
      <c r="N4" s="523" t="s">
        <v>149</v>
      </c>
      <c r="O4" s="524"/>
      <c r="P4" s="523" t="s">
        <v>150</v>
      </c>
      <c r="Q4" s="554"/>
      <c r="R4" s="537"/>
    </row>
    <row r="5" spans="1:18" ht="15" customHeight="1">
      <c r="A5" s="283" t="s">
        <v>452</v>
      </c>
      <c r="B5" s="530"/>
      <c r="C5" s="528" t="s">
        <v>151</v>
      </c>
      <c r="D5" s="538" t="s">
        <v>152</v>
      </c>
      <c r="E5" s="540" t="s">
        <v>153</v>
      </c>
      <c r="F5" s="527" t="s">
        <v>151</v>
      </c>
      <c r="G5" s="542" t="s">
        <v>152</v>
      </c>
      <c r="H5" s="544" t="s">
        <v>151</v>
      </c>
      <c r="I5" s="538" t="s">
        <v>152</v>
      </c>
      <c r="J5" s="525" t="s">
        <v>153</v>
      </c>
      <c r="K5" s="527" t="s">
        <v>151</v>
      </c>
      <c r="L5" s="549" t="s">
        <v>152</v>
      </c>
      <c r="M5" s="547" t="s">
        <v>153</v>
      </c>
      <c r="N5" s="550" t="s">
        <v>151</v>
      </c>
      <c r="O5" s="552" t="s">
        <v>152</v>
      </c>
      <c r="P5" s="527" t="s">
        <v>151</v>
      </c>
      <c r="Q5" s="549" t="s">
        <v>152</v>
      </c>
      <c r="R5" s="547" t="s">
        <v>153</v>
      </c>
    </row>
    <row r="6" spans="1:18" ht="20.25" customHeight="1" thickBot="1">
      <c r="A6" s="284"/>
      <c r="B6" s="531"/>
      <c r="C6" s="555"/>
      <c r="D6" s="539"/>
      <c r="E6" s="541"/>
      <c r="F6" s="528"/>
      <c r="G6" s="543"/>
      <c r="H6" s="545"/>
      <c r="I6" s="539"/>
      <c r="J6" s="526"/>
      <c r="K6" s="528"/>
      <c r="L6" s="538"/>
      <c r="M6" s="548"/>
      <c r="N6" s="551"/>
      <c r="O6" s="553"/>
      <c r="P6" s="528"/>
      <c r="Q6" s="538"/>
      <c r="R6" s="548"/>
    </row>
    <row r="7" spans="1:18" ht="15.75" thickTop="1">
      <c r="A7" s="285" t="s">
        <v>367</v>
      </c>
      <c r="B7" s="286" t="s">
        <v>154</v>
      </c>
      <c r="C7" s="294">
        <v>271</v>
      </c>
      <c r="D7" s="295">
        <v>2</v>
      </c>
      <c r="E7" s="296">
        <v>121</v>
      </c>
      <c r="F7" s="294">
        <v>47</v>
      </c>
      <c r="G7" s="296">
        <v>0</v>
      </c>
      <c r="H7" s="294">
        <v>59</v>
      </c>
      <c r="I7" s="295">
        <v>3</v>
      </c>
      <c r="J7" s="296">
        <v>74</v>
      </c>
      <c r="K7" s="294">
        <v>285</v>
      </c>
      <c r="L7" s="295">
        <v>2</v>
      </c>
      <c r="M7" s="296">
        <v>109</v>
      </c>
      <c r="N7" s="294">
        <v>36</v>
      </c>
      <c r="O7" s="296">
        <v>3</v>
      </c>
      <c r="P7" s="294">
        <v>60</v>
      </c>
      <c r="Q7" s="295">
        <v>6</v>
      </c>
      <c r="R7" s="296">
        <v>76</v>
      </c>
    </row>
    <row r="8" spans="1:18" ht="15">
      <c r="A8" s="287" t="s">
        <v>368</v>
      </c>
      <c r="B8" s="287" t="s">
        <v>155</v>
      </c>
      <c r="C8" s="297">
        <v>28</v>
      </c>
      <c r="D8" s="298">
        <v>1</v>
      </c>
      <c r="E8" s="299">
        <v>21</v>
      </c>
      <c r="F8" s="297">
        <v>8</v>
      </c>
      <c r="G8" s="299">
        <v>0</v>
      </c>
      <c r="H8" s="297">
        <v>5</v>
      </c>
      <c r="I8" s="298">
        <v>0</v>
      </c>
      <c r="J8" s="299">
        <v>11</v>
      </c>
      <c r="K8" s="297">
        <v>30</v>
      </c>
      <c r="L8" s="298">
        <v>0</v>
      </c>
      <c r="M8" s="299">
        <v>24</v>
      </c>
      <c r="N8" s="297">
        <v>9</v>
      </c>
      <c r="O8" s="299">
        <v>0</v>
      </c>
      <c r="P8" s="297">
        <v>14</v>
      </c>
      <c r="Q8" s="298">
        <v>1</v>
      </c>
      <c r="R8" s="299">
        <v>3</v>
      </c>
    </row>
    <row r="9" spans="1:18" ht="15">
      <c r="A9" s="285" t="s">
        <v>369</v>
      </c>
      <c r="B9" s="285" t="s">
        <v>236</v>
      </c>
      <c r="C9" s="297">
        <v>45</v>
      </c>
      <c r="D9" s="298">
        <v>1</v>
      </c>
      <c r="E9" s="299">
        <v>59</v>
      </c>
      <c r="F9" s="297">
        <v>12</v>
      </c>
      <c r="G9" s="299">
        <v>0</v>
      </c>
      <c r="H9" s="297">
        <v>17</v>
      </c>
      <c r="I9" s="298">
        <v>2</v>
      </c>
      <c r="J9" s="299">
        <v>22</v>
      </c>
      <c r="K9" s="297">
        <v>56</v>
      </c>
      <c r="L9" s="298">
        <v>5</v>
      </c>
      <c r="M9" s="299">
        <v>44</v>
      </c>
      <c r="N9" s="297">
        <v>16</v>
      </c>
      <c r="O9" s="299">
        <v>1</v>
      </c>
      <c r="P9" s="297">
        <v>13</v>
      </c>
      <c r="Q9" s="298">
        <v>1</v>
      </c>
      <c r="R9" s="299">
        <v>33</v>
      </c>
    </row>
    <row r="10" spans="1:18" ht="15">
      <c r="A10" s="287" t="s">
        <v>370</v>
      </c>
      <c r="B10" s="287" t="s">
        <v>157</v>
      </c>
      <c r="C10" s="297">
        <v>16</v>
      </c>
      <c r="D10" s="298">
        <v>0</v>
      </c>
      <c r="E10" s="299">
        <v>21</v>
      </c>
      <c r="F10" s="297">
        <v>1</v>
      </c>
      <c r="G10" s="299">
        <v>1</v>
      </c>
      <c r="H10" s="297">
        <v>1</v>
      </c>
      <c r="I10" s="298">
        <v>0</v>
      </c>
      <c r="J10" s="299">
        <v>4</v>
      </c>
      <c r="K10" s="297">
        <v>17</v>
      </c>
      <c r="L10" s="298">
        <v>0</v>
      </c>
      <c r="M10" s="299">
        <v>22</v>
      </c>
      <c r="N10" s="297">
        <v>1</v>
      </c>
      <c r="O10" s="299">
        <v>0</v>
      </c>
      <c r="P10" s="297">
        <v>2</v>
      </c>
      <c r="Q10" s="298">
        <v>0</v>
      </c>
      <c r="R10" s="299">
        <v>10</v>
      </c>
    </row>
    <row r="11" spans="1:18" ht="15">
      <c r="A11" s="285" t="s">
        <v>371</v>
      </c>
      <c r="B11" s="285" t="s">
        <v>158</v>
      </c>
      <c r="C11" s="297">
        <v>18</v>
      </c>
      <c r="D11" s="298">
        <v>0</v>
      </c>
      <c r="E11" s="299">
        <v>18</v>
      </c>
      <c r="F11" s="297">
        <v>8</v>
      </c>
      <c r="G11" s="299">
        <v>1</v>
      </c>
      <c r="H11" s="297">
        <v>5</v>
      </c>
      <c r="I11" s="298">
        <v>1</v>
      </c>
      <c r="J11" s="299">
        <v>9</v>
      </c>
      <c r="K11" s="297">
        <v>15</v>
      </c>
      <c r="L11" s="298">
        <v>1</v>
      </c>
      <c r="M11" s="299">
        <v>11</v>
      </c>
      <c r="N11" s="297">
        <v>5</v>
      </c>
      <c r="O11" s="299">
        <v>0</v>
      </c>
      <c r="P11" s="297">
        <v>1</v>
      </c>
      <c r="Q11" s="298">
        <v>1</v>
      </c>
      <c r="R11" s="299">
        <v>9</v>
      </c>
    </row>
    <row r="12" spans="1:18" ht="15">
      <c r="A12" s="287" t="s">
        <v>372</v>
      </c>
      <c r="B12" s="287" t="s">
        <v>159</v>
      </c>
      <c r="C12" s="297">
        <v>1280</v>
      </c>
      <c r="D12" s="298">
        <v>24</v>
      </c>
      <c r="E12" s="299">
        <v>431</v>
      </c>
      <c r="F12" s="297">
        <v>162</v>
      </c>
      <c r="G12" s="299">
        <v>13</v>
      </c>
      <c r="H12" s="297">
        <v>198</v>
      </c>
      <c r="I12" s="298">
        <v>24</v>
      </c>
      <c r="J12" s="299">
        <v>465</v>
      </c>
      <c r="K12" s="297">
        <v>1541</v>
      </c>
      <c r="L12" s="298">
        <v>25</v>
      </c>
      <c r="M12" s="299">
        <v>407</v>
      </c>
      <c r="N12" s="297">
        <v>205</v>
      </c>
      <c r="O12" s="299">
        <v>27</v>
      </c>
      <c r="P12" s="297">
        <v>266</v>
      </c>
      <c r="Q12" s="298">
        <v>30</v>
      </c>
      <c r="R12" s="299">
        <v>482</v>
      </c>
    </row>
    <row r="13" spans="1:18" ht="15">
      <c r="A13" s="285" t="s">
        <v>373</v>
      </c>
      <c r="B13" s="285" t="s">
        <v>160</v>
      </c>
      <c r="C13" s="297">
        <v>470</v>
      </c>
      <c r="D13" s="298">
        <v>6</v>
      </c>
      <c r="E13" s="299">
        <v>222</v>
      </c>
      <c r="F13" s="297">
        <v>47</v>
      </c>
      <c r="G13" s="299">
        <v>4</v>
      </c>
      <c r="H13" s="297">
        <v>81</v>
      </c>
      <c r="I13" s="298">
        <v>7</v>
      </c>
      <c r="J13" s="299">
        <v>189</v>
      </c>
      <c r="K13" s="297">
        <v>506</v>
      </c>
      <c r="L13" s="298">
        <v>5</v>
      </c>
      <c r="M13" s="299">
        <v>372</v>
      </c>
      <c r="N13" s="297">
        <v>60</v>
      </c>
      <c r="O13" s="299">
        <v>5</v>
      </c>
      <c r="P13" s="297">
        <v>68</v>
      </c>
      <c r="Q13" s="298">
        <v>7</v>
      </c>
      <c r="R13" s="299">
        <v>206</v>
      </c>
    </row>
    <row r="14" spans="1:18" ht="15">
      <c r="A14" s="287" t="s">
        <v>374</v>
      </c>
      <c r="B14" s="287" t="s">
        <v>161</v>
      </c>
      <c r="C14" s="297">
        <v>13</v>
      </c>
      <c r="D14" s="298">
        <v>0</v>
      </c>
      <c r="E14" s="299">
        <v>13</v>
      </c>
      <c r="F14" s="297">
        <v>2</v>
      </c>
      <c r="G14" s="299">
        <v>0</v>
      </c>
      <c r="H14" s="297">
        <v>2</v>
      </c>
      <c r="I14" s="298">
        <v>0</v>
      </c>
      <c r="J14" s="299">
        <v>9</v>
      </c>
      <c r="K14" s="297">
        <v>5</v>
      </c>
      <c r="L14" s="298">
        <v>1</v>
      </c>
      <c r="M14" s="299">
        <v>13</v>
      </c>
      <c r="N14" s="297">
        <v>1</v>
      </c>
      <c r="O14" s="299">
        <v>0</v>
      </c>
      <c r="P14" s="297">
        <v>1</v>
      </c>
      <c r="Q14" s="298">
        <v>0</v>
      </c>
      <c r="R14" s="299">
        <v>10</v>
      </c>
    </row>
    <row r="15" spans="1:18" ht="15">
      <c r="A15" s="285" t="s">
        <v>375</v>
      </c>
      <c r="B15" s="285" t="s">
        <v>162</v>
      </c>
      <c r="C15" s="297">
        <v>110</v>
      </c>
      <c r="D15" s="298">
        <v>1</v>
      </c>
      <c r="E15" s="299">
        <v>201</v>
      </c>
      <c r="F15" s="297">
        <v>8</v>
      </c>
      <c r="G15" s="299">
        <v>2</v>
      </c>
      <c r="H15" s="297">
        <v>25</v>
      </c>
      <c r="I15" s="298">
        <v>8</v>
      </c>
      <c r="J15" s="299">
        <v>130</v>
      </c>
      <c r="K15" s="297">
        <v>108</v>
      </c>
      <c r="L15" s="298">
        <v>2</v>
      </c>
      <c r="M15" s="299">
        <v>210</v>
      </c>
      <c r="N15" s="297">
        <v>27</v>
      </c>
      <c r="O15" s="299">
        <v>0</v>
      </c>
      <c r="P15" s="297">
        <v>28</v>
      </c>
      <c r="Q15" s="298">
        <v>12</v>
      </c>
      <c r="R15" s="299">
        <v>95</v>
      </c>
    </row>
    <row r="16" spans="1:18" ht="15">
      <c r="A16" s="287" t="s">
        <v>376</v>
      </c>
      <c r="B16" s="287" t="s">
        <v>163</v>
      </c>
      <c r="C16" s="297">
        <v>71</v>
      </c>
      <c r="D16" s="298">
        <v>4</v>
      </c>
      <c r="E16" s="299">
        <v>100</v>
      </c>
      <c r="F16" s="297">
        <v>2</v>
      </c>
      <c r="G16" s="299">
        <v>2</v>
      </c>
      <c r="H16" s="297">
        <v>12</v>
      </c>
      <c r="I16" s="298">
        <v>4</v>
      </c>
      <c r="J16" s="299">
        <v>66</v>
      </c>
      <c r="K16" s="297">
        <v>107</v>
      </c>
      <c r="L16" s="298">
        <v>1</v>
      </c>
      <c r="M16" s="299">
        <v>85</v>
      </c>
      <c r="N16" s="297">
        <v>11</v>
      </c>
      <c r="O16" s="299">
        <v>4</v>
      </c>
      <c r="P16" s="297">
        <v>22</v>
      </c>
      <c r="Q16" s="298">
        <v>14</v>
      </c>
      <c r="R16" s="299">
        <v>104</v>
      </c>
    </row>
    <row r="17" spans="1:18" ht="15">
      <c r="A17" s="285" t="s">
        <v>377</v>
      </c>
      <c r="B17" s="285" t="s">
        <v>164</v>
      </c>
      <c r="C17" s="297">
        <v>12</v>
      </c>
      <c r="D17" s="298">
        <v>0</v>
      </c>
      <c r="E17" s="299">
        <v>12</v>
      </c>
      <c r="F17" s="297">
        <v>1</v>
      </c>
      <c r="G17" s="299">
        <v>1</v>
      </c>
      <c r="H17" s="297">
        <v>7</v>
      </c>
      <c r="I17" s="298">
        <v>0</v>
      </c>
      <c r="J17" s="299">
        <v>10</v>
      </c>
      <c r="K17" s="297">
        <v>10</v>
      </c>
      <c r="L17" s="298">
        <v>0</v>
      </c>
      <c r="M17" s="299">
        <v>16</v>
      </c>
      <c r="N17" s="297">
        <v>3</v>
      </c>
      <c r="O17" s="299">
        <v>0</v>
      </c>
      <c r="P17" s="297">
        <v>1</v>
      </c>
      <c r="Q17" s="298">
        <v>1</v>
      </c>
      <c r="R17" s="299">
        <v>11</v>
      </c>
    </row>
    <row r="18" spans="1:18" ht="15">
      <c r="A18" s="287" t="s">
        <v>378</v>
      </c>
      <c r="B18" s="287" t="s">
        <v>165</v>
      </c>
      <c r="C18" s="297">
        <v>27</v>
      </c>
      <c r="D18" s="298">
        <v>0</v>
      </c>
      <c r="E18" s="299">
        <v>21</v>
      </c>
      <c r="F18" s="297">
        <v>0</v>
      </c>
      <c r="G18" s="299">
        <v>1</v>
      </c>
      <c r="H18" s="297">
        <v>0</v>
      </c>
      <c r="I18" s="298">
        <v>1</v>
      </c>
      <c r="J18" s="299">
        <v>5</v>
      </c>
      <c r="K18" s="297">
        <v>23</v>
      </c>
      <c r="L18" s="298">
        <v>0</v>
      </c>
      <c r="M18" s="299">
        <v>9</v>
      </c>
      <c r="N18" s="297">
        <v>2</v>
      </c>
      <c r="O18" s="299">
        <v>2</v>
      </c>
      <c r="P18" s="297">
        <v>3</v>
      </c>
      <c r="Q18" s="298">
        <v>2</v>
      </c>
      <c r="R18" s="299">
        <v>5</v>
      </c>
    </row>
    <row r="19" spans="1:18" ht="15">
      <c r="A19" s="285" t="s">
        <v>379</v>
      </c>
      <c r="B19" s="285" t="s">
        <v>166</v>
      </c>
      <c r="C19" s="297">
        <v>15</v>
      </c>
      <c r="D19" s="298">
        <v>0</v>
      </c>
      <c r="E19" s="299">
        <v>14</v>
      </c>
      <c r="F19" s="297">
        <v>1</v>
      </c>
      <c r="G19" s="299">
        <v>0</v>
      </c>
      <c r="H19" s="297">
        <v>4</v>
      </c>
      <c r="I19" s="298">
        <v>1</v>
      </c>
      <c r="J19" s="299">
        <v>11</v>
      </c>
      <c r="K19" s="297">
        <v>11</v>
      </c>
      <c r="L19" s="298">
        <v>0</v>
      </c>
      <c r="M19" s="299">
        <v>5</v>
      </c>
      <c r="N19" s="297">
        <v>1</v>
      </c>
      <c r="O19" s="299">
        <v>1</v>
      </c>
      <c r="P19" s="297">
        <v>3</v>
      </c>
      <c r="Q19" s="298">
        <v>0</v>
      </c>
      <c r="R19" s="299">
        <v>6</v>
      </c>
    </row>
    <row r="20" spans="1:18" ht="15">
      <c r="A20" s="287" t="s">
        <v>380</v>
      </c>
      <c r="B20" s="287" t="s">
        <v>167</v>
      </c>
      <c r="C20" s="297">
        <v>15</v>
      </c>
      <c r="D20" s="298">
        <v>0</v>
      </c>
      <c r="E20" s="299">
        <v>16</v>
      </c>
      <c r="F20" s="297">
        <v>3</v>
      </c>
      <c r="G20" s="299">
        <v>0</v>
      </c>
      <c r="H20" s="297">
        <v>2</v>
      </c>
      <c r="I20" s="298">
        <v>1</v>
      </c>
      <c r="J20" s="299">
        <v>9</v>
      </c>
      <c r="K20" s="297">
        <v>22</v>
      </c>
      <c r="L20" s="298">
        <v>0</v>
      </c>
      <c r="M20" s="299">
        <v>40</v>
      </c>
      <c r="N20" s="297">
        <v>2</v>
      </c>
      <c r="O20" s="299">
        <v>0</v>
      </c>
      <c r="P20" s="297">
        <v>8</v>
      </c>
      <c r="Q20" s="298">
        <v>2</v>
      </c>
      <c r="R20" s="299">
        <v>20</v>
      </c>
    </row>
    <row r="21" spans="1:18" ht="15">
      <c r="A21" s="285" t="s">
        <v>381</v>
      </c>
      <c r="B21" s="285" t="s">
        <v>168</v>
      </c>
      <c r="C21" s="297">
        <v>22</v>
      </c>
      <c r="D21" s="298">
        <v>0</v>
      </c>
      <c r="E21" s="299">
        <v>21</v>
      </c>
      <c r="F21" s="297">
        <v>2</v>
      </c>
      <c r="G21" s="299">
        <v>0</v>
      </c>
      <c r="H21" s="297">
        <v>0</v>
      </c>
      <c r="I21" s="298">
        <v>0</v>
      </c>
      <c r="J21" s="299">
        <v>14</v>
      </c>
      <c r="K21" s="297">
        <v>22</v>
      </c>
      <c r="L21" s="298">
        <v>0</v>
      </c>
      <c r="M21" s="299">
        <v>21</v>
      </c>
      <c r="N21" s="297">
        <v>2</v>
      </c>
      <c r="O21" s="299">
        <v>1</v>
      </c>
      <c r="P21" s="297">
        <v>4</v>
      </c>
      <c r="Q21" s="298">
        <v>3</v>
      </c>
      <c r="R21" s="299">
        <v>8</v>
      </c>
    </row>
    <row r="22" spans="1:18" ht="15">
      <c r="A22" s="287" t="s">
        <v>382</v>
      </c>
      <c r="B22" s="287" t="s">
        <v>169</v>
      </c>
      <c r="C22" s="297">
        <v>467</v>
      </c>
      <c r="D22" s="298">
        <v>8</v>
      </c>
      <c r="E22" s="299">
        <v>225</v>
      </c>
      <c r="F22" s="297">
        <v>51</v>
      </c>
      <c r="G22" s="299">
        <v>3</v>
      </c>
      <c r="H22" s="297">
        <v>68</v>
      </c>
      <c r="I22" s="298">
        <v>23</v>
      </c>
      <c r="J22" s="299">
        <v>130</v>
      </c>
      <c r="K22" s="297">
        <v>555</v>
      </c>
      <c r="L22" s="298">
        <v>5</v>
      </c>
      <c r="M22" s="299">
        <v>163</v>
      </c>
      <c r="N22" s="297">
        <v>50</v>
      </c>
      <c r="O22" s="299">
        <v>4</v>
      </c>
      <c r="P22" s="297">
        <v>75</v>
      </c>
      <c r="Q22" s="298">
        <v>22</v>
      </c>
      <c r="R22" s="299">
        <v>94</v>
      </c>
    </row>
    <row r="23" spans="1:18" ht="15">
      <c r="A23" s="285" t="s">
        <v>383</v>
      </c>
      <c r="B23" s="285" t="s">
        <v>170</v>
      </c>
      <c r="C23" s="297">
        <v>51</v>
      </c>
      <c r="D23" s="298">
        <v>5</v>
      </c>
      <c r="E23" s="299">
        <v>32</v>
      </c>
      <c r="F23" s="297">
        <v>2</v>
      </c>
      <c r="G23" s="299">
        <v>0</v>
      </c>
      <c r="H23" s="297">
        <v>7</v>
      </c>
      <c r="I23" s="298">
        <v>2</v>
      </c>
      <c r="J23" s="299">
        <v>24</v>
      </c>
      <c r="K23" s="297">
        <v>54</v>
      </c>
      <c r="L23" s="298">
        <v>6</v>
      </c>
      <c r="M23" s="299">
        <v>32</v>
      </c>
      <c r="N23" s="297">
        <v>5</v>
      </c>
      <c r="O23" s="299">
        <v>3</v>
      </c>
      <c r="P23" s="297">
        <v>7</v>
      </c>
      <c r="Q23" s="298">
        <v>2</v>
      </c>
      <c r="R23" s="299">
        <v>25</v>
      </c>
    </row>
    <row r="24" spans="1:18" ht="15">
      <c r="A24" s="287" t="s">
        <v>384</v>
      </c>
      <c r="B24" s="287" t="s">
        <v>171</v>
      </c>
      <c r="C24" s="297">
        <v>9</v>
      </c>
      <c r="D24" s="298">
        <v>1</v>
      </c>
      <c r="E24" s="299">
        <v>7</v>
      </c>
      <c r="F24" s="297">
        <v>0</v>
      </c>
      <c r="G24" s="299">
        <v>1</v>
      </c>
      <c r="H24" s="297">
        <v>1</v>
      </c>
      <c r="I24" s="298">
        <v>2</v>
      </c>
      <c r="J24" s="299">
        <v>3</v>
      </c>
      <c r="K24" s="297">
        <v>24</v>
      </c>
      <c r="L24" s="298">
        <v>0</v>
      </c>
      <c r="M24" s="299">
        <v>17</v>
      </c>
      <c r="N24" s="297">
        <v>0</v>
      </c>
      <c r="O24" s="299">
        <v>1</v>
      </c>
      <c r="P24" s="297">
        <v>1</v>
      </c>
      <c r="Q24" s="298">
        <v>3</v>
      </c>
      <c r="R24" s="299">
        <v>2</v>
      </c>
    </row>
    <row r="25" spans="1:18" ht="15">
      <c r="A25" s="285" t="s">
        <v>385</v>
      </c>
      <c r="B25" s="285" t="s">
        <v>172</v>
      </c>
      <c r="C25" s="297">
        <v>40</v>
      </c>
      <c r="D25" s="298">
        <v>5</v>
      </c>
      <c r="E25" s="299">
        <v>38</v>
      </c>
      <c r="F25" s="297">
        <v>3</v>
      </c>
      <c r="G25" s="299">
        <v>0</v>
      </c>
      <c r="H25" s="297">
        <v>4</v>
      </c>
      <c r="I25" s="298">
        <v>1</v>
      </c>
      <c r="J25" s="299">
        <v>38</v>
      </c>
      <c r="K25" s="297">
        <v>37</v>
      </c>
      <c r="L25" s="298">
        <v>4</v>
      </c>
      <c r="M25" s="299">
        <v>49</v>
      </c>
      <c r="N25" s="297">
        <v>4</v>
      </c>
      <c r="O25" s="299">
        <v>3</v>
      </c>
      <c r="P25" s="297">
        <v>5</v>
      </c>
      <c r="Q25" s="298">
        <v>3</v>
      </c>
      <c r="R25" s="299">
        <v>45</v>
      </c>
    </row>
    <row r="26" spans="1:18" ht="15">
      <c r="A26" s="287" t="s">
        <v>386</v>
      </c>
      <c r="B26" s="287" t="s">
        <v>173</v>
      </c>
      <c r="C26" s="297">
        <v>123</v>
      </c>
      <c r="D26" s="298">
        <v>0</v>
      </c>
      <c r="E26" s="299">
        <v>113</v>
      </c>
      <c r="F26" s="297">
        <v>15</v>
      </c>
      <c r="G26" s="299">
        <v>1</v>
      </c>
      <c r="H26" s="297">
        <v>11</v>
      </c>
      <c r="I26" s="298">
        <v>4</v>
      </c>
      <c r="J26" s="299">
        <v>46</v>
      </c>
      <c r="K26" s="297">
        <v>123</v>
      </c>
      <c r="L26" s="298">
        <v>2</v>
      </c>
      <c r="M26" s="299">
        <v>137</v>
      </c>
      <c r="N26" s="297">
        <v>13</v>
      </c>
      <c r="O26" s="299">
        <v>3</v>
      </c>
      <c r="P26" s="297">
        <v>17</v>
      </c>
      <c r="Q26" s="298">
        <v>4</v>
      </c>
      <c r="R26" s="299">
        <v>98</v>
      </c>
    </row>
    <row r="27" spans="1:18" ht="15">
      <c r="A27" s="285" t="s">
        <v>387</v>
      </c>
      <c r="B27" s="285" t="s">
        <v>174</v>
      </c>
      <c r="C27" s="297">
        <v>154</v>
      </c>
      <c r="D27" s="298">
        <v>0</v>
      </c>
      <c r="E27" s="299">
        <v>125</v>
      </c>
      <c r="F27" s="297">
        <v>14</v>
      </c>
      <c r="G27" s="299">
        <v>0</v>
      </c>
      <c r="H27" s="297">
        <v>19</v>
      </c>
      <c r="I27" s="298">
        <v>2</v>
      </c>
      <c r="J27" s="299">
        <v>20</v>
      </c>
      <c r="K27" s="297">
        <v>149</v>
      </c>
      <c r="L27" s="298">
        <v>1</v>
      </c>
      <c r="M27" s="299">
        <v>70</v>
      </c>
      <c r="N27" s="297">
        <v>31</v>
      </c>
      <c r="O27" s="299">
        <v>0</v>
      </c>
      <c r="P27" s="297">
        <v>32</v>
      </c>
      <c r="Q27" s="298">
        <v>0</v>
      </c>
      <c r="R27" s="299">
        <v>14</v>
      </c>
    </row>
    <row r="28" spans="1:18" ht="15">
      <c r="A28" s="287" t="s">
        <v>388</v>
      </c>
      <c r="B28" s="287" t="s">
        <v>175</v>
      </c>
      <c r="C28" s="297">
        <v>33</v>
      </c>
      <c r="D28" s="298">
        <v>2</v>
      </c>
      <c r="E28" s="299">
        <v>26</v>
      </c>
      <c r="F28" s="297">
        <v>3</v>
      </c>
      <c r="G28" s="299">
        <v>2</v>
      </c>
      <c r="H28" s="297">
        <v>5</v>
      </c>
      <c r="I28" s="298">
        <v>4</v>
      </c>
      <c r="J28" s="299">
        <v>26</v>
      </c>
      <c r="K28" s="297">
        <v>26</v>
      </c>
      <c r="L28" s="298">
        <v>1</v>
      </c>
      <c r="M28" s="299">
        <v>27</v>
      </c>
      <c r="N28" s="297">
        <v>6</v>
      </c>
      <c r="O28" s="299">
        <v>4</v>
      </c>
      <c r="P28" s="297">
        <v>10</v>
      </c>
      <c r="Q28" s="298">
        <v>6</v>
      </c>
      <c r="R28" s="299">
        <v>33</v>
      </c>
    </row>
    <row r="29" spans="1:18" ht="15">
      <c r="A29" s="285" t="s">
        <v>389</v>
      </c>
      <c r="B29" s="285" t="s">
        <v>176</v>
      </c>
      <c r="C29" s="297">
        <v>29</v>
      </c>
      <c r="D29" s="298">
        <v>1</v>
      </c>
      <c r="E29" s="299">
        <v>20</v>
      </c>
      <c r="F29" s="297">
        <v>13</v>
      </c>
      <c r="G29" s="299">
        <v>1</v>
      </c>
      <c r="H29" s="297">
        <v>13</v>
      </c>
      <c r="I29" s="298">
        <v>0</v>
      </c>
      <c r="J29" s="299">
        <v>22</v>
      </c>
      <c r="K29" s="297">
        <v>74</v>
      </c>
      <c r="L29" s="298">
        <v>0</v>
      </c>
      <c r="M29" s="299">
        <v>38</v>
      </c>
      <c r="N29" s="297">
        <v>17</v>
      </c>
      <c r="O29" s="299">
        <v>4</v>
      </c>
      <c r="P29" s="297">
        <v>17</v>
      </c>
      <c r="Q29" s="298">
        <v>3</v>
      </c>
      <c r="R29" s="299">
        <v>25</v>
      </c>
    </row>
    <row r="30" spans="1:18" ht="15">
      <c r="A30" s="287" t="s">
        <v>390</v>
      </c>
      <c r="B30" s="287" t="s">
        <v>177</v>
      </c>
      <c r="C30" s="297">
        <v>13</v>
      </c>
      <c r="D30" s="298">
        <v>0</v>
      </c>
      <c r="E30" s="299">
        <v>23</v>
      </c>
      <c r="F30" s="297">
        <v>3</v>
      </c>
      <c r="G30" s="299">
        <v>0</v>
      </c>
      <c r="H30" s="297">
        <v>2</v>
      </c>
      <c r="I30" s="298">
        <v>3</v>
      </c>
      <c r="J30" s="299">
        <v>19</v>
      </c>
      <c r="K30" s="297">
        <v>32</v>
      </c>
      <c r="L30" s="298">
        <v>0</v>
      </c>
      <c r="M30" s="299">
        <v>29</v>
      </c>
      <c r="N30" s="297">
        <v>5</v>
      </c>
      <c r="O30" s="299">
        <v>0</v>
      </c>
      <c r="P30" s="297">
        <v>8</v>
      </c>
      <c r="Q30" s="298">
        <v>0</v>
      </c>
      <c r="R30" s="299">
        <v>19</v>
      </c>
    </row>
    <row r="31" spans="1:18" ht="15">
      <c r="A31" s="285" t="s">
        <v>391</v>
      </c>
      <c r="B31" s="285" t="s">
        <v>178</v>
      </c>
      <c r="C31" s="297">
        <v>37</v>
      </c>
      <c r="D31" s="298">
        <v>2</v>
      </c>
      <c r="E31" s="299">
        <v>13</v>
      </c>
      <c r="F31" s="297">
        <v>9</v>
      </c>
      <c r="G31" s="299">
        <v>1</v>
      </c>
      <c r="H31" s="297">
        <v>6</v>
      </c>
      <c r="I31" s="298">
        <v>5</v>
      </c>
      <c r="J31" s="299">
        <v>12</v>
      </c>
      <c r="K31" s="297">
        <v>49</v>
      </c>
      <c r="L31" s="298">
        <v>0</v>
      </c>
      <c r="M31" s="299">
        <v>26</v>
      </c>
      <c r="N31" s="297">
        <v>7</v>
      </c>
      <c r="O31" s="299">
        <v>4</v>
      </c>
      <c r="P31" s="297">
        <v>6</v>
      </c>
      <c r="Q31" s="298">
        <v>5</v>
      </c>
      <c r="R31" s="299">
        <v>15</v>
      </c>
    </row>
    <row r="32" spans="1:18" ht="15">
      <c r="A32" s="287" t="s">
        <v>392</v>
      </c>
      <c r="B32" s="287" t="s">
        <v>179</v>
      </c>
      <c r="C32" s="297">
        <v>105</v>
      </c>
      <c r="D32" s="298">
        <v>0</v>
      </c>
      <c r="E32" s="299">
        <v>186</v>
      </c>
      <c r="F32" s="297">
        <v>20</v>
      </c>
      <c r="G32" s="299">
        <v>0</v>
      </c>
      <c r="H32" s="297">
        <v>21</v>
      </c>
      <c r="I32" s="298">
        <v>2</v>
      </c>
      <c r="J32" s="299">
        <v>94</v>
      </c>
      <c r="K32" s="297">
        <v>104</v>
      </c>
      <c r="L32" s="298">
        <v>1</v>
      </c>
      <c r="M32" s="299">
        <v>195</v>
      </c>
      <c r="N32" s="297">
        <v>20</v>
      </c>
      <c r="O32" s="299">
        <v>3</v>
      </c>
      <c r="P32" s="297">
        <v>19</v>
      </c>
      <c r="Q32" s="298">
        <v>5</v>
      </c>
      <c r="R32" s="299">
        <v>92</v>
      </c>
    </row>
    <row r="33" spans="1:18" ht="15">
      <c r="A33" s="285" t="s">
        <v>393</v>
      </c>
      <c r="B33" s="285" t="s">
        <v>180</v>
      </c>
      <c r="C33" s="297">
        <v>337</v>
      </c>
      <c r="D33" s="298">
        <v>1</v>
      </c>
      <c r="E33" s="299">
        <v>218</v>
      </c>
      <c r="F33" s="297">
        <v>36</v>
      </c>
      <c r="G33" s="299">
        <v>2</v>
      </c>
      <c r="H33" s="297">
        <v>40</v>
      </c>
      <c r="I33" s="298">
        <v>4</v>
      </c>
      <c r="J33" s="299">
        <v>47</v>
      </c>
      <c r="K33" s="297">
        <v>245</v>
      </c>
      <c r="L33" s="298">
        <v>1</v>
      </c>
      <c r="M33" s="299">
        <v>188</v>
      </c>
      <c r="N33" s="297">
        <v>44</v>
      </c>
      <c r="O33" s="299">
        <v>0</v>
      </c>
      <c r="P33" s="297">
        <v>14</v>
      </c>
      <c r="Q33" s="298">
        <v>2</v>
      </c>
      <c r="R33" s="299">
        <v>34</v>
      </c>
    </row>
    <row r="34" spans="1:18" ht="15">
      <c r="A34" s="287" t="s">
        <v>394</v>
      </c>
      <c r="B34" s="287" t="s">
        <v>181</v>
      </c>
      <c r="C34" s="297">
        <v>12</v>
      </c>
      <c r="D34" s="298">
        <v>0</v>
      </c>
      <c r="E34" s="299">
        <v>27</v>
      </c>
      <c r="F34" s="297">
        <v>3</v>
      </c>
      <c r="G34" s="299">
        <v>2</v>
      </c>
      <c r="H34" s="297">
        <v>8</v>
      </c>
      <c r="I34" s="298">
        <v>4</v>
      </c>
      <c r="J34" s="299">
        <v>10</v>
      </c>
      <c r="K34" s="297">
        <v>18</v>
      </c>
      <c r="L34" s="298">
        <v>0</v>
      </c>
      <c r="M34" s="299">
        <v>24</v>
      </c>
      <c r="N34" s="297">
        <v>6</v>
      </c>
      <c r="O34" s="299">
        <v>1</v>
      </c>
      <c r="P34" s="297">
        <v>7</v>
      </c>
      <c r="Q34" s="298">
        <v>2</v>
      </c>
      <c r="R34" s="299">
        <v>24</v>
      </c>
    </row>
    <row r="35" spans="1:18" ht="15">
      <c r="A35" s="285" t="s">
        <v>395</v>
      </c>
      <c r="B35" s="285" t="s">
        <v>182</v>
      </c>
      <c r="C35" s="297">
        <v>2</v>
      </c>
      <c r="D35" s="298">
        <v>2</v>
      </c>
      <c r="E35" s="299">
        <v>10</v>
      </c>
      <c r="F35" s="297">
        <v>1</v>
      </c>
      <c r="G35" s="299">
        <v>1</v>
      </c>
      <c r="H35" s="297">
        <v>1</v>
      </c>
      <c r="I35" s="298">
        <v>1</v>
      </c>
      <c r="J35" s="299">
        <v>7</v>
      </c>
      <c r="K35" s="297">
        <v>12</v>
      </c>
      <c r="L35" s="298">
        <v>2</v>
      </c>
      <c r="M35" s="299">
        <v>8</v>
      </c>
      <c r="N35" s="297">
        <v>3</v>
      </c>
      <c r="O35" s="299">
        <v>0</v>
      </c>
      <c r="P35" s="297">
        <v>0</v>
      </c>
      <c r="Q35" s="298">
        <v>1</v>
      </c>
      <c r="R35" s="299">
        <v>10</v>
      </c>
    </row>
    <row r="36" spans="1:18" ht="15">
      <c r="A36" s="287" t="s">
        <v>396</v>
      </c>
      <c r="B36" s="287" t="s">
        <v>183</v>
      </c>
      <c r="C36" s="297">
        <v>17</v>
      </c>
      <c r="D36" s="298">
        <v>0</v>
      </c>
      <c r="E36" s="299">
        <v>13</v>
      </c>
      <c r="F36" s="297">
        <v>0</v>
      </c>
      <c r="G36" s="299">
        <v>0</v>
      </c>
      <c r="H36" s="297">
        <v>0</v>
      </c>
      <c r="I36" s="298">
        <v>0</v>
      </c>
      <c r="J36" s="299">
        <v>9</v>
      </c>
      <c r="K36" s="297">
        <v>2</v>
      </c>
      <c r="L36" s="298">
        <v>0</v>
      </c>
      <c r="M36" s="299">
        <v>7</v>
      </c>
      <c r="N36" s="297">
        <v>0</v>
      </c>
      <c r="O36" s="299">
        <v>0</v>
      </c>
      <c r="P36" s="297">
        <v>0</v>
      </c>
      <c r="Q36" s="298">
        <v>0</v>
      </c>
      <c r="R36" s="299">
        <v>4</v>
      </c>
    </row>
    <row r="37" spans="1:18" ht="15">
      <c r="A37" s="285" t="s">
        <v>397</v>
      </c>
      <c r="B37" s="285" t="s">
        <v>184</v>
      </c>
      <c r="C37" s="297">
        <v>146</v>
      </c>
      <c r="D37" s="298">
        <v>1</v>
      </c>
      <c r="E37" s="299">
        <v>96</v>
      </c>
      <c r="F37" s="297">
        <v>18</v>
      </c>
      <c r="G37" s="299">
        <v>1</v>
      </c>
      <c r="H37" s="297">
        <v>22</v>
      </c>
      <c r="I37" s="298">
        <v>1</v>
      </c>
      <c r="J37" s="299">
        <v>28</v>
      </c>
      <c r="K37" s="297">
        <v>145</v>
      </c>
      <c r="L37" s="298">
        <v>2</v>
      </c>
      <c r="M37" s="299">
        <v>109</v>
      </c>
      <c r="N37" s="297">
        <v>30</v>
      </c>
      <c r="O37" s="299">
        <v>4</v>
      </c>
      <c r="P37" s="297">
        <v>25</v>
      </c>
      <c r="Q37" s="298">
        <v>2</v>
      </c>
      <c r="R37" s="299">
        <v>95</v>
      </c>
    </row>
    <row r="38" spans="1:18" ht="15">
      <c r="A38" s="287" t="s">
        <v>398</v>
      </c>
      <c r="B38" s="287" t="s">
        <v>185</v>
      </c>
      <c r="C38" s="297">
        <v>43</v>
      </c>
      <c r="D38" s="298">
        <v>1</v>
      </c>
      <c r="E38" s="299">
        <v>31</v>
      </c>
      <c r="F38" s="297">
        <v>7</v>
      </c>
      <c r="G38" s="299">
        <v>1</v>
      </c>
      <c r="H38" s="297">
        <v>6</v>
      </c>
      <c r="I38" s="298">
        <v>9</v>
      </c>
      <c r="J38" s="299">
        <v>18</v>
      </c>
      <c r="K38" s="297">
        <v>52</v>
      </c>
      <c r="L38" s="298">
        <v>2</v>
      </c>
      <c r="M38" s="299">
        <v>30</v>
      </c>
      <c r="N38" s="297">
        <v>6</v>
      </c>
      <c r="O38" s="299">
        <v>5</v>
      </c>
      <c r="P38" s="297">
        <v>13</v>
      </c>
      <c r="Q38" s="298">
        <v>7</v>
      </c>
      <c r="R38" s="299">
        <v>20</v>
      </c>
    </row>
    <row r="39" spans="1:18" ht="15">
      <c r="A39" s="285" t="s">
        <v>399</v>
      </c>
      <c r="B39" s="285" t="s">
        <v>307</v>
      </c>
      <c r="C39" s="297">
        <v>246</v>
      </c>
      <c r="D39" s="298">
        <v>4</v>
      </c>
      <c r="E39" s="299">
        <v>185</v>
      </c>
      <c r="F39" s="297">
        <v>38</v>
      </c>
      <c r="G39" s="299">
        <v>0</v>
      </c>
      <c r="H39" s="297">
        <v>55</v>
      </c>
      <c r="I39" s="298">
        <v>7</v>
      </c>
      <c r="J39" s="299">
        <v>79</v>
      </c>
      <c r="K39" s="297">
        <v>269</v>
      </c>
      <c r="L39" s="298">
        <v>4</v>
      </c>
      <c r="M39" s="299">
        <v>193</v>
      </c>
      <c r="N39" s="297">
        <v>46</v>
      </c>
      <c r="O39" s="299">
        <v>0</v>
      </c>
      <c r="P39" s="297">
        <v>44</v>
      </c>
      <c r="Q39" s="298">
        <v>6</v>
      </c>
      <c r="R39" s="299">
        <v>69</v>
      </c>
    </row>
    <row r="40" spans="1:18" ht="15">
      <c r="A40" s="287" t="s">
        <v>400</v>
      </c>
      <c r="B40" s="287" t="s">
        <v>186</v>
      </c>
      <c r="C40" s="297">
        <v>4396</v>
      </c>
      <c r="D40" s="298">
        <v>10</v>
      </c>
      <c r="E40" s="299">
        <v>3738</v>
      </c>
      <c r="F40" s="297">
        <v>931</v>
      </c>
      <c r="G40" s="299">
        <v>12</v>
      </c>
      <c r="H40" s="297">
        <v>1413</v>
      </c>
      <c r="I40" s="298">
        <v>17</v>
      </c>
      <c r="J40" s="299">
        <v>1628</v>
      </c>
      <c r="K40" s="297">
        <v>4908</v>
      </c>
      <c r="L40" s="298">
        <v>7</v>
      </c>
      <c r="M40" s="299">
        <v>3417</v>
      </c>
      <c r="N40" s="297">
        <v>1363</v>
      </c>
      <c r="O40" s="299">
        <v>12</v>
      </c>
      <c r="P40" s="297">
        <v>1303</v>
      </c>
      <c r="Q40" s="298">
        <v>33</v>
      </c>
      <c r="R40" s="299">
        <v>1497</v>
      </c>
    </row>
    <row r="41" spans="1:18" ht="15">
      <c r="A41" s="285" t="s">
        <v>401</v>
      </c>
      <c r="B41" s="285" t="s">
        <v>187</v>
      </c>
      <c r="C41" s="297">
        <v>748</v>
      </c>
      <c r="D41" s="298">
        <v>4</v>
      </c>
      <c r="E41" s="299">
        <v>459</v>
      </c>
      <c r="F41" s="297">
        <v>97</v>
      </c>
      <c r="G41" s="299">
        <v>4</v>
      </c>
      <c r="H41" s="297">
        <v>153</v>
      </c>
      <c r="I41" s="298">
        <v>16</v>
      </c>
      <c r="J41" s="299">
        <v>187</v>
      </c>
      <c r="K41" s="297">
        <v>809</v>
      </c>
      <c r="L41" s="298">
        <v>6</v>
      </c>
      <c r="M41" s="299">
        <v>401</v>
      </c>
      <c r="N41" s="297">
        <v>137</v>
      </c>
      <c r="O41" s="299">
        <v>5</v>
      </c>
      <c r="P41" s="297">
        <v>161</v>
      </c>
      <c r="Q41" s="298">
        <v>27</v>
      </c>
      <c r="R41" s="299">
        <v>150</v>
      </c>
    </row>
    <row r="42" spans="1:18" ht="15">
      <c r="A42" s="287" t="s">
        <v>402</v>
      </c>
      <c r="B42" s="287" t="s">
        <v>188</v>
      </c>
      <c r="C42" s="297">
        <v>10</v>
      </c>
      <c r="D42" s="298">
        <v>0</v>
      </c>
      <c r="E42" s="299">
        <v>14</v>
      </c>
      <c r="F42" s="297">
        <v>2</v>
      </c>
      <c r="G42" s="299">
        <v>0</v>
      </c>
      <c r="H42" s="297">
        <v>2</v>
      </c>
      <c r="I42" s="298">
        <v>0</v>
      </c>
      <c r="J42" s="299">
        <v>5</v>
      </c>
      <c r="K42" s="297">
        <v>8</v>
      </c>
      <c r="L42" s="298">
        <v>0</v>
      </c>
      <c r="M42" s="299">
        <v>25</v>
      </c>
      <c r="N42" s="297">
        <v>0</v>
      </c>
      <c r="O42" s="299">
        <v>0</v>
      </c>
      <c r="P42" s="297">
        <v>2</v>
      </c>
      <c r="Q42" s="298">
        <v>0</v>
      </c>
      <c r="R42" s="299">
        <v>8</v>
      </c>
    </row>
    <row r="43" spans="1:18" ht="15">
      <c r="A43" s="285" t="s">
        <v>403</v>
      </c>
      <c r="B43" s="285" t="s">
        <v>189</v>
      </c>
      <c r="C43" s="297">
        <v>23</v>
      </c>
      <c r="D43" s="298">
        <v>0</v>
      </c>
      <c r="E43" s="299">
        <v>13</v>
      </c>
      <c r="F43" s="297">
        <v>6</v>
      </c>
      <c r="G43" s="299">
        <v>1</v>
      </c>
      <c r="H43" s="297">
        <v>4</v>
      </c>
      <c r="I43" s="298">
        <v>0</v>
      </c>
      <c r="J43" s="299">
        <v>11</v>
      </c>
      <c r="K43" s="297">
        <v>23</v>
      </c>
      <c r="L43" s="298">
        <v>0</v>
      </c>
      <c r="M43" s="299">
        <v>20</v>
      </c>
      <c r="N43" s="297">
        <v>6</v>
      </c>
      <c r="O43" s="299">
        <v>0</v>
      </c>
      <c r="P43" s="297">
        <v>5</v>
      </c>
      <c r="Q43" s="298">
        <v>3</v>
      </c>
      <c r="R43" s="299">
        <v>21</v>
      </c>
    </row>
    <row r="44" spans="1:18" ht="15">
      <c r="A44" s="287" t="s">
        <v>404</v>
      </c>
      <c r="B44" s="287" t="s">
        <v>190</v>
      </c>
      <c r="C44" s="297">
        <v>182</v>
      </c>
      <c r="D44" s="298">
        <v>1</v>
      </c>
      <c r="E44" s="299">
        <v>91</v>
      </c>
      <c r="F44" s="297">
        <v>13</v>
      </c>
      <c r="G44" s="299">
        <v>0</v>
      </c>
      <c r="H44" s="297">
        <v>60</v>
      </c>
      <c r="I44" s="298">
        <v>5</v>
      </c>
      <c r="J44" s="299">
        <v>58</v>
      </c>
      <c r="K44" s="297">
        <v>201</v>
      </c>
      <c r="L44" s="298">
        <v>1</v>
      </c>
      <c r="M44" s="299">
        <v>165</v>
      </c>
      <c r="N44" s="297">
        <v>21</v>
      </c>
      <c r="O44" s="299">
        <v>2</v>
      </c>
      <c r="P44" s="297">
        <v>41</v>
      </c>
      <c r="Q44" s="298">
        <v>8</v>
      </c>
      <c r="R44" s="299">
        <v>66</v>
      </c>
    </row>
    <row r="45" spans="1:18" ht="15">
      <c r="A45" s="285" t="s">
        <v>405</v>
      </c>
      <c r="B45" s="285" t="s">
        <v>191</v>
      </c>
      <c r="C45" s="297">
        <v>27</v>
      </c>
      <c r="D45" s="298">
        <v>1</v>
      </c>
      <c r="E45" s="299">
        <v>35</v>
      </c>
      <c r="F45" s="297">
        <v>0</v>
      </c>
      <c r="G45" s="299">
        <v>0</v>
      </c>
      <c r="H45" s="297">
        <v>6</v>
      </c>
      <c r="I45" s="298">
        <v>1</v>
      </c>
      <c r="J45" s="299">
        <v>27</v>
      </c>
      <c r="K45" s="297">
        <v>35</v>
      </c>
      <c r="L45" s="298">
        <v>0</v>
      </c>
      <c r="M45" s="299">
        <v>29</v>
      </c>
      <c r="N45" s="297">
        <v>6</v>
      </c>
      <c r="O45" s="299">
        <v>1</v>
      </c>
      <c r="P45" s="297">
        <v>9</v>
      </c>
      <c r="Q45" s="298">
        <v>1</v>
      </c>
      <c r="R45" s="299">
        <v>62</v>
      </c>
    </row>
    <row r="46" spans="1:18" ht="15">
      <c r="A46" s="287" t="s">
        <v>406</v>
      </c>
      <c r="B46" s="287" t="s">
        <v>192</v>
      </c>
      <c r="C46" s="297">
        <v>11</v>
      </c>
      <c r="D46" s="298">
        <v>2</v>
      </c>
      <c r="E46" s="299">
        <v>21</v>
      </c>
      <c r="F46" s="297">
        <v>4</v>
      </c>
      <c r="G46" s="299">
        <v>0</v>
      </c>
      <c r="H46" s="297">
        <v>1</v>
      </c>
      <c r="I46" s="298">
        <v>1</v>
      </c>
      <c r="J46" s="299">
        <v>32</v>
      </c>
      <c r="K46" s="297">
        <v>16</v>
      </c>
      <c r="L46" s="298">
        <v>1</v>
      </c>
      <c r="M46" s="299">
        <v>18</v>
      </c>
      <c r="N46" s="297">
        <v>0</v>
      </c>
      <c r="O46" s="299">
        <v>2</v>
      </c>
      <c r="P46" s="297">
        <v>4</v>
      </c>
      <c r="Q46" s="298">
        <v>1</v>
      </c>
      <c r="R46" s="299">
        <v>13</v>
      </c>
    </row>
    <row r="47" spans="1:18" ht="15">
      <c r="A47" s="285" t="s">
        <v>407</v>
      </c>
      <c r="B47" s="285" t="s">
        <v>193</v>
      </c>
      <c r="C47" s="297">
        <v>279</v>
      </c>
      <c r="D47" s="298">
        <v>1</v>
      </c>
      <c r="E47" s="299">
        <v>200</v>
      </c>
      <c r="F47" s="297">
        <v>34</v>
      </c>
      <c r="G47" s="299">
        <v>1</v>
      </c>
      <c r="H47" s="297">
        <v>52</v>
      </c>
      <c r="I47" s="298">
        <v>10</v>
      </c>
      <c r="J47" s="299">
        <v>42</v>
      </c>
      <c r="K47" s="297">
        <v>279</v>
      </c>
      <c r="L47" s="298">
        <v>2</v>
      </c>
      <c r="M47" s="299">
        <v>188</v>
      </c>
      <c r="N47" s="297">
        <v>46</v>
      </c>
      <c r="O47" s="299">
        <v>2</v>
      </c>
      <c r="P47" s="297">
        <v>60</v>
      </c>
      <c r="Q47" s="298">
        <v>5</v>
      </c>
      <c r="R47" s="299">
        <v>42</v>
      </c>
    </row>
    <row r="48" spans="1:18" ht="15">
      <c r="A48" s="287" t="s">
        <v>408</v>
      </c>
      <c r="B48" s="287" t="s">
        <v>194</v>
      </c>
      <c r="C48" s="297">
        <v>240</v>
      </c>
      <c r="D48" s="298">
        <v>5</v>
      </c>
      <c r="E48" s="299">
        <v>164</v>
      </c>
      <c r="F48" s="297">
        <v>33</v>
      </c>
      <c r="G48" s="299">
        <v>3</v>
      </c>
      <c r="H48" s="297">
        <v>33</v>
      </c>
      <c r="I48" s="298">
        <v>11</v>
      </c>
      <c r="J48" s="299">
        <v>97</v>
      </c>
      <c r="K48" s="297">
        <v>312</v>
      </c>
      <c r="L48" s="298">
        <v>4</v>
      </c>
      <c r="M48" s="299">
        <v>156</v>
      </c>
      <c r="N48" s="297">
        <v>25</v>
      </c>
      <c r="O48" s="299">
        <v>11</v>
      </c>
      <c r="P48" s="297">
        <v>35</v>
      </c>
      <c r="Q48" s="298">
        <v>13</v>
      </c>
      <c r="R48" s="299">
        <v>91</v>
      </c>
    </row>
    <row r="49" spans="1:18" ht="15">
      <c r="A49" s="285" t="s">
        <v>409</v>
      </c>
      <c r="B49" s="285" t="s">
        <v>195</v>
      </c>
      <c r="C49" s="297">
        <v>29</v>
      </c>
      <c r="D49" s="298">
        <v>3</v>
      </c>
      <c r="E49" s="299">
        <v>37</v>
      </c>
      <c r="F49" s="297">
        <v>3</v>
      </c>
      <c r="G49" s="299">
        <v>0</v>
      </c>
      <c r="H49" s="297">
        <v>4</v>
      </c>
      <c r="I49" s="298">
        <v>2</v>
      </c>
      <c r="J49" s="299">
        <v>42</v>
      </c>
      <c r="K49" s="297">
        <v>28</v>
      </c>
      <c r="L49" s="298">
        <v>2</v>
      </c>
      <c r="M49" s="299">
        <v>42</v>
      </c>
      <c r="N49" s="297">
        <v>2</v>
      </c>
      <c r="O49" s="299">
        <v>2</v>
      </c>
      <c r="P49" s="297">
        <v>4</v>
      </c>
      <c r="Q49" s="298">
        <v>4</v>
      </c>
      <c r="R49" s="299">
        <v>60</v>
      </c>
    </row>
    <row r="50" spans="1:18" ht="15">
      <c r="A50" s="287" t="s">
        <v>410</v>
      </c>
      <c r="B50" s="287" t="s">
        <v>196</v>
      </c>
      <c r="C50" s="297">
        <v>57</v>
      </c>
      <c r="D50" s="298">
        <v>1</v>
      </c>
      <c r="E50" s="299">
        <v>38</v>
      </c>
      <c r="F50" s="297">
        <v>8</v>
      </c>
      <c r="G50" s="299">
        <v>1</v>
      </c>
      <c r="H50" s="297">
        <v>11</v>
      </c>
      <c r="I50" s="298">
        <v>0</v>
      </c>
      <c r="J50" s="299">
        <v>20</v>
      </c>
      <c r="K50" s="297">
        <v>95</v>
      </c>
      <c r="L50" s="298">
        <v>0</v>
      </c>
      <c r="M50" s="299">
        <v>46</v>
      </c>
      <c r="N50" s="297">
        <v>8</v>
      </c>
      <c r="O50" s="299">
        <v>0</v>
      </c>
      <c r="P50" s="297">
        <v>5</v>
      </c>
      <c r="Q50" s="298">
        <v>0</v>
      </c>
      <c r="R50" s="299">
        <v>31</v>
      </c>
    </row>
    <row r="51" spans="1:18" ht="15">
      <c r="A51" s="285" t="s">
        <v>411</v>
      </c>
      <c r="B51" s="285" t="s">
        <v>197</v>
      </c>
      <c r="C51" s="297">
        <v>80</v>
      </c>
      <c r="D51" s="298">
        <v>0</v>
      </c>
      <c r="E51" s="299">
        <v>144</v>
      </c>
      <c r="F51" s="297">
        <v>7</v>
      </c>
      <c r="G51" s="299">
        <v>2</v>
      </c>
      <c r="H51" s="297">
        <v>10</v>
      </c>
      <c r="I51" s="298">
        <v>4</v>
      </c>
      <c r="J51" s="299">
        <v>68</v>
      </c>
      <c r="K51" s="297">
        <v>144</v>
      </c>
      <c r="L51" s="298">
        <v>0</v>
      </c>
      <c r="M51" s="299">
        <v>126</v>
      </c>
      <c r="N51" s="297">
        <v>7</v>
      </c>
      <c r="O51" s="299">
        <v>8</v>
      </c>
      <c r="P51" s="297">
        <v>16</v>
      </c>
      <c r="Q51" s="298">
        <v>8</v>
      </c>
      <c r="R51" s="299">
        <v>48</v>
      </c>
    </row>
    <row r="52" spans="1:18" ht="15">
      <c r="A52" s="287" t="s">
        <v>412</v>
      </c>
      <c r="B52" s="287" t="s">
        <v>198</v>
      </c>
      <c r="C52" s="297">
        <v>63</v>
      </c>
      <c r="D52" s="298">
        <v>0</v>
      </c>
      <c r="E52" s="299">
        <v>112</v>
      </c>
      <c r="F52" s="297">
        <v>11</v>
      </c>
      <c r="G52" s="299">
        <v>0</v>
      </c>
      <c r="H52" s="297">
        <v>6</v>
      </c>
      <c r="I52" s="298">
        <v>8</v>
      </c>
      <c r="J52" s="299">
        <v>47</v>
      </c>
      <c r="K52" s="297">
        <v>123</v>
      </c>
      <c r="L52" s="298">
        <v>0</v>
      </c>
      <c r="M52" s="299">
        <v>106</v>
      </c>
      <c r="N52" s="297">
        <v>15</v>
      </c>
      <c r="O52" s="299">
        <v>3</v>
      </c>
      <c r="P52" s="297">
        <v>8</v>
      </c>
      <c r="Q52" s="298">
        <v>7</v>
      </c>
      <c r="R52" s="299">
        <v>42</v>
      </c>
    </row>
    <row r="53" spans="1:18" ht="15">
      <c r="A53" s="285" t="s">
        <v>413</v>
      </c>
      <c r="B53" s="285" t="s">
        <v>199</v>
      </c>
      <c r="C53" s="297">
        <v>58</v>
      </c>
      <c r="D53" s="298">
        <v>2</v>
      </c>
      <c r="E53" s="299">
        <v>29</v>
      </c>
      <c r="F53" s="297">
        <v>2</v>
      </c>
      <c r="G53" s="299">
        <v>3</v>
      </c>
      <c r="H53" s="297">
        <v>3</v>
      </c>
      <c r="I53" s="298">
        <v>5</v>
      </c>
      <c r="J53" s="299">
        <v>8</v>
      </c>
      <c r="K53" s="297">
        <v>42</v>
      </c>
      <c r="L53" s="298">
        <v>0</v>
      </c>
      <c r="M53" s="299">
        <v>22</v>
      </c>
      <c r="N53" s="297">
        <v>5</v>
      </c>
      <c r="O53" s="299">
        <v>4</v>
      </c>
      <c r="P53" s="297">
        <v>4</v>
      </c>
      <c r="Q53" s="298">
        <v>1</v>
      </c>
      <c r="R53" s="299">
        <v>6</v>
      </c>
    </row>
    <row r="54" spans="1:18" ht="15">
      <c r="A54" s="287" t="s">
        <v>414</v>
      </c>
      <c r="B54" s="287" t="s">
        <v>200</v>
      </c>
      <c r="C54" s="297">
        <v>124</v>
      </c>
      <c r="D54" s="298">
        <v>4</v>
      </c>
      <c r="E54" s="299">
        <v>158</v>
      </c>
      <c r="F54" s="297">
        <v>23</v>
      </c>
      <c r="G54" s="299">
        <v>2</v>
      </c>
      <c r="H54" s="297">
        <v>31</v>
      </c>
      <c r="I54" s="298">
        <v>8</v>
      </c>
      <c r="J54" s="299">
        <v>133</v>
      </c>
      <c r="K54" s="297">
        <v>188</v>
      </c>
      <c r="L54" s="298">
        <v>2</v>
      </c>
      <c r="M54" s="299">
        <v>128</v>
      </c>
      <c r="N54" s="297">
        <v>26</v>
      </c>
      <c r="O54" s="299">
        <v>3</v>
      </c>
      <c r="P54" s="297">
        <v>35</v>
      </c>
      <c r="Q54" s="298">
        <v>8</v>
      </c>
      <c r="R54" s="299">
        <v>98</v>
      </c>
    </row>
    <row r="55" spans="1:18" ht="15">
      <c r="A55" s="285" t="s">
        <v>415</v>
      </c>
      <c r="B55" s="285" t="s">
        <v>201</v>
      </c>
      <c r="C55" s="297">
        <v>13</v>
      </c>
      <c r="D55" s="298">
        <v>3</v>
      </c>
      <c r="E55" s="299">
        <v>9</v>
      </c>
      <c r="F55" s="297">
        <v>0</v>
      </c>
      <c r="G55" s="299">
        <v>1</v>
      </c>
      <c r="H55" s="297">
        <v>6</v>
      </c>
      <c r="I55" s="298">
        <v>2</v>
      </c>
      <c r="J55" s="299">
        <v>6</v>
      </c>
      <c r="K55" s="297">
        <v>16</v>
      </c>
      <c r="L55" s="298">
        <v>1</v>
      </c>
      <c r="M55" s="299">
        <v>11</v>
      </c>
      <c r="N55" s="297">
        <v>5</v>
      </c>
      <c r="O55" s="299">
        <v>4</v>
      </c>
      <c r="P55" s="297">
        <v>2</v>
      </c>
      <c r="Q55" s="298">
        <v>4</v>
      </c>
      <c r="R55" s="299">
        <v>4</v>
      </c>
    </row>
    <row r="56" spans="1:18" ht="15">
      <c r="A56" s="287" t="s">
        <v>416</v>
      </c>
      <c r="B56" s="287" t="s">
        <v>202</v>
      </c>
      <c r="C56" s="297">
        <v>18</v>
      </c>
      <c r="D56" s="298">
        <v>5</v>
      </c>
      <c r="E56" s="299">
        <v>37</v>
      </c>
      <c r="F56" s="297">
        <v>1</v>
      </c>
      <c r="G56" s="299">
        <v>2</v>
      </c>
      <c r="H56" s="297">
        <v>1</v>
      </c>
      <c r="I56" s="298">
        <v>11</v>
      </c>
      <c r="J56" s="299">
        <v>23</v>
      </c>
      <c r="K56" s="297">
        <v>34</v>
      </c>
      <c r="L56" s="298">
        <v>1</v>
      </c>
      <c r="M56" s="299">
        <v>30</v>
      </c>
      <c r="N56" s="297">
        <v>3</v>
      </c>
      <c r="O56" s="299">
        <v>5</v>
      </c>
      <c r="P56" s="297">
        <v>6</v>
      </c>
      <c r="Q56" s="298">
        <v>16</v>
      </c>
      <c r="R56" s="299">
        <v>12</v>
      </c>
    </row>
    <row r="57" spans="1:18" ht="15">
      <c r="A57" s="285" t="s">
        <v>417</v>
      </c>
      <c r="B57" s="285" t="s">
        <v>203</v>
      </c>
      <c r="C57" s="297">
        <v>15</v>
      </c>
      <c r="D57" s="298">
        <v>0</v>
      </c>
      <c r="E57" s="299">
        <v>21</v>
      </c>
      <c r="F57" s="297">
        <v>3</v>
      </c>
      <c r="G57" s="299">
        <v>1</v>
      </c>
      <c r="H57" s="297">
        <v>6</v>
      </c>
      <c r="I57" s="298">
        <v>0</v>
      </c>
      <c r="J57" s="299">
        <v>3</v>
      </c>
      <c r="K57" s="297">
        <v>25</v>
      </c>
      <c r="L57" s="298">
        <v>2</v>
      </c>
      <c r="M57" s="299">
        <v>32</v>
      </c>
      <c r="N57" s="297">
        <v>5</v>
      </c>
      <c r="O57" s="299">
        <v>0</v>
      </c>
      <c r="P57" s="297">
        <v>7</v>
      </c>
      <c r="Q57" s="298">
        <v>2</v>
      </c>
      <c r="R57" s="299">
        <v>2</v>
      </c>
    </row>
    <row r="58" spans="1:18" ht="15">
      <c r="A58" s="287" t="s">
        <v>418</v>
      </c>
      <c r="B58" s="287" t="s">
        <v>204</v>
      </c>
      <c r="C58" s="297">
        <v>32</v>
      </c>
      <c r="D58" s="298">
        <v>0</v>
      </c>
      <c r="E58" s="299">
        <v>43</v>
      </c>
      <c r="F58" s="297">
        <v>3</v>
      </c>
      <c r="G58" s="299">
        <v>0</v>
      </c>
      <c r="H58" s="297">
        <v>8</v>
      </c>
      <c r="I58" s="298">
        <v>1</v>
      </c>
      <c r="J58" s="299">
        <v>31</v>
      </c>
      <c r="K58" s="297">
        <v>26</v>
      </c>
      <c r="L58" s="298">
        <v>2</v>
      </c>
      <c r="M58" s="299">
        <v>65</v>
      </c>
      <c r="N58" s="297">
        <v>5</v>
      </c>
      <c r="O58" s="299">
        <v>0</v>
      </c>
      <c r="P58" s="297">
        <v>8</v>
      </c>
      <c r="Q58" s="298">
        <v>1</v>
      </c>
      <c r="R58" s="299">
        <v>32</v>
      </c>
    </row>
    <row r="59" spans="1:18" ht="15">
      <c r="A59" s="285" t="s">
        <v>419</v>
      </c>
      <c r="B59" s="285" t="s">
        <v>205</v>
      </c>
      <c r="C59" s="297">
        <v>14</v>
      </c>
      <c r="D59" s="298">
        <v>0</v>
      </c>
      <c r="E59" s="299">
        <v>20</v>
      </c>
      <c r="F59" s="297">
        <v>3</v>
      </c>
      <c r="G59" s="299">
        <v>1</v>
      </c>
      <c r="H59" s="297">
        <v>8</v>
      </c>
      <c r="I59" s="298">
        <v>3</v>
      </c>
      <c r="J59" s="299">
        <v>22</v>
      </c>
      <c r="K59" s="297">
        <v>17</v>
      </c>
      <c r="L59" s="298">
        <v>0</v>
      </c>
      <c r="M59" s="299">
        <v>9</v>
      </c>
      <c r="N59" s="297">
        <v>8</v>
      </c>
      <c r="O59" s="299">
        <v>1</v>
      </c>
      <c r="P59" s="297">
        <v>9</v>
      </c>
      <c r="Q59" s="298">
        <v>1</v>
      </c>
      <c r="R59" s="299">
        <v>21</v>
      </c>
    </row>
    <row r="60" spans="1:18" ht="15">
      <c r="A60" s="287" t="s">
        <v>420</v>
      </c>
      <c r="B60" s="287" t="s">
        <v>206</v>
      </c>
      <c r="C60" s="297">
        <v>101</v>
      </c>
      <c r="D60" s="298">
        <v>1</v>
      </c>
      <c r="E60" s="299">
        <v>85</v>
      </c>
      <c r="F60" s="297">
        <v>8</v>
      </c>
      <c r="G60" s="299">
        <v>1</v>
      </c>
      <c r="H60" s="297">
        <v>22</v>
      </c>
      <c r="I60" s="298">
        <v>3</v>
      </c>
      <c r="J60" s="299">
        <v>31</v>
      </c>
      <c r="K60" s="297">
        <v>101</v>
      </c>
      <c r="L60" s="298">
        <v>1</v>
      </c>
      <c r="M60" s="299">
        <v>85</v>
      </c>
      <c r="N60" s="297">
        <v>12</v>
      </c>
      <c r="O60" s="299">
        <v>0</v>
      </c>
      <c r="P60" s="297">
        <v>11</v>
      </c>
      <c r="Q60" s="298">
        <v>3</v>
      </c>
      <c r="R60" s="299">
        <v>25</v>
      </c>
    </row>
    <row r="61" spans="1:18" ht="15">
      <c r="A61" s="285" t="s">
        <v>421</v>
      </c>
      <c r="B61" s="285" t="s">
        <v>207</v>
      </c>
      <c r="C61" s="297">
        <v>104</v>
      </c>
      <c r="D61" s="298">
        <v>2</v>
      </c>
      <c r="E61" s="299">
        <v>95</v>
      </c>
      <c r="F61" s="297">
        <v>10</v>
      </c>
      <c r="G61" s="299">
        <v>1</v>
      </c>
      <c r="H61" s="297">
        <v>10</v>
      </c>
      <c r="I61" s="298">
        <v>2</v>
      </c>
      <c r="J61" s="299">
        <v>60</v>
      </c>
      <c r="K61" s="297">
        <v>112</v>
      </c>
      <c r="L61" s="298">
        <v>3</v>
      </c>
      <c r="M61" s="299">
        <v>86</v>
      </c>
      <c r="N61" s="297">
        <v>17</v>
      </c>
      <c r="O61" s="299">
        <v>1</v>
      </c>
      <c r="P61" s="297">
        <v>25</v>
      </c>
      <c r="Q61" s="298">
        <v>4</v>
      </c>
      <c r="R61" s="299">
        <v>73</v>
      </c>
    </row>
    <row r="62" spans="1:18" ht="15">
      <c r="A62" s="287" t="s">
        <v>422</v>
      </c>
      <c r="B62" s="287" t="s">
        <v>208</v>
      </c>
      <c r="C62" s="297">
        <v>22</v>
      </c>
      <c r="D62" s="298">
        <v>0</v>
      </c>
      <c r="E62" s="299">
        <v>7</v>
      </c>
      <c r="F62" s="297">
        <v>1</v>
      </c>
      <c r="G62" s="299">
        <v>0</v>
      </c>
      <c r="H62" s="297">
        <v>1</v>
      </c>
      <c r="I62" s="298">
        <v>0</v>
      </c>
      <c r="J62" s="299">
        <v>1</v>
      </c>
      <c r="K62" s="297">
        <v>8</v>
      </c>
      <c r="L62" s="298">
        <v>0</v>
      </c>
      <c r="M62" s="299">
        <v>5</v>
      </c>
      <c r="N62" s="297">
        <v>0</v>
      </c>
      <c r="O62" s="299">
        <v>0</v>
      </c>
      <c r="P62" s="297">
        <v>3</v>
      </c>
      <c r="Q62" s="298">
        <v>0</v>
      </c>
      <c r="R62" s="299">
        <v>3</v>
      </c>
    </row>
    <row r="63" spans="1:18" ht="15">
      <c r="A63" s="285" t="s">
        <v>423</v>
      </c>
      <c r="B63" s="285" t="s">
        <v>209</v>
      </c>
      <c r="C63" s="297">
        <v>5</v>
      </c>
      <c r="D63" s="298">
        <v>0</v>
      </c>
      <c r="E63" s="299">
        <v>5</v>
      </c>
      <c r="F63" s="297">
        <v>2</v>
      </c>
      <c r="G63" s="299">
        <v>0</v>
      </c>
      <c r="H63" s="297">
        <v>2</v>
      </c>
      <c r="I63" s="298">
        <v>1</v>
      </c>
      <c r="J63" s="299">
        <v>6</v>
      </c>
      <c r="K63" s="297">
        <v>10</v>
      </c>
      <c r="L63" s="298">
        <v>1</v>
      </c>
      <c r="M63" s="299">
        <v>11</v>
      </c>
      <c r="N63" s="297">
        <v>4</v>
      </c>
      <c r="O63" s="299">
        <v>1</v>
      </c>
      <c r="P63" s="297">
        <v>2</v>
      </c>
      <c r="Q63" s="298">
        <v>5</v>
      </c>
      <c r="R63" s="299">
        <v>11</v>
      </c>
    </row>
    <row r="64" spans="1:18" ht="15">
      <c r="A64" s="287" t="s">
        <v>424</v>
      </c>
      <c r="B64" s="287" t="s">
        <v>210</v>
      </c>
      <c r="C64" s="297">
        <v>51</v>
      </c>
      <c r="D64" s="298">
        <v>1</v>
      </c>
      <c r="E64" s="299">
        <v>41</v>
      </c>
      <c r="F64" s="297">
        <v>5</v>
      </c>
      <c r="G64" s="299">
        <v>0</v>
      </c>
      <c r="H64" s="297">
        <v>7</v>
      </c>
      <c r="I64" s="298">
        <v>2</v>
      </c>
      <c r="J64" s="299">
        <v>19</v>
      </c>
      <c r="K64" s="297">
        <v>60</v>
      </c>
      <c r="L64" s="298">
        <v>0</v>
      </c>
      <c r="M64" s="299">
        <v>45</v>
      </c>
      <c r="N64" s="297">
        <v>11</v>
      </c>
      <c r="O64" s="299">
        <v>1</v>
      </c>
      <c r="P64" s="297">
        <v>10</v>
      </c>
      <c r="Q64" s="298">
        <v>1</v>
      </c>
      <c r="R64" s="299">
        <v>31</v>
      </c>
    </row>
    <row r="65" spans="1:18" ht="15">
      <c r="A65" s="285" t="s">
        <v>425</v>
      </c>
      <c r="B65" s="285" t="s">
        <v>211</v>
      </c>
      <c r="C65" s="297">
        <v>103</v>
      </c>
      <c r="D65" s="298">
        <v>1</v>
      </c>
      <c r="E65" s="299">
        <v>130</v>
      </c>
      <c r="F65" s="297">
        <v>12</v>
      </c>
      <c r="G65" s="299">
        <v>3</v>
      </c>
      <c r="H65" s="297">
        <v>15</v>
      </c>
      <c r="I65" s="298">
        <v>4</v>
      </c>
      <c r="J65" s="299">
        <v>118</v>
      </c>
      <c r="K65" s="297">
        <v>106</v>
      </c>
      <c r="L65" s="298">
        <v>2</v>
      </c>
      <c r="M65" s="299">
        <v>192</v>
      </c>
      <c r="N65" s="297">
        <v>16</v>
      </c>
      <c r="O65" s="299">
        <v>0</v>
      </c>
      <c r="P65" s="297">
        <v>20</v>
      </c>
      <c r="Q65" s="298">
        <v>5</v>
      </c>
      <c r="R65" s="299">
        <v>113</v>
      </c>
    </row>
    <row r="66" spans="1:18" ht="15">
      <c r="A66" s="287" t="s">
        <v>426</v>
      </c>
      <c r="B66" s="287" t="s">
        <v>212</v>
      </c>
      <c r="C66" s="297">
        <v>19</v>
      </c>
      <c r="D66" s="298">
        <v>1</v>
      </c>
      <c r="E66" s="299">
        <v>48</v>
      </c>
      <c r="F66" s="297">
        <v>3</v>
      </c>
      <c r="G66" s="299">
        <v>0</v>
      </c>
      <c r="H66" s="297">
        <v>7</v>
      </c>
      <c r="I66" s="298">
        <v>1</v>
      </c>
      <c r="J66" s="299">
        <v>34</v>
      </c>
      <c r="K66" s="297">
        <v>24</v>
      </c>
      <c r="L66" s="298">
        <v>1</v>
      </c>
      <c r="M66" s="299">
        <v>44</v>
      </c>
      <c r="N66" s="297">
        <v>4</v>
      </c>
      <c r="O66" s="299">
        <v>0</v>
      </c>
      <c r="P66" s="297">
        <v>4</v>
      </c>
      <c r="Q66" s="298">
        <v>0</v>
      </c>
      <c r="R66" s="299">
        <v>43</v>
      </c>
    </row>
    <row r="67" spans="1:18" ht="15">
      <c r="A67" s="285" t="s">
        <v>427</v>
      </c>
      <c r="B67" s="285" t="s">
        <v>213</v>
      </c>
      <c r="C67" s="297">
        <v>75</v>
      </c>
      <c r="D67" s="298">
        <v>0</v>
      </c>
      <c r="E67" s="299">
        <v>33</v>
      </c>
      <c r="F67" s="297">
        <v>1</v>
      </c>
      <c r="G67" s="299">
        <v>1</v>
      </c>
      <c r="H67" s="297">
        <v>4</v>
      </c>
      <c r="I67" s="298">
        <v>2</v>
      </c>
      <c r="J67" s="299">
        <v>20</v>
      </c>
      <c r="K67" s="297">
        <v>92</v>
      </c>
      <c r="L67" s="298">
        <v>1</v>
      </c>
      <c r="M67" s="299">
        <v>43</v>
      </c>
      <c r="N67" s="297">
        <v>5</v>
      </c>
      <c r="O67" s="299">
        <v>1</v>
      </c>
      <c r="P67" s="297">
        <v>12</v>
      </c>
      <c r="Q67" s="298">
        <v>2</v>
      </c>
      <c r="R67" s="299">
        <v>39</v>
      </c>
    </row>
    <row r="68" spans="1:18" ht="15">
      <c r="A68" s="287" t="s">
        <v>428</v>
      </c>
      <c r="B68" s="287" t="s">
        <v>214</v>
      </c>
      <c r="C68" s="297">
        <v>6</v>
      </c>
      <c r="D68" s="298">
        <v>0</v>
      </c>
      <c r="E68" s="299">
        <v>5</v>
      </c>
      <c r="F68" s="297">
        <v>0</v>
      </c>
      <c r="G68" s="299">
        <v>0</v>
      </c>
      <c r="H68" s="297">
        <v>1</v>
      </c>
      <c r="I68" s="298">
        <v>0</v>
      </c>
      <c r="J68" s="299">
        <v>2</v>
      </c>
      <c r="K68" s="297">
        <v>2</v>
      </c>
      <c r="L68" s="298">
        <v>0</v>
      </c>
      <c r="M68" s="299">
        <v>2</v>
      </c>
      <c r="N68" s="297">
        <v>0</v>
      </c>
      <c r="O68" s="299">
        <v>0</v>
      </c>
      <c r="P68" s="297">
        <v>0</v>
      </c>
      <c r="Q68" s="298">
        <v>0</v>
      </c>
      <c r="R68" s="299">
        <v>13</v>
      </c>
    </row>
    <row r="69" spans="1:18" ht="15">
      <c r="A69" s="285" t="s">
        <v>429</v>
      </c>
      <c r="B69" s="285" t="s">
        <v>215</v>
      </c>
      <c r="C69" s="297">
        <v>129</v>
      </c>
      <c r="D69" s="298">
        <v>1</v>
      </c>
      <c r="E69" s="299">
        <v>91</v>
      </c>
      <c r="F69" s="297">
        <v>15</v>
      </c>
      <c r="G69" s="299">
        <v>0</v>
      </c>
      <c r="H69" s="297">
        <v>26</v>
      </c>
      <c r="I69" s="298">
        <v>0</v>
      </c>
      <c r="J69" s="299">
        <v>16</v>
      </c>
      <c r="K69" s="297">
        <v>139</v>
      </c>
      <c r="L69" s="298">
        <v>1</v>
      </c>
      <c r="M69" s="299">
        <v>59</v>
      </c>
      <c r="N69" s="297">
        <v>12</v>
      </c>
      <c r="O69" s="299">
        <v>0</v>
      </c>
      <c r="P69" s="297">
        <v>7</v>
      </c>
      <c r="Q69" s="298">
        <v>0</v>
      </c>
      <c r="R69" s="299">
        <v>14</v>
      </c>
    </row>
    <row r="70" spans="1:18" ht="15">
      <c r="A70" s="287" t="s">
        <v>430</v>
      </c>
      <c r="B70" s="287" t="s">
        <v>216</v>
      </c>
      <c r="C70" s="297">
        <v>38</v>
      </c>
      <c r="D70" s="298">
        <v>0</v>
      </c>
      <c r="E70" s="299">
        <v>47</v>
      </c>
      <c r="F70" s="297">
        <v>4</v>
      </c>
      <c r="G70" s="299">
        <v>0</v>
      </c>
      <c r="H70" s="297">
        <v>3</v>
      </c>
      <c r="I70" s="298">
        <v>3</v>
      </c>
      <c r="J70" s="299">
        <v>17</v>
      </c>
      <c r="K70" s="297">
        <v>49</v>
      </c>
      <c r="L70" s="298">
        <v>1</v>
      </c>
      <c r="M70" s="299">
        <v>31</v>
      </c>
      <c r="N70" s="297">
        <v>7</v>
      </c>
      <c r="O70" s="299">
        <v>0</v>
      </c>
      <c r="P70" s="297">
        <v>2</v>
      </c>
      <c r="Q70" s="298">
        <v>2</v>
      </c>
      <c r="R70" s="299">
        <v>16</v>
      </c>
    </row>
    <row r="71" spans="1:18" ht="15">
      <c r="A71" s="285" t="s">
        <v>431</v>
      </c>
      <c r="B71" s="285" t="s">
        <v>217</v>
      </c>
      <c r="C71" s="297">
        <v>66</v>
      </c>
      <c r="D71" s="298">
        <v>2</v>
      </c>
      <c r="E71" s="299">
        <v>62</v>
      </c>
      <c r="F71" s="297">
        <v>6</v>
      </c>
      <c r="G71" s="299">
        <v>2</v>
      </c>
      <c r="H71" s="297">
        <v>21</v>
      </c>
      <c r="I71" s="298">
        <v>4</v>
      </c>
      <c r="J71" s="299">
        <v>21</v>
      </c>
      <c r="K71" s="297">
        <v>51</v>
      </c>
      <c r="L71" s="298">
        <v>2</v>
      </c>
      <c r="M71" s="299">
        <v>58</v>
      </c>
      <c r="N71" s="297">
        <v>21</v>
      </c>
      <c r="O71" s="299">
        <v>4</v>
      </c>
      <c r="P71" s="297">
        <v>17</v>
      </c>
      <c r="Q71" s="298">
        <v>4</v>
      </c>
      <c r="R71" s="299">
        <v>30</v>
      </c>
    </row>
    <row r="72" spans="1:18" ht="15">
      <c r="A72" s="287" t="s">
        <v>432</v>
      </c>
      <c r="B72" s="287" t="s">
        <v>218</v>
      </c>
      <c r="C72" s="297">
        <v>19</v>
      </c>
      <c r="D72" s="298">
        <v>1</v>
      </c>
      <c r="E72" s="299">
        <v>23</v>
      </c>
      <c r="F72" s="297">
        <v>0</v>
      </c>
      <c r="G72" s="299">
        <v>2</v>
      </c>
      <c r="H72" s="297">
        <v>2</v>
      </c>
      <c r="I72" s="298">
        <v>0</v>
      </c>
      <c r="J72" s="299">
        <v>23</v>
      </c>
      <c r="K72" s="297">
        <v>49</v>
      </c>
      <c r="L72" s="298">
        <v>0</v>
      </c>
      <c r="M72" s="299">
        <v>30</v>
      </c>
      <c r="N72" s="297">
        <v>0</v>
      </c>
      <c r="O72" s="299">
        <v>0</v>
      </c>
      <c r="P72" s="297">
        <v>3</v>
      </c>
      <c r="Q72" s="298">
        <v>2</v>
      </c>
      <c r="R72" s="299">
        <v>19</v>
      </c>
    </row>
    <row r="73" spans="1:18" ht="15">
      <c r="A73" s="285" t="s">
        <v>433</v>
      </c>
      <c r="B73" s="285" t="s">
        <v>219</v>
      </c>
      <c r="C73" s="297">
        <v>27</v>
      </c>
      <c r="D73" s="298">
        <v>1</v>
      </c>
      <c r="E73" s="299">
        <v>30</v>
      </c>
      <c r="F73" s="297">
        <v>4</v>
      </c>
      <c r="G73" s="299">
        <v>0</v>
      </c>
      <c r="H73" s="297">
        <v>5</v>
      </c>
      <c r="I73" s="298">
        <v>1</v>
      </c>
      <c r="J73" s="299">
        <v>48</v>
      </c>
      <c r="K73" s="297">
        <v>16</v>
      </c>
      <c r="L73" s="298">
        <v>1</v>
      </c>
      <c r="M73" s="299">
        <v>37</v>
      </c>
      <c r="N73" s="297">
        <v>6</v>
      </c>
      <c r="O73" s="299">
        <v>2</v>
      </c>
      <c r="P73" s="297">
        <v>11</v>
      </c>
      <c r="Q73" s="298">
        <v>3</v>
      </c>
      <c r="R73" s="299">
        <v>61</v>
      </c>
    </row>
    <row r="74" spans="1:18" ht="15">
      <c r="A74" s="287" t="s">
        <v>434</v>
      </c>
      <c r="B74" s="287" t="s">
        <v>220</v>
      </c>
      <c r="C74" s="297">
        <v>49</v>
      </c>
      <c r="D74" s="298">
        <v>2</v>
      </c>
      <c r="E74" s="299">
        <v>21</v>
      </c>
      <c r="F74" s="297">
        <v>3</v>
      </c>
      <c r="G74" s="299">
        <v>0</v>
      </c>
      <c r="H74" s="297">
        <v>4</v>
      </c>
      <c r="I74" s="298">
        <v>0</v>
      </c>
      <c r="J74" s="299">
        <v>6</v>
      </c>
      <c r="K74" s="297">
        <v>48</v>
      </c>
      <c r="L74" s="298">
        <v>1</v>
      </c>
      <c r="M74" s="299">
        <v>27</v>
      </c>
      <c r="N74" s="297">
        <v>6</v>
      </c>
      <c r="O74" s="299">
        <v>3</v>
      </c>
      <c r="P74" s="297">
        <v>10</v>
      </c>
      <c r="Q74" s="298">
        <v>1</v>
      </c>
      <c r="R74" s="299">
        <v>6</v>
      </c>
    </row>
    <row r="75" spans="1:18" ht="15">
      <c r="A75" s="285" t="s">
        <v>435</v>
      </c>
      <c r="B75" s="285" t="s">
        <v>221</v>
      </c>
      <c r="C75" s="297">
        <v>2</v>
      </c>
      <c r="D75" s="298">
        <v>0</v>
      </c>
      <c r="E75" s="299">
        <v>5</v>
      </c>
      <c r="F75" s="297">
        <v>0</v>
      </c>
      <c r="G75" s="299">
        <v>0</v>
      </c>
      <c r="H75" s="297">
        <v>0</v>
      </c>
      <c r="I75" s="298">
        <v>2</v>
      </c>
      <c r="J75" s="299">
        <v>5</v>
      </c>
      <c r="K75" s="297">
        <v>5</v>
      </c>
      <c r="L75" s="298">
        <v>1</v>
      </c>
      <c r="M75" s="299">
        <v>1</v>
      </c>
      <c r="N75" s="297">
        <v>2</v>
      </c>
      <c r="O75" s="299">
        <v>0</v>
      </c>
      <c r="P75" s="297">
        <v>0</v>
      </c>
      <c r="Q75" s="298">
        <v>0</v>
      </c>
      <c r="R75" s="299">
        <v>5</v>
      </c>
    </row>
    <row r="76" spans="1:18" ht="15">
      <c r="A76" s="287" t="s">
        <v>436</v>
      </c>
      <c r="B76" s="287" t="s">
        <v>222</v>
      </c>
      <c r="C76" s="297">
        <v>17</v>
      </c>
      <c r="D76" s="298">
        <v>2</v>
      </c>
      <c r="E76" s="299">
        <v>36</v>
      </c>
      <c r="F76" s="297">
        <v>1</v>
      </c>
      <c r="G76" s="299">
        <v>0</v>
      </c>
      <c r="H76" s="297">
        <v>4</v>
      </c>
      <c r="I76" s="298">
        <v>0</v>
      </c>
      <c r="J76" s="299">
        <v>12</v>
      </c>
      <c r="K76" s="297">
        <v>21</v>
      </c>
      <c r="L76" s="298">
        <v>1</v>
      </c>
      <c r="M76" s="299">
        <v>26</v>
      </c>
      <c r="N76" s="297">
        <v>1</v>
      </c>
      <c r="O76" s="299">
        <v>0</v>
      </c>
      <c r="P76" s="297">
        <v>3</v>
      </c>
      <c r="Q76" s="298">
        <v>1</v>
      </c>
      <c r="R76" s="299">
        <v>10</v>
      </c>
    </row>
    <row r="77" spans="1:18" ht="15">
      <c r="A77" s="285" t="s">
        <v>437</v>
      </c>
      <c r="B77" s="285" t="s">
        <v>223</v>
      </c>
      <c r="C77" s="297">
        <v>10</v>
      </c>
      <c r="D77" s="298">
        <v>0</v>
      </c>
      <c r="E77" s="299">
        <v>13</v>
      </c>
      <c r="F77" s="297">
        <v>2</v>
      </c>
      <c r="G77" s="299">
        <v>0</v>
      </c>
      <c r="H77" s="297">
        <v>1</v>
      </c>
      <c r="I77" s="298">
        <v>0</v>
      </c>
      <c r="J77" s="299">
        <v>3</v>
      </c>
      <c r="K77" s="297">
        <v>14</v>
      </c>
      <c r="L77" s="298">
        <v>0</v>
      </c>
      <c r="M77" s="299">
        <v>16</v>
      </c>
      <c r="N77" s="297">
        <v>0</v>
      </c>
      <c r="O77" s="299">
        <v>0</v>
      </c>
      <c r="P77" s="297">
        <v>1</v>
      </c>
      <c r="Q77" s="298">
        <v>2</v>
      </c>
      <c r="R77" s="299">
        <v>9</v>
      </c>
    </row>
    <row r="78" spans="1:18" ht="15">
      <c r="A78" s="287" t="s">
        <v>438</v>
      </c>
      <c r="B78" s="287" t="s">
        <v>224</v>
      </c>
      <c r="C78" s="297">
        <v>39</v>
      </c>
      <c r="D78" s="298">
        <v>1</v>
      </c>
      <c r="E78" s="299">
        <v>25</v>
      </c>
      <c r="F78" s="297">
        <v>5</v>
      </c>
      <c r="G78" s="299">
        <v>1</v>
      </c>
      <c r="H78" s="297">
        <v>8</v>
      </c>
      <c r="I78" s="298">
        <v>0</v>
      </c>
      <c r="J78" s="299">
        <v>11</v>
      </c>
      <c r="K78" s="297">
        <v>34</v>
      </c>
      <c r="L78" s="298">
        <v>1</v>
      </c>
      <c r="M78" s="299">
        <v>20</v>
      </c>
      <c r="N78" s="297">
        <v>5</v>
      </c>
      <c r="O78" s="299">
        <v>0</v>
      </c>
      <c r="P78" s="297">
        <v>1</v>
      </c>
      <c r="Q78" s="298">
        <v>0</v>
      </c>
      <c r="R78" s="299">
        <v>3</v>
      </c>
    </row>
    <row r="79" spans="1:18" ht="15">
      <c r="A79" s="285" t="s">
        <v>439</v>
      </c>
      <c r="B79" s="285" t="s">
        <v>225</v>
      </c>
      <c r="C79" s="297">
        <v>50</v>
      </c>
      <c r="D79" s="298">
        <v>0</v>
      </c>
      <c r="E79" s="299">
        <v>16</v>
      </c>
      <c r="F79" s="297">
        <v>3</v>
      </c>
      <c r="G79" s="299">
        <v>0</v>
      </c>
      <c r="H79" s="297">
        <v>3</v>
      </c>
      <c r="I79" s="298">
        <v>1</v>
      </c>
      <c r="J79" s="299">
        <v>0</v>
      </c>
      <c r="K79" s="297">
        <v>9</v>
      </c>
      <c r="L79" s="298">
        <v>0</v>
      </c>
      <c r="M79" s="299">
        <v>5</v>
      </c>
      <c r="N79" s="297">
        <v>0</v>
      </c>
      <c r="O79" s="299">
        <v>0</v>
      </c>
      <c r="P79" s="297">
        <v>1</v>
      </c>
      <c r="Q79" s="298">
        <v>2</v>
      </c>
      <c r="R79" s="299">
        <v>2</v>
      </c>
    </row>
    <row r="80" spans="1:18" ht="15">
      <c r="A80" s="287" t="s">
        <v>440</v>
      </c>
      <c r="B80" s="287" t="s">
        <v>226</v>
      </c>
      <c r="C80" s="297">
        <v>7</v>
      </c>
      <c r="D80" s="298">
        <v>0</v>
      </c>
      <c r="E80" s="299">
        <v>19</v>
      </c>
      <c r="F80" s="297">
        <v>3</v>
      </c>
      <c r="G80" s="299">
        <v>1</v>
      </c>
      <c r="H80" s="297">
        <v>1</v>
      </c>
      <c r="I80" s="298">
        <v>1</v>
      </c>
      <c r="J80" s="299">
        <v>10</v>
      </c>
      <c r="K80" s="297">
        <v>4</v>
      </c>
      <c r="L80" s="298">
        <v>0</v>
      </c>
      <c r="M80" s="299">
        <v>14</v>
      </c>
      <c r="N80" s="297">
        <v>1</v>
      </c>
      <c r="O80" s="299">
        <v>0</v>
      </c>
      <c r="P80" s="297">
        <v>1</v>
      </c>
      <c r="Q80" s="298">
        <v>0</v>
      </c>
      <c r="R80" s="299">
        <v>10</v>
      </c>
    </row>
    <row r="81" spans="1:18" ht="15">
      <c r="A81" s="285" t="s">
        <v>441</v>
      </c>
      <c r="B81" s="285" t="s">
        <v>227</v>
      </c>
      <c r="C81" s="297">
        <v>9</v>
      </c>
      <c r="D81" s="298">
        <v>1</v>
      </c>
      <c r="E81" s="299">
        <v>7</v>
      </c>
      <c r="F81" s="297">
        <v>0</v>
      </c>
      <c r="G81" s="299">
        <v>0</v>
      </c>
      <c r="H81" s="297">
        <v>0</v>
      </c>
      <c r="I81" s="298">
        <v>0</v>
      </c>
      <c r="J81" s="299">
        <v>5</v>
      </c>
      <c r="K81" s="297">
        <v>2</v>
      </c>
      <c r="L81" s="298">
        <v>0</v>
      </c>
      <c r="M81" s="299">
        <v>5</v>
      </c>
      <c r="N81" s="297">
        <v>0</v>
      </c>
      <c r="O81" s="299">
        <v>0</v>
      </c>
      <c r="P81" s="297">
        <v>0</v>
      </c>
      <c r="Q81" s="298">
        <v>0</v>
      </c>
      <c r="R81" s="299">
        <v>3</v>
      </c>
    </row>
    <row r="82" spans="1:18" ht="15">
      <c r="A82" s="287" t="s">
        <v>442</v>
      </c>
      <c r="B82" s="287" t="s">
        <v>228</v>
      </c>
      <c r="C82" s="297">
        <v>10</v>
      </c>
      <c r="D82" s="298">
        <v>0</v>
      </c>
      <c r="E82" s="299">
        <v>13</v>
      </c>
      <c r="F82" s="297">
        <v>1</v>
      </c>
      <c r="G82" s="299">
        <v>0</v>
      </c>
      <c r="H82" s="297">
        <v>2</v>
      </c>
      <c r="I82" s="298">
        <v>1</v>
      </c>
      <c r="J82" s="299">
        <v>6</v>
      </c>
      <c r="K82" s="297">
        <v>5</v>
      </c>
      <c r="L82" s="298">
        <v>1</v>
      </c>
      <c r="M82" s="299">
        <v>16</v>
      </c>
      <c r="N82" s="297">
        <v>1</v>
      </c>
      <c r="O82" s="299">
        <v>0</v>
      </c>
      <c r="P82" s="297">
        <v>1</v>
      </c>
      <c r="Q82" s="298">
        <v>1</v>
      </c>
      <c r="R82" s="299">
        <v>6</v>
      </c>
    </row>
    <row r="83" spans="1:18" ht="15">
      <c r="A83" s="285" t="s">
        <v>443</v>
      </c>
      <c r="B83" s="285" t="s">
        <v>229</v>
      </c>
      <c r="C83" s="297">
        <v>20</v>
      </c>
      <c r="D83" s="298">
        <v>0</v>
      </c>
      <c r="E83" s="299">
        <v>33</v>
      </c>
      <c r="F83" s="297">
        <v>0</v>
      </c>
      <c r="G83" s="299">
        <v>0</v>
      </c>
      <c r="H83" s="297">
        <v>7</v>
      </c>
      <c r="I83" s="298">
        <v>0</v>
      </c>
      <c r="J83" s="299">
        <v>5</v>
      </c>
      <c r="K83" s="297">
        <v>30</v>
      </c>
      <c r="L83" s="298">
        <v>0</v>
      </c>
      <c r="M83" s="299">
        <v>26</v>
      </c>
      <c r="N83" s="297">
        <v>2</v>
      </c>
      <c r="O83" s="299">
        <v>0</v>
      </c>
      <c r="P83" s="297">
        <v>4</v>
      </c>
      <c r="Q83" s="298">
        <v>0</v>
      </c>
      <c r="R83" s="299">
        <v>14</v>
      </c>
    </row>
    <row r="84" spans="1:18" ht="15">
      <c r="A84" s="287" t="s">
        <v>444</v>
      </c>
      <c r="B84" s="287" t="s">
        <v>230</v>
      </c>
      <c r="C84" s="297">
        <v>26</v>
      </c>
      <c r="D84" s="298">
        <v>0</v>
      </c>
      <c r="E84" s="299">
        <v>22</v>
      </c>
      <c r="F84" s="297">
        <v>3</v>
      </c>
      <c r="G84" s="299">
        <v>1</v>
      </c>
      <c r="H84" s="297">
        <v>3</v>
      </c>
      <c r="I84" s="298">
        <v>4</v>
      </c>
      <c r="J84" s="299">
        <v>17</v>
      </c>
      <c r="K84" s="297">
        <v>14</v>
      </c>
      <c r="L84" s="298">
        <v>0</v>
      </c>
      <c r="M84" s="299">
        <v>18</v>
      </c>
      <c r="N84" s="297">
        <v>0</v>
      </c>
      <c r="O84" s="299">
        <v>3</v>
      </c>
      <c r="P84" s="297">
        <v>6</v>
      </c>
      <c r="Q84" s="298">
        <v>10</v>
      </c>
      <c r="R84" s="299">
        <v>21</v>
      </c>
    </row>
    <row r="85" spans="1:18" ht="15">
      <c r="A85" s="285" t="s">
        <v>445</v>
      </c>
      <c r="B85" s="285" t="s">
        <v>231</v>
      </c>
      <c r="C85" s="297">
        <v>10</v>
      </c>
      <c r="D85" s="298">
        <v>0</v>
      </c>
      <c r="E85" s="299">
        <v>22</v>
      </c>
      <c r="F85" s="297">
        <v>0</v>
      </c>
      <c r="G85" s="299">
        <v>0</v>
      </c>
      <c r="H85" s="297">
        <v>0</v>
      </c>
      <c r="I85" s="298">
        <v>0</v>
      </c>
      <c r="J85" s="299">
        <v>10</v>
      </c>
      <c r="K85" s="297">
        <v>12</v>
      </c>
      <c r="L85" s="298">
        <v>0</v>
      </c>
      <c r="M85" s="299">
        <v>12</v>
      </c>
      <c r="N85" s="297">
        <v>0</v>
      </c>
      <c r="O85" s="299">
        <v>2</v>
      </c>
      <c r="P85" s="297">
        <v>0</v>
      </c>
      <c r="Q85" s="298">
        <v>0</v>
      </c>
      <c r="R85" s="299">
        <v>2</v>
      </c>
    </row>
    <row r="86" spans="1:18" ht="15">
      <c r="A86" s="287" t="s">
        <v>446</v>
      </c>
      <c r="B86" s="287" t="s">
        <v>232</v>
      </c>
      <c r="C86" s="297">
        <v>23</v>
      </c>
      <c r="D86" s="298">
        <v>0</v>
      </c>
      <c r="E86" s="299">
        <v>16</v>
      </c>
      <c r="F86" s="297">
        <v>7</v>
      </c>
      <c r="G86" s="299">
        <v>0</v>
      </c>
      <c r="H86" s="297">
        <v>4</v>
      </c>
      <c r="I86" s="298">
        <v>2</v>
      </c>
      <c r="J86" s="299">
        <v>8</v>
      </c>
      <c r="K86" s="297">
        <v>35</v>
      </c>
      <c r="L86" s="298">
        <v>0</v>
      </c>
      <c r="M86" s="299">
        <v>24</v>
      </c>
      <c r="N86" s="297">
        <v>8</v>
      </c>
      <c r="O86" s="299">
        <v>0</v>
      </c>
      <c r="P86" s="297">
        <v>14</v>
      </c>
      <c r="Q86" s="298">
        <v>3</v>
      </c>
      <c r="R86" s="299">
        <v>22</v>
      </c>
    </row>
    <row r="87" spans="1:18" ht="15.75" thickBot="1">
      <c r="A87" s="288" t="s">
        <v>447</v>
      </c>
      <c r="B87" s="300" t="s">
        <v>233</v>
      </c>
      <c r="C87" s="297">
        <v>28</v>
      </c>
      <c r="D87" s="298">
        <v>0</v>
      </c>
      <c r="E87" s="299">
        <v>25</v>
      </c>
      <c r="F87" s="297">
        <v>5</v>
      </c>
      <c r="G87" s="299">
        <v>1</v>
      </c>
      <c r="H87" s="297">
        <v>3</v>
      </c>
      <c r="I87" s="298">
        <v>1</v>
      </c>
      <c r="J87" s="299">
        <v>9</v>
      </c>
      <c r="K87" s="297">
        <v>25</v>
      </c>
      <c r="L87" s="298">
        <v>0</v>
      </c>
      <c r="M87" s="299">
        <v>32</v>
      </c>
      <c r="N87" s="297">
        <v>4</v>
      </c>
      <c r="O87" s="299">
        <v>1</v>
      </c>
      <c r="P87" s="297">
        <v>9</v>
      </c>
      <c r="Q87" s="298">
        <v>2</v>
      </c>
      <c r="R87" s="299">
        <v>16</v>
      </c>
    </row>
    <row r="88" spans="1:18" s="90" customFormat="1" ht="17.25" customHeight="1" thickBot="1" thickTop="1">
      <c r="A88" s="289"/>
      <c r="B88" s="289" t="s">
        <v>234</v>
      </c>
      <c r="C88" s="290">
        <f>SUM(C7:C87)</f>
        <v>11761</v>
      </c>
      <c r="D88" s="291">
        <f aca="true" t="shared" si="0" ref="D88:J88">SUM(D7:D87)</f>
        <v>131</v>
      </c>
      <c r="E88" s="301">
        <f t="shared" si="0"/>
        <v>9037</v>
      </c>
      <c r="F88" s="290">
        <f t="shared" si="0"/>
        <v>1828</v>
      </c>
      <c r="G88" s="301">
        <f t="shared" si="0"/>
        <v>89</v>
      </c>
      <c r="H88" s="290">
        <f t="shared" si="0"/>
        <v>2691</v>
      </c>
      <c r="I88" s="291">
        <f t="shared" si="0"/>
        <v>266</v>
      </c>
      <c r="J88" s="301">
        <f t="shared" si="0"/>
        <v>4673</v>
      </c>
      <c r="K88" s="290">
        <f>SUM(K7:K87)</f>
        <v>13134</v>
      </c>
      <c r="L88" s="291">
        <f aca="true" t="shared" si="1" ref="L88:Q88">SUM(L7:L87)</f>
        <v>123</v>
      </c>
      <c r="M88" s="301">
        <f t="shared" si="1"/>
        <v>8736</v>
      </c>
      <c r="N88" s="290">
        <f t="shared" si="1"/>
        <v>2512</v>
      </c>
      <c r="O88" s="301">
        <f t="shared" si="1"/>
        <v>167</v>
      </c>
      <c r="P88" s="290">
        <f t="shared" si="1"/>
        <v>2696</v>
      </c>
      <c r="Q88" s="291">
        <f t="shared" si="1"/>
        <v>349</v>
      </c>
      <c r="R88" s="292">
        <f>SUM(R7:R87)</f>
        <v>4722</v>
      </c>
    </row>
    <row r="89" spans="1:18" s="96" customFormat="1" ht="16.5" thickTop="1">
      <c r="A89" s="91" t="s">
        <v>18</v>
      </c>
      <c r="B89" s="91"/>
      <c r="C89" s="92"/>
      <c r="D89" s="93"/>
      <c r="E89" s="93"/>
      <c r="F89" s="94"/>
      <c r="G89" s="94"/>
      <c r="H89" s="94"/>
      <c r="I89" s="94"/>
      <c r="J89" s="94"/>
      <c r="K89" s="95"/>
      <c r="L89" s="95"/>
      <c r="M89" s="95"/>
      <c r="N89" s="95"/>
      <c r="O89" s="95"/>
      <c r="P89" s="95"/>
      <c r="Q89" s="95"/>
      <c r="R89" s="95"/>
    </row>
    <row r="90" spans="1:11" s="100" customFormat="1" ht="20.25">
      <c r="A90" s="97"/>
      <c r="B90" s="97"/>
      <c r="C90" s="98"/>
      <c r="D90" s="98"/>
      <c r="E90" s="98"/>
      <c r="F90" s="98"/>
      <c r="G90" s="98"/>
      <c r="H90" s="98"/>
      <c r="I90" s="98"/>
      <c r="J90" s="98"/>
      <c r="K90" s="99"/>
    </row>
    <row r="91" spans="1:11" s="102" customFormat="1" ht="20.25" customHeight="1">
      <c r="A91" s="101"/>
      <c r="B91" s="101"/>
      <c r="K91" s="103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&amp;L17.03.2017&amp;CTÜRKİYE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M92"/>
  <sheetViews>
    <sheetView zoomScalePageLayoutView="0" workbookViewId="0" topLeftCell="A1">
      <selection activeCell="D89" sqref="D89"/>
    </sheetView>
  </sheetViews>
  <sheetFormatPr defaultColWidth="9.140625" defaultRowHeight="15"/>
  <cols>
    <col min="1" max="1" width="2.57421875" style="0" customWidth="1"/>
    <col min="2" max="2" width="5.140625" style="0" customWidth="1"/>
    <col min="3" max="3" width="12.7109375" style="0" customWidth="1"/>
    <col min="4" max="4" width="4.57421875" style="0" customWidth="1"/>
    <col min="5" max="5" width="10.7109375" style="0" customWidth="1"/>
    <col min="6" max="6" width="5.7109375" style="0" customWidth="1"/>
    <col min="7" max="7" width="3.7109375" style="0" customWidth="1"/>
    <col min="8" max="9" width="6.8515625" style="0" customWidth="1"/>
    <col min="10" max="10" width="11.28125" style="0" customWidth="1"/>
    <col min="11" max="11" width="5.7109375" style="0" customWidth="1"/>
    <col min="12" max="12" width="4.00390625" style="0" customWidth="1"/>
    <col min="13" max="13" width="7.57421875" style="0" customWidth="1"/>
  </cols>
  <sheetData>
    <row r="1" spans="2:13" ht="15.75">
      <c r="B1" s="559" t="s">
        <v>521</v>
      </c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</row>
    <row r="2" spans="2:13" ht="15">
      <c r="B2" s="88"/>
      <c r="C2" s="88"/>
      <c r="D2" s="87"/>
      <c r="E2" s="87"/>
      <c r="F2" s="87"/>
      <c r="G2" s="87"/>
      <c r="H2" s="87"/>
      <c r="I2" s="87"/>
      <c r="J2" s="87"/>
      <c r="K2" s="87"/>
      <c r="L2" s="104"/>
      <c r="M2" s="87"/>
    </row>
    <row r="3" spans="2:13" ht="15">
      <c r="B3" s="560" t="s">
        <v>505</v>
      </c>
      <c r="C3" s="560"/>
      <c r="D3" s="560"/>
      <c r="E3" s="560"/>
      <c r="F3" s="560"/>
      <c r="G3" s="560"/>
      <c r="H3" s="560"/>
      <c r="I3" s="560"/>
      <c r="J3" s="560"/>
      <c r="K3" s="560"/>
      <c r="L3" s="309"/>
      <c r="M3" s="309"/>
    </row>
    <row r="4" spans="2:13" ht="15.75" thickBot="1"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</row>
    <row r="5" spans="2:13" ht="16.5" thickBot="1" thickTop="1">
      <c r="B5" s="561" t="s">
        <v>366</v>
      </c>
      <c r="C5" s="564" t="s">
        <v>506</v>
      </c>
      <c r="D5" s="567" t="s">
        <v>528</v>
      </c>
      <c r="E5" s="568"/>
      <c r="F5" s="568"/>
      <c r="G5" s="568"/>
      <c r="H5" s="568"/>
      <c r="I5" s="567" t="s">
        <v>529</v>
      </c>
      <c r="J5" s="568"/>
      <c r="K5" s="568"/>
      <c r="L5" s="568"/>
      <c r="M5" s="569"/>
    </row>
    <row r="6" spans="2:13" ht="20.25" customHeight="1" thickTop="1">
      <c r="B6" s="562"/>
      <c r="C6" s="565"/>
      <c r="D6" s="556" t="s">
        <v>238</v>
      </c>
      <c r="E6" s="557"/>
      <c r="F6" s="310" t="s">
        <v>507</v>
      </c>
      <c r="G6" s="556" t="s">
        <v>7</v>
      </c>
      <c r="H6" s="557"/>
      <c r="I6" s="556" t="s">
        <v>238</v>
      </c>
      <c r="J6" s="557"/>
      <c r="K6" s="311" t="s">
        <v>507</v>
      </c>
      <c r="L6" s="556" t="s">
        <v>7</v>
      </c>
      <c r="M6" s="557"/>
    </row>
    <row r="7" spans="2:13" ht="15.75" customHeight="1" thickBot="1">
      <c r="B7" s="563"/>
      <c r="C7" s="566"/>
      <c r="D7" s="312" t="s">
        <v>9</v>
      </c>
      <c r="E7" s="313" t="s">
        <v>508</v>
      </c>
      <c r="F7" s="312" t="s">
        <v>9</v>
      </c>
      <c r="G7" s="312" t="s">
        <v>9</v>
      </c>
      <c r="H7" s="313" t="s">
        <v>508</v>
      </c>
      <c r="I7" s="312" t="s">
        <v>9</v>
      </c>
      <c r="J7" s="313" t="s">
        <v>508</v>
      </c>
      <c r="K7" s="312" t="s">
        <v>9</v>
      </c>
      <c r="L7" s="312" t="s">
        <v>9</v>
      </c>
      <c r="M7" s="314" t="s">
        <v>508</v>
      </c>
    </row>
    <row r="8" spans="2:13" ht="15.75" thickTop="1">
      <c r="B8" s="315" t="s">
        <v>367</v>
      </c>
      <c r="C8" s="315" t="s">
        <v>154</v>
      </c>
      <c r="D8" s="316">
        <v>115</v>
      </c>
      <c r="E8" s="317">
        <v>44255000</v>
      </c>
      <c r="F8" s="318">
        <v>43</v>
      </c>
      <c r="G8" s="316">
        <v>1</v>
      </c>
      <c r="H8" s="317">
        <v>1400</v>
      </c>
      <c r="I8" s="316">
        <v>271</v>
      </c>
      <c r="J8" s="317">
        <v>64400000</v>
      </c>
      <c r="K8" s="318">
        <v>121</v>
      </c>
      <c r="L8" s="318">
        <v>2</v>
      </c>
      <c r="M8" s="319">
        <v>4900</v>
      </c>
    </row>
    <row r="9" spans="2:13" ht="15">
      <c r="B9" s="320" t="s">
        <v>368</v>
      </c>
      <c r="C9" s="320" t="s">
        <v>155</v>
      </c>
      <c r="D9" s="321">
        <v>20</v>
      </c>
      <c r="E9" s="322">
        <v>3150000</v>
      </c>
      <c r="F9" s="323">
        <v>9</v>
      </c>
      <c r="G9" s="321">
        <v>0</v>
      </c>
      <c r="H9" s="324">
        <v>0</v>
      </c>
      <c r="I9" s="321">
        <v>28</v>
      </c>
      <c r="J9" s="322">
        <v>4070000</v>
      </c>
      <c r="K9" s="323">
        <v>21</v>
      </c>
      <c r="L9" s="323">
        <v>1</v>
      </c>
      <c r="M9" s="325">
        <v>700</v>
      </c>
    </row>
    <row r="10" spans="2:13" ht="15">
      <c r="B10" s="326" t="s">
        <v>369</v>
      </c>
      <c r="C10" s="326" t="s">
        <v>156</v>
      </c>
      <c r="D10" s="321">
        <v>18</v>
      </c>
      <c r="E10" s="322">
        <v>1431000</v>
      </c>
      <c r="F10" s="323">
        <v>24</v>
      </c>
      <c r="G10" s="321">
        <v>1</v>
      </c>
      <c r="H10" s="324">
        <v>700</v>
      </c>
      <c r="I10" s="321">
        <v>45</v>
      </c>
      <c r="J10" s="322">
        <v>6721000</v>
      </c>
      <c r="K10" s="323">
        <v>59</v>
      </c>
      <c r="L10" s="323">
        <v>1</v>
      </c>
      <c r="M10" s="325">
        <v>700</v>
      </c>
    </row>
    <row r="11" spans="2:13" ht="15">
      <c r="B11" s="320" t="s">
        <v>370</v>
      </c>
      <c r="C11" s="320" t="s">
        <v>157</v>
      </c>
      <c r="D11" s="321">
        <v>6</v>
      </c>
      <c r="E11" s="322">
        <v>2350000</v>
      </c>
      <c r="F11" s="323">
        <v>8</v>
      </c>
      <c r="G11" s="321">
        <v>0</v>
      </c>
      <c r="H11" s="324">
        <v>0</v>
      </c>
      <c r="I11" s="321">
        <v>16</v>
      </c>
      <c r="J11" s="322">
        <v>4870000</v>
      </c>
      <c r="K11" s="323">
        <v>21</v>
      </c>
      <c r="L11" s="323">
        <v>0</v>
      </c>
      <c r="M11" s="327">
        <v>0</v>
      </c>
    </row>
    <row r="12" spans="2:13" ht="15">
      <c r="B12" s="326" t="s">
        <v>371</v>
      </c>
      <c r="C12" s="326" t="s">
        <v>158</v>
      </c>
      <c r="D12" s="321">
        <v>7</v>
      </c>
      <c r="E12" s="322">
        <v>1500000</v>
      </c>
      <c r="F12" s="323">
        <v>6</v>
      </c>
      <c r="G12" s="321">
        <v>0</v>
      </c>
      <c r="H12" s="324">
        <v>0</v>
      </c>
      <c r="I12" s="321">
        <v>18</v>
      </c>
      <c r="J12" s="322">
        <v>5470000</v>
      </c>
      <c r="K12" s="323">
        <v>18</v>
      </c>
      <c r="L12" s="323">
        <v>0</v>
      </c>
      <c r="M12" s="327">
        <v>0</v>
      </c>
    </row>
    <row r="13" spans="2:13" ht="15">
      <c r="B13" s="320" t="s">
        <v>372</v>
      </c>
      <c r="C13" s="320" t="s">
        <v>159</v>
      </c>
      <c r="D13" s="321">
        <v>612</v>
      </c>
      <c r="E13" s="322">
        <v>214953500</v>
      </c>
      <c r="F13" s="323">
        <v>195</v>
      </c>
      <c r="G13" s="321">
        <v>13</v>
      </c>
      <c r="H13" s="322">
        <v>19000</v>
      </c>
      <c r="I13" s="328">
        <v>1280</v>
      </c>
      <c r="J13" s="322">
        <v>300302037</v>
      </c>
      <c r="K13" s="323">
        <v>431</v>
      </c>
      <c r="L13" s="323">
        <v>24</v>
      </c>
      <c r="M13" s="325">
        <v>68800</v>
      </c>
    </row>
    <row r="14" spans="2:13" ht="15">
      <c r="B14" s="326" t="s">
        <v>373</v>
      </c>
      <c r="C14" s="326" t="s">
        <v>160</v>
      </c>
      <c r="D14" s="321">
        <v>232</v>
      </c>
      <c r="E14" s="322">
        <v>30292500</v>
      </c>
      <c r="F14" s="323">
        <v>94</v>
      </c>
      <c r="G14" s="321">
        <v>3</v>
      </c>
      <c r="H14" s="322">
        <v>20500</v>
      </c>
      <c r="I14" s="328">
        <v>470</v>
      </c>
      <c r="J14" s="322">
        <v>76268500</v>
      </c>
      <c r="K14" s="323">
        <v>222</v>
      </c>
      <c r="L14" s="323">
        <v>6</v>
      </c>
      <c r="M14" s="325">
        <v>22600</v>
      </c>
    </row>
    <row r="15" spans="2:13" ht="15">
      <c r="B15" s="320" t="s">
        <v>374</v>
      </c>
      <c r="C15" s="320" t="s">
        <v>161</v>
      </c>
      <c r="D15" s="321">
        <v>6</v>
      </c>
      <c r="E15" s="322">
        <v>1650000</v>
      </c>
      <c r="F15" s="323">
        <v>8</v>
      </c>
      <c r="G15" s="321">
        <v>0</v>
      </c>
      <c r="H15" s="324">
        <v>0</v>
      </c>
      <c r="I15" s="321">
        <v>13</v>
      </c>
      <c r="J15" s="322">
        <v>2475000</v>
      </c>
      <c r="K15" s="323">
        <v>13</v>
      </c>
      <c r="L15" s="323">
        <v>0</v>
      </c>
      <c r="M15" s="325">
        <v>0</v>
      </c>
    </row>
    <row r="16" spans="2:13" ht="15">
      <c r="B16" s="326" t="s">
        <v>375</v>
      </c>
      <c r="C16" s="326" t="s">
        <v>162</v>
      </c>
      <c r="D16" s="321">
        <v>48</v>
      </c>
      <c r="E16" s="322">
        <v>4590000</v>
      </c>
      <c r="F16" s="323">
        <v>86</v>
      </c>
      <c r="G16" s="321">
        <v>0</v>
      </c>
      <c r="H16" s="324">
        <v>0</v>
      </c>
      <c r="I16" s="321">
        <v>110</v>
      </c>
      <c r="J16" s="322">
        <v>10727000</v>
      </c>
      <c r="K16" s="323">
        <v>201</v>
      </c>
      <c r="L16" s="323">
        <v>1</v>
      </c>
      <c r="M16" s="327">
        <v>700</v>
      </c>
    </row>
    <row r="17" spans="2:13" ht="15">
      <c r="B17" s="320" t="s">
        <v>376</v>
      </c>
      <c r="C17" s="320" t="s">
        <v>163</v>
      </c>
      <c r="D17" s="321">
        <v>39</v>
      </c>
      <c r="E17" s="322">
        <v>6320000</v>
      </c>
      <c r="F17" s="323">
        <v>39</v>
      </c>
      <c r="G17" s="321">
        <v>3</v>
      </c>
      <c r="H17" s="324">
        <v>3500</v>
      </c>
      <c r="I17" s="321">
        <v>71</v>
      </c>
      <c r="J17" s="322">
        <v>10292000</v>
      </c>
      <c r="K17" s="323">
        <v>100</v>
      </c>
      <c r="L17" s="323">
        <v>4</v>
      </c>
      <c r="M17" s="325">
        <v>3500</v>
      </c>
    </row>
    <row r="18" spans="2:13" ht="15">
      <c r="B18" s="326" t="s">
        <v>377</v>
      </c>
      <c r="C18" s="326" t="s">
        <v>164</v>
      </c>
      <c r="D18" s="321">
        <v>3</v>
      </c>
      <c r="E18" s="322">
        <v>360000</v>
      </c>
      <c r="F18" s="323">
        <v>4</v>
      </c>
      <c r="G18" s="321">
        <v>0</v>
      </c>
      <c r="H18" s="324">
        <v>0</v>
      </c>
      <c r="I18" s="321">
        <v>12</v>
      </c>
      <c r="J18" s="322">
        <v>2066000</v>
      </c>
      <c r="K18" s="323">
        <v>12</v>
      </c>
      <c r="L18" s="323">
        <v>0</v>
      </c>
      <c r="M18" s="327">
        <v>0</v>
      </c>
    </row>
    <row r="19" spans="2:13" ht="15">
      <c r="B19" s="320" t="s">
        <v>378</v>
      </c>
      <c r="C19" s="320" t="s">
        <v>165</v>
      </c>
      <c r="D19" s="321">
        <v>8</v>
      </c>
      <c r="E19" s="322">
        <v>1600000</v>
      </c>
      <c r="F19" s="323">
        <v>9</v>
      </c>
      <c r="G19" s="321">
        <v>0</v>
      </c>
      <c r="H19" s="324">
        <v>0</v>
      </c>
      <c r="I19" s="321">
        <v>27</v>
      </c>
      <c r="J19" s="322">
        <v>4660000</v>
      </c>
      <c r="K19" s="323">
        <v>21</v>
      </c>
      <c r="L19" s="323">
        <v>0</v>
      </c>
      <c r="M19" s="325">
        <v>0</v>
      </c>
    </row>
    <row r="20" spans="2:13" ht="15">
      <c r="B20" s="326" t="s">
        <v>379</v>
      </c>
      <c r="C20" s="326" t="s">
        <v>166</v>
      </c>
      <c r="D20" s="321">
        <v>10</v>
      </c>
      <c r="E20" s="322">
        <v>4250000</v>
      </c>
      <c r="F20" s="323">
        <v>5</v>
      </c>
      <c r="G20" s="321">
        <v>0</v>
      </c>
      <c r="H20" s="324">
        <v>0</v>
      </c>
      <c r="I20" s="321">
        <v>15</v>
      </c>
      <c r="J20" s="322">
        <v>6050000</v>
      </c>
      <c r="K20" s="323">
        <v>14</v>
      </c>
      <c r="L20" s="323">
        <v>0</v>
      </c>
      <c r="M20" s="327">
        <v>0</v>
      </c>
    </row>
    <row r="21" spans="2:13" ht="15">
      <c r="B21" s="320" t="s">
        <v>380</v>
      </c>
      <c r="C21" s="320" t="s">
        <v>167</v>
      </c>
      <c r="D21" s="321">
        <v>7</v>
      </c>
      <c r="E21" s="322">
        <v>2140000</v>
      </c>
      <c r="F21" s="323">
        <v>9</v>
      </c>
      <c r="G21" s="321">
        <v>0</v>
      </c>
      <c r="H21" s="322">
        <v>0</v>
      </c>
      <c r="I21" s="321">
        <v>15</v>
      </c>
      <c r="J21" s="322">
        <v>2990000</v>
      </c>
      <c r="K21" s="323">
        <v>16</v>
      </c>
      <c r="L21" s="323">
        <v>0</v>
      </c>
      <c r="M21" s="325">
        <v>0</v>
      </c>
    </row>
    <row r="22" spans="2:13" ht="15">
      <c r="B22" s="326" t="s">
        <v>381</v>
      </c>
      <c r="C22" s="326" t="s">
        <v>168</v>
      </c>
      <c r="D22" s="321">
        <v>6</v>
      </c>
      <c r="E22" s="322">
        <v>560000</v>
      </c>
      <c r="F22" s="323">
        <v>10</v>
      </c>
      <c r="G22" s="321">
        <v>0</v>
      </c>
      <c r="H22" s="324">
        <v>0</v>
      </c>
      <c r="I22" s="321">
        <v>22</v>
      </c>
      <c r="J22" s="322">
        <v>3302000</v>
      </c>
      <c r="K22" s="323">
        <v>21</v>
      </c>
      <c r="L22" s="323">
        <v>0</v>
      </c>
      <c r="M22" s="327">
        <v>0</v>
      </c>
    </row>
    <row r="23" spans="2:13" ht="15">
      <c r="B23" s="320" t="s">
        <v>382</v>
      </c>
      <c r="C23" s="320" t="s">
        <v>169</v>
      </c>
      <c r="D23" s="321">
        <v>195</v>
      </c>
      <c r="E23" s="322">
        <v>26830000</v>
      </c>
      <c r="F23" s="323">
        <v>85</v>
      </c>
      <c r="G23" s="321">
        <v>5</v>
      </c>
      <c r="H23" s="322">
        <v>18700</v>
      </c>
      <c r="I23" s="321">
        <v>467</v>
      </c>
      <c r="J23" s="322">
        <v>71752500</v>
      </c>
      <c r="K23" s="323">
        <v>225</v>
      </c>
      <c r="L23" s="323">
        <v>8</v>
      </c>
      <c r="M23" s="325">
        <v>28500</v>
      </c>
    </row>
    <row r="24" spans="2:13" ht="15">
      <c r="B24" s="326" t="s">
        <v>383</v>
      </c>
      <c r="C24" s="326" t="s">
        <v>170</v>
      </c>
      <c r="D24" s="321">
        <v>29</v>
      </c>
      <c r="E24" s="322">
        <v>7220000</v>
      </c>
      <c r="F24" s="323">
        <v>21</v>
      </c>
      <c r="G24" s="321">
        <v>2</v>
      </c>
      <c r="H24" s="324">
        <v>1400</v>
      </c>
      <c r="I24" s="321">
        <v>51</v>
      </c>
      <c r="J24" s="322">
        <v>11355000</v>
      </c>
      <c r="K24" s="323">
        <v>32</v>
      </c>
      <c r="L24" s="323">
        <v>5</v>
      </c>
      <c r="M24" s="325">
        <v>3500</v>
      </c>
    </row>
    <row r="25" spans="2:13" ht="15">
      <c r="B25" s="320" t="s">
        <v>384</v>
      </c>
      <c r="C25" s="320" t="s">
        <v>171</v>
      </c>
      <c r="D25" s="321">
        <v>5</v>
      </c>
      <c r="E25" s="322">
        <v>350000</v>
      </c>
      <c r="F25" s="323">
        <v>3</v>
      </c>
      <c r="G25" s="321">
        <v>1</v>
      </c>
      <c r="H25" s="322">
        <v>700</v>
      </c>
      <c r="I25" s="321">
        <v>9</v>
      </c>
      <c r="J25" s="322">
        <v>800000</v>
      </c>
      <c r="K25" s="323">
        <v>7</v>
      </c>
      <c r="L25" s="323">
        <v>1</v>
      </c>
      <c r="M25" s="325">
        <v>700</v>
      </c>
    </row>
    <row r="26" spans="2:13" ht="15">
      <c r="B26" s="326" t="s">
        <v>385</v>
      </c>
      <c r="C26" s="326" t="s">
        <v>172</v>
      </c>
      <c r="D26" s="321">
        <v>20</v>
      </c>
      <c r="E26" s="322">
        <v>2950000</v>
      </c>
      <c r="F26" s="323">
        <v>17</v>
      </c>
      <c r="G26" s="321">
        <v>2</v>
      </c>
      <c r="H26" s="322">
        <v>1400</v>
      </c>
      <c r="I26" s="321">
        <v>40</v>
      </c>
      <c r="J26" s="322">
        <v>6682000</v>
      </c>
      <c r="K26" s="323">
        <v>38</v>
      </c>
      <c r="L26" s="323">
        <v>5</v>
      </c>
      <c r="M26" s="325">
        <v>3500</v>
      </c>
    </row>
    <row r="27" spans="2:13" ht="15">
      <c r="B27" s="320" t="s">
        <v>386</v>
      </c>
      <c r="C27" s="320" t="s">
        <v>173</v>
      </c>
      <c r="D27" s="321">
        <v>55</v>
      </c>
      <c r="E27" s="322">
        <v>8570000</v>
      </c>
      <c r="F27" s="323">
        <v>56</v>
      </c>
      <c r="G27" s="321">
        <v>0</v>
      </c>
      <c r="H27" s="322">
        <v>0</v>
      </c>
      <c r="I27" s="321">
        <v>123</v>
      </c>
      <c r="J27" s="322">
        <v>19395000</v>
      </c>
      <c r="K27" s="323">
        <v>113</v>
      </c>
      <c r="L27" s="323">
        <v>0</v>
      </c>
      <c r="M27" s="325">
        <v>0</v>
      </c>
    </row>
    <row r="28" spans="2:13" ht="15">
      <c r="B28" s="326" t="s">
        <v>387</v>
      </c>
      <c r="C28" s="326" t="s">
        <v>174</v>
      </c>
      <c r="D28" s="321">
        <v>71</v>
      </c>
      <c r="E28" s="322">
        <v>19480000</v>
      </c>
      <c r="F28" s="323">
        <v>71</v>
      </c>
      <c r="G28" s="321">
        <v>0</v>
      </c>
      <c r="H28" s="322">
        <v>0</v>
      </c>
      <c r="I28" s="321">
        <v>154</v>
      </c>
      <c r="J28" s="322">
        <v>43820000</v>
      </c>
      <c r="K28" s="323">
        <v>125</v>
      </c>
      <c r="L28" s="323">
        <v>0</v>
      </c>
      <c r="M28" s="325">
        <v>0</v>
      </c>
    </row>
    <row r="29" spans="2:13" ht="15">
      <c r="B29" s="320" t="s">
        <v>388</v>
      </c>
      <c r="C29" s="320" t="s">
        <v>175</v>
      </c>
      <c r="D29" s="321">
        <v>13</v>
      </c>
      <c r="E29" s="322">
        <v>2320000</v>
      </c>
      <c r="F29" s="323">
        <v>12</v>
      </c>
      <c r="G29" s="321">
        <v>2</v>
      </c>
      <c r="H29" s="324">
        <v>1400</v>
      </c>
      <c r="I29" s="321">
        <v>33</v>
      </c>
      <c r="J29" s="322">
        <v>6290000</v>
      </c>
      <c r="K29" s="323">
        <v>26</v>
      </c>
      <c r="L29" s="323">
        <v>2</v>
      </c>
      <c r="M29" s="325">
        <v>1400</v>
      </c>
    </row>
    <row r="30" spans="2:13" ht="15">
      <c r="B30" s="326" t="s">
        <v>389</v>
      </c>
      <c r="C30" s="326" t="s">
        <v>176</v>
      </c>
      <c r="D30" s="321">
        <v>13</v>
      </c>
      <c r="E30" s="322">
        <v>7920000</v>
      </c>
      <c r="F30" s="323">
        <v>13</v>
      </c>
      <c r="G30" s="321">
        <v>1</v>
      </c>
      <c r="H30" s="324">
        <v>700</v>
      </c>
      <c r="I30" s="321">
        <v>29</v>
      </c>
      <c r="J30" s="322">
        <v>14330000</v>
      </c>
      <c r="K30" s="323">
        <v>20</v>
      </c>
      <c r="L30" s="323">
        <v>1</v>
      </c>
      <c r="M30" s="327">
        <v>700</v>
      </c>
    </row>
    <row r="31" spans="2:13" ht="15">
      <c r="B31" s="320" t="s">
        <v>390</v>
      </c>
      <c r="C31" s="320" t="s">
        <v>177</v>
      </c>
      <c r="D31" s="321">
        <v>6</v>
      </c>
      <c r="E31" s="322">
        <v>530000</v>
      </c>
      <c r="F31" s="323">
        <v>9</v>
      </c>
      <c r="G31" s="321">
        <v>0</v>
      </c>
      <c r="H31" s="324">
        <v>0</v>
      </c>
      <c r="I31" s="321">
        <v>13</v>
      </c>
      <c r="J31" s="322">
        <v>900000</v>
      </c>
      <c r="K31" s="323">
        <v>23</v>
      </c>
      <c r="L31" s="323">
        <v>0</v>
      </c>
      <c r="M31" s="327">
        <v>0</v>
      </c>
    </row>
    <row r="32" spans="2:13" ht="15">
      <c r="B32" s="326" t="s">
        <v>391</v>
      </c>
      <c r="C32" s="326" t="s">
        <v>178</v>
      </c>
      <c r="D32" s="321">
        <v>17</v>
      </c>
      <c r="E32" s="322">
        <v>3330000</v>
      </c>
      <c r="F32" s="323">
        <v>5</v>
      </c>
      <c r="G32" s="321">
        <v>1</v>
      </c>
      <c r="H32" s="322">
        <v>700</v>
      </c>
      <c r="I32" s="321">
        <v>37</v>
      </c>
      <c r="J32" s="322">
        <v>6820000</v>
      </c>
      <c r="K32" s="323">
        <v>13</v>
      </c>
      <c r="L32" s="323">
        <v>2</v>
      </c>
      <c r="M32" s="325">
        <v>1400</v>
      </c>
    </row>
    <row r="33" spans="2:13" ht="15">
      <c r="B33" s="320" t="s">
        <v>392</v>
      </c>
      <c r="C33" s="320" t="s">
        <v>179</v>
      </c>
      <c r="D33" s="321">
        <v>49</v>
      </c>
      <c r="E33" s="322">
        <v>9935000</v>
      </c>
      <c r="F33" s="323">
        <v>93</v>
      </c>
      <c r="G33" s="321">
        <v>0</v>
      </c>
      <c r="H33" s="324">
        <v>0</v>
      </c>
      <c r="I33" s="321">
        <v>105</v>
      </c>
      <c r="J33" s="322">
        <v>13689000</v>
      </c>
      <c r="K33" s="323">
        <v>186</v>
      </c>
      <c r="L33" s="323">
        <v>0</v>
      </c>
      <c r="M33" s="325">
        <v>0</v>
      </c>
    </row>
    <row r="34" spans="2:13" ht="15">
      <c r="B34" s="326" t="s">
        <v>393</v>
      </c>
      <c r="C34" s="326" t="s">
        <v>180</v>
      </c>
      <c r="D34" s="321">
        <v>143</v>
      </c>
      <c r="E34" s="322">
        <v>46120000</v>
      </c>
      <c r="F34" s="323">
        <v>72</v>
      </c>
      <c r="G34" s="321">
        <v>1</v>
      </c>
      <c r="H34" s="324">
        <v>1600</v>
      </c>
      <c r="I34" s="321">
        <v>337</v>
      </c>
      <c r="J34" s="322">
        <v>132090000</v>
      </c>
      <c r="K34" s="323">
        <v>218</v>
      </c>
      <c r="L34" s="323">
        <v>1</v>
      </c>
      <c r="M34" s="327">
        <v>1600</v>
      </c>
    </row>
    <row r="35" spans="2:13" ht="15">
      <c r="B35" s="320" t="s">
        <v>394</v>
      </c>
      <c r="C35" s="320" t="s">
        <v>181</v>
      </c>
      <c r="D35" s="321">
        <v>6</v>
      </c>
      <c r="E35" s="322">
        <v>1320000</v>
      </c>
      <c r="F35" s="323">
        <v>11</v>
      </c>
      <c r="G35" s="321">
        <v>0</v>
      </c>
      <c r="H35" s="324">
        <v>0</v>
      </c>
      <c r="I35" s="321">
        <v>12</v>
      </c>
      <c r="J35" s="322">
        <v>2020000</v>
      </c>
      <c r="K35" s="323">
        <v>27</v>
      </c>
      <c r="L35" s="323">
        <v>0</v>
      </c>
      <c r="M35" s="325">
        <v>0</v>
      </c>
    </row>
    <row r="36" spans="2:13" ht="15">
      <c r="B36" s="326" t="s">
        <v>395</v>
      </c>
      <c r="C36" s="326" t="s">
        <v>182</v>
      </c>
      <c r="D36" s="321">
        <v>0</v>
      </c>
      <c r="E36" s="324">
        <v>0</v>
      </c>
      <c r="F36" s="323">
        <v>3</v>
      </c>
      <c r="G36" s="321">
        <v>2</v>
      </c>
      <c r="H36" s="324">
        <v>1400</v>
      </c>
      <c r="I36" s="321">
        <v>2</v>
      </c>
      <c r="J36" s="322">
        <v>410000</v>
      </c>
      <c r="K36" s="323">
        <v>10</v>
      </c>
      <c r="L36" s="323">
        <v>2</v>
      </c>
      <c r="M36" s="325">
        <v>1400</v>
      </c>
    </row>
    <row r="37" spans="2:13" ht="15">
      <c r="B37" s="320" t="s">
        <v>396</v>
      </c>
      <c r="C37" s="320" t="s">
        <v>183</v>
      </c>
      <c r="D37" s="321">
        <v>8</v>
      </c>
      <c r="E37" s="322">
        <v>2250000</v>
      </c>
      <c r="F37" s="323">
        <v>6</v>
      </c>
      <c r="G37" s="321">
        <v>0</v>
      </c>
      <c r="H37" s="324">
        <v>0</v>
      </c>
      <c r="I37" s="321">
        <v>17</v>
      </c>
      <c r="J37" s="322">
        <v>5000000</v>
      </c>
      <c r="K37" s="323">
        <v>13</v>
      </c>
      <c r="L37" s="323">
        <v>0</v>
      </c>
      <c r="M37" s="327">
        <v>0</v>
      </c>
    </row>
    <row r="38" spans="2:13" ht="15">
      <c r="B38" s="326" t="s">
        <v>397</v>
      </c>
      <c r="C38" s="326" t="s">
        <v>184</v>
      </c>
      <c r="D38" s="321">
        <v>67</v>
      </c>
      <c r="E38" s="322">
        <v>16600000</v>
      </c>
      <c r="F38" s="323">
        <v>39</v>
      </c>
      <c r="G38" s="321">
        <v>0</v>
      </c>
      <c r="H38" s="324">
        <v>0</v>
      </c>
      <c r="I38" s="321">
        <v>146</v>
      </c>
      <c r="J38" s="322">
        <v>32970000</v>
      </c>
      <c r="K38" s="323">
        <v>96</v>
      </c>
      <c r="L38" s="323">
        <v>1</v>
      </c>
      <c r="M38" s="325">
        <v>700</v>
      </c>
    </row>
    <row r="39" spans="2:13" ht="15">
      <c r="B39" s="320" t="s">
        <v>398</v>
      </c>
      <c r="C39" s="320" t="s">
        <v>185</v>
      </c>
      <c r="D39" s="321">
        <v>22</v>
      </c>
      <c r="E39" s="322">
        <v>2335000</v>
      </c>
      <c r="F39" s="323">
        <v>11</v>
      </c>
      <c r="G39" s="321">
        <v>1</v>
      </c>
      <c r="H39" s="322">
        <v>700</v>
      </c>
      <c r="I39" s="321">
        <v>43</v>
      </c>
      <c r="J39" s="322">
        <v>4760000</v>
      </c>
      <c r="K39" s="323">
        <v>31</v>
      </c>
      <c r="L39" s="323">
        <v>1</v>
      </c>
      <c r="M39" s="325">
        <v>700</v>
      </c>
    </row>
    <row r="40" spans="2:13" ht="15">
      <c r="B40" s="326" t="s">
        <v>399</v>
      </c>
      <c r="C40" s="326" t="s">
        <v>307</v>
      </c>
      <c r="D40" s="321">
        <v>123</v>
      </c>
      <c r="E40" s="322">
        <v>32737000</v>
      </c>
      <c r="F40" s="323">
        <v>81</v>
      </c>
      <c r="G40" s="321">
        <v>1</v>
      </c>
      <c r="H40" s="322">
        <v>700</v>
      </c>
      <c r="I40" s="321">
        <v>246</v>
      </c>
      <c r="J40" s="322">
        <v>51839000</v>
      </c>
      <c r="K40" s="323">
        <v>185</v>
      </c>
      <c r="L40" s="323">
        <v>4</v>
      </c>
      <c r="M40" s="325">
        <v>54100</v>
      </c>
    </row>
    <row r="41" spans="2:13" ht="15">
      <c r="B41" s="320" t="s">
        <v>400</v>
      </c>
      <c r="C41" s="320" t="s">
        <v>186</v>
      </c>
      <c r="D41" s="328">
        <v>2071</v>
      </c>
      <c r="E41" s="322">
        <v>400439942</v>
      </c>
      <c r="F41" s="329">
        <v>1538</v>
      </c>
      <c r="G41" s="321">
        <v>3</v>
      </c>
      <c r="H41" s="322">
        <v>701540</v>
      </c>
      <c r="I41" s="328">
        <v>4396</v>
      </c>
      <c r="J41" s="322">
        <v>1664016990</v>
      </c>
      <c r="K41" s="329">
        <v>3738</v>
      </c>
      <c r="L41" s="323">
        <v>10</v>
      </c>
      <c r="M41" s="325">
        <v>707540</v>
      </c>
    </row>
    <row r="42" spans="2:13" ht="15">
      <c r="B42" s="326" t="s">
        <v>401</v>
      </c>
      <c r="C42" s="326" t="s">
        <v>187</v>
      </c>
      <c r="D42" s="321">
        <v>330</v>
      </c>
      <c r="E42" s="322">
        <v>31077500</v>
      </c>
      <c r="F42" s="323">
        <v>220</v>
      </c>
      <c r="G42" s="321">
        <v>1</v>
      </c>
      <c r="H42" s="322">
        <v>1000</v>
      </c>
      <c r="I42" s="328">
        <v>748</v>
      </c>
      <c r="J42" s="322">
        <v>71063500</v>
      </c>
      <c r="K42" s="323">
        <v>459</v>
      </c>
      <c r="L42" s="323">
        <v>4</v>
      </c>
      <c r="M42" s="325">
        <v>5900</v>
      </c>
    </row>
    <row r="43" spans="2:13" ht="15">
      <c r="B43" s="320" t="s">
        <v>402</v>
      </c>
      <c r="C43" s="320" t="s">
        <v>188</v>
      </c>
      <c r="D43" s="321">
        <v>3</v>
      </c>
      <c r="E43" s="322">
        <v>220000</v>
      </c>
      <c r="F43" s="323">
        <v>6</v>
      </c>
      <c r="G43" s="321">
        <v>0</v>
      </c>
      <c r="H43" s="324">
        <v>0</v>
      </c>
      <c r="I43" s="321">
        <v>10</v>
      </c>
      <c r="J43" s="322">
        <v>1000000</v>
      </c>
      <c r="K43" s="323">
        <v>14</v>
      </c>
      <c r="L43" s="323">
        <v>0</v>
      </c>
      <c r="M43" s="325">
        <v>0</v>
      </c>
    </row>
    <row r="44" spans="2:13" ht="15">
      <c r="B44" s="326" t="s">
        <v>403</v>
      </c>
      <c r="C44" s="326" t="s">
        <v>189</v>
      </c>
      <c r="D44" s="321">
        <v>12</v>
      </c>
      <c r="E44" s="322">
        <v>7065000</v>
      </c>
      <c r="F44" s="323">
        <v>7</v>
      </c>
      <c r="G44" s="321">
        <v>0</v>
      </c>
      <c r="H44" s="322">
        <v>0</v>
      </c>
      <c r="I44" s="321">
        <v>23</v>
      </c>
      <c r="J44" s="322">
        <v>9436000</v>
      </c>
      <c r="K44" s="323">
        <v>13</v>
      </c>
      <c r="L44" s="323">
        <v>0</v>
      </c>
      <c r="M44" s="325">
        <v>0</v>
      </c>
    </row>
    <row r="45" spans="2:13" ht="15">
      <c r="B45" s="320" t="s">
        <v>404</v>
      </c>
      <c r="C45" s="320" t="s">
        <v>190</v>
      </c>
      <c r="D45" s="321">
        <v>61</v>
      </c>
      <c r="E45" s="322">
        <v>8567000</v>
      </c>
      <c r="F45" s="323">
        <v>49</v>
      </c>
      <c r="G45" s="321">
        <v>0</v>
      </c>
      <c r="H45" s="324">
        <v>0</v>
      </c>
      <c r="I45" s="321">
        <v>182</v>
      </c>
      <c r="J45" s="322">
        <v>27919000</v>
      </c>
      <c r="K45" s="323">
        <v>91</v>
      </c>
      <c r="L45" s="323">
        <v>1</v>
      </c>
      <c r="M45" s="325">
        <v>700</v>
      </c>
    </row>
    <row r="46" spans="2:13" ht="15">
      <c r="B46" s="326" t="s">
        <v>405</v>
      </c>
      <c r="C46" s="326" t="s">
        <v>191</v>
      </c>
      <c r="D46" s="321">
        <v>16</v>
      </c>
      <c r="E46" s="322">
        <v>3340000</v>
      </c>
      <c r="F46" s="323">
        <v>19</v>
      </c>
      <c r="G46" s="321">
        <v>0</v>
      </c>
      <c r="H46" s="324">
        <v>0</v>
      </c>
      <c r="I46" s="321">
        <v>27</v>
      </c>
      <c r="J46" s="322">
        <v>7410000</v>
      </c>
      <c r="K46" s="323">
        <v>35</v>
      </c>
      <c r="L46" s="323">
        <v>1</v>
      </c>
      <c r="M46" s="325">
        <v>3500</v>
      </c>
    </row>
    <row r="47" spans="2:13" ht="15">
      <c r="B47" s="320" t="s">
        <v>406</v>
      </c>
      <c r="C47" s="320" t="s">
        <v>192</v>
      </c>
      <c r="D47" s="321">
        <v>6</v>
      </c>
      <c r="E47" s="322">
        <v>4660000</v>
      </c>
      <c r="F47" s="323">
        <v>4</v>
      </c>
      <c r="G47" s="321">
        <v>1</v>
      </c>
      <c r="H47" s="324">
        <v>6400</v>
      </c>
      <c r="I47" s="321">
        <v>11</v>
      </c>
      <c r="J47" s="322">
        <v>11020000</v>
      </c>
      <c r="K47" s="323">
        <v>21</v>
      </c>
      <c r="L47" s="323">
        <v>2</v>
      </c>
      <c r="M47" s="325">
        <v>7100</v>
      </c>
    </row>
    <row r="48" spans="2:13" ht="15">
      <c r="B48" s="326" t="s">
        <v>407</v>
      </c>
      <c r="C48" s="326" t="s">
        <v>193</v>
      </c>
      <c r="D48" s="321">
        <v>143</v>
      </c>
      <c r="E48" s="322">
        <v>22145000</v>
      </c>
      <c r="F48" s="323">
        <v>96</v>
      </c>
      <c r="G48" s="321">
        <v>0</v>
      </c>
      <c r="H48" s="324">
        <v>0</v>
      </c>
      <c r="I48" s="321">
        <v>279</v>
      </c>
      <c r="J48" s="322">
        <v>39138865</v>
      </c>
      <c r="K48" s="323">
        <v>200</v>
      </c>
      <c r="L48" s="323">
        <v>1</v>
      </c>
      <c r="M48" s="327">
        <v>700</v>
      </c>
    </row>
    <row r="49" spans="2:13" ht="15">
      <c r="B49" s="320" t="s">
        <v>408</v>
      </c>
      <c r="C49" s="320" t="s">
        <v>194</v>
      </c>
      <c r="D49" s="321">
        <v>121</v>
      </c>
      <c r="E49" s="322">
        <v>24082000</v>
      </c>
      <c r="F49" s="323">
        <v>65</v>
      </c>
      <c r="G49" s="321">
        <v>4</v>
      </c>
      <c r="H49" s="324">
        <v>10500</v>
      </c>
      <c r="I49" s="321">
        <v>240</v>
      </c>
      <c r="J49" s="322">
        <v>61339500</v>
      </c>
      <c r="K49" s="323">
        <v>164</v>
      </c>
      <c r="L49" s="323">
        <v>5</v>
      </c>
      <c r="M49" s="325">
        <v>11200</v>
      </c>
    </row>
    <row r="50" spans="2:13" ht="15">
      <c r="B50" s="326" t="s">
        <v>409</v>
      </c>
      <c r="C50" s="326" t="s">
        <v>195</v>
      </c>
      <c r="D50" s="321">
        <v>11</v>
      </c>
      <c r="E50" s="322">
        <v>1170000</v>
      </c>
      <c r="F50" s="323">
        <v>17</v>
      </c>
      <c r="G50" s="321">
        <v>1</v>
      </c>
      <c r="H50" s="324">
        <v>700</v>
      </c>
      <c r="I50" s="321">
        <v>29</v>
      </c>
      <c r="J50" s="322">
        <v>2725000</v>
      </c>
      <c r="K50" s="323">
        <v>37</v>
      </c>
      <c r="L50" s="323">
        <v>3</v>
      </c>
      <c r="M50" s="325">
        <v>2100</v>
      </c>
    </row>
    <row r="51" spans="2:13" ht="15">
      <c r="B51" s="320" t="s">
        <v>410</v>
      </c>
      <c r="C51" s="320" t="s">
        <v>196</v>
      </c>
      <c r="D51" s="321">
        <v>26</v>
      </c>
      <c r="E51" s="322">
        <v>6540000</v>
      </c>
      <c r="F51" s="323">
        <v>21</v>
      </c>
      <c r="G51" s="321">
        <v>0</v>
      </c>
      <c r="H51" s="324">
        <v>0</v>
      </c>
      <c r="I51" s="321">
        <v>57</v>
      </c>
      <c r="J51" s="322">
        <v>11360000</v>
      </c>
      <c r="K51" s="323">
        <v>38</v>
      </c>
      <c r="L51" s="323">
        <v>1</v>
      </c>
      <c r="M51" s="325">
        <v>700</v>
      </c>
    </row>
    <row r="52" spans="2:13" ht="15">
      <c r="B52" s="326" t="s">
        <v>411</v>
      </c>
      <c r="C52" s="326" t="s">
        <v>197</v>
      </c>
      <c r="D52" s="321">
        <v>31</v>
      </c>
      <c r="E52" s="322">
        <v>2224000</v>
      </c>
      <c r="F52" s="323">
        <v>65</v>
      </c>
      <c r="G52" s="321">
        <v>0</v>
      </c>
      <c r="H52" s="322">
        <v>0</v>
      </c>
      <c r="I52" s="321">
        <v>80</v>
      </c>
      <c r="J52" s="322">
        <v>16614975</v>
      </c>
      <c r="K52" s="323">
        <v>144</v>
      </c>
      <c r="L52" s="323">
        <v>0</v>
      </c>
      <c r="M52" s="325">
        <v>0</v>
      </c>
    </row>
    <row r="53" spans="2:13" ht="15">
      <c r="B53" s="320" t="s">
        <v>412</v>
      </c>
      <c r="C53" s="320" t="s">
        <v>198</v>
      </c>
      <c r="D53" s="321">
        <v>34</v>
      </c>
      <c r="E53" s="322">
        <v>5650000</v>
      </c>
      <c r="F53" s="323">
        <v>38</v>
      </c>
      <c r="G53" s="321">
        <v>0</v>
      </c>
      <c r="H53" s="324">
        <v>0</v>
      </c>
      <c r="I53" s="321">
        <v>63</v>
      </c>
      <c r="J53" s="322">
        <v>9970000</v>
      </c>
      <c r="K53" s="323">
        <v>112</v>
      </c>
      <c r="L53" s="323">
        <v>0</v>
      </c>
      <c r="M53" s="325">
        <v>0</v>
      </c>
    </row>
    <row r="54" spans="2:13" ht="15">
      <c r="B54" s="326" t="s">
        <v>413</v>
      </c>
      <c r="C54" s="326" t="s">
        <v>199</v>
      </c>
      <c r="D54" s="321">
        <v>29</v>
      </c>
      <c r="E54" s="322">
        <v>13675000</v>
      </c>
      <c r="F54" s="323">
        <v>15</v>
      </c>
      <c r="G54" s="321">
        <v>2</v>
      </c>
      <c r="H54" s="324">
        <v>1400</v>
      </c>
      <c r="I54" s="321">
        <v>58</v>
      </c>
      <c r="J54" s="322">
        <v>27365000</v>
      </c>
      <c r="K54" s="323">
        <v>29</v>
      </c>
      <c r="L54" s="323">
        <v>2</v>
      </c>
      <c r="M54" s="327">
        <v>1400</v>
      </c>
    </row>
    <row r="55" spans="2:13" ht="15">
      <c r="B55" s="320" t="s">
        <v>414</v>
      </c>
      <c r="C55" s="320" t="s">
        <v>200</v>
      </c>
      <c r="D55" s="321">
        <v>62</v>
      </c>
      <c r="E55" s="322">
        <v>6250000</v>
      </c>
      <c r="F55" s="323">
        <v>55</v>
      </c>
      <c r="G55" s="321">
        <v>2</v>
      </c>
      <c r="H55" s="322">
        <v>1400</v>
      </c>
      <c r="I55" s="321">
        <v>124</v>
      </c>
      <c r="J55" s="322">
        <v>13300000</v>
      </c>
      <c r="K55" s="323">
        <v>158</v>
      </c>
      <c r="L55" s="323">
        <v>4</v>
      </c>
      <c r="M55" s="325">
        <v>9200</v>
      </c>
    </row>
    <row r="56" spans="2:13" ht="15">
      <c r="B56" s="326" t="s">
        <v>415</v>
      </c>
      <c r="C56" s="326" t="s">
        <v>201</v>
      </c>
      <c r="D56" s="321">
        <v>5</v>
      </c>
      <c r="E56" s="322">
        <v>1530000</v>
      </c>
      <c r="F56" s="323">
        <v>7</v>
      </c>
      <c r="G56" s="321">
        <v>2</v>
      </c>
      <c r="H56" s="324">
        <v>1400</v>
      </c>
      <c r="I56" s="321">
        <v>13</v>
      </c>
      <c r="J56" s="322">
        <v>3940000</v>
      </c>
      <c r="K56" s="323">
        <v>9</v>
      </c>
      <c r="L56" s="323">
        <v>3</v>
      </c>
      <c r="M56" s="327">
        <v>36400</v>
      </c>
    </row>
    <row r="57" spans="2:13" ht="15">
      <c r="B57" s="320" t="s">
        <v>416</v>
      </c>
      <c r="C57" s="320" t="s">
        <v>202</v>
      </c>
      <c r="D57" s="321">
        <v>8</v>
      </c>
      <c r="E57" s="322">
        <v>1150000</v>
      </c>
      <c r="F57" s="323">
        <v>16</v>
      </c>
      <c r="G57" s="321">
        <v>2</v>
      </c>
      <c r="H57" s="322">
        <v>7700</v>
      </c>
      <c r="I57" s="321">
        <v>18</v>
      </c>
      <c r="J57" s="322">
        <v>6900000</v>
      </c>
      <c r="K57" s="323">
        <v>37</v>
      </c>
      <c r="L57" s="323">
        <v>5</v>
      </c>
      <c r="M57" s="325">
        <v>16100</v>
      </c>
    </row>
    <row r="58" spans="2:13" ht="15">
      <c r="B58" s="326" t="s">
        <v>417</v>
      </c>
      <c r="C58" s="326" t="s">
        <v>203</v>
      </c>
      <c r="D58" s="321">
        <v>8</v>
      </c>
      <c r="E58" s="322">
        <v>2540000</v>
      </c>
      <c r="F58" s="323">
        <v>3</v>
      </c>
      <c r="G58" s="321">
        <v>0</v>
      </c>
      <c r="H58" s="324">
        <v>0</v>
      </c>
      <c r="I58" s="321">
        <v>15</v>
      </c>
      <c r="J58" s="322">
        <v>4390000</v>
      </c>
      <c r="K58" s="323">
        <v>21</v>
      </c>
      <c r="L58" s="323">
        <v>0</v>
      </c>
      <c r="M58" s="325">
        <v>0</v>
      </c>
    </row>
    <row r="59" spans="2:13" ht="15">
      <c r="B59" s="320" t="s">
        <v>418</v>
      </c>
      <c r="C59" s="320" t="s">
        <v>204</v>
      </c>
      <c r="D59" s="321">
        <v>16</v>
      </c>
      <c r="E59" s="322">
        <v>4820000</v>
      </c>
      <c r="F59" s="323">
        <v>14</v>
      </c>
      <c r="G59" s="321">
        <v>0</v>
      </c>
      <c r="H59" s="322">
        <v>0</v>
      </c>
      <c r="I59" s="321">
        <v>32</v>
      </c>
      <c r="J59" s="322">
        <v>7350000</v>
      </c>
      <c r="K59" s="323">
        <v>43</v>
      </c>
      <c r="L59" s="323">
        <v>0</v>
      </c>
      <c r="M59" s="325">
        <v>0</v>
      </c>
    </row>
    <row r="60" spans="2:13" ht="15">
      <c r="B60" s="326" t="s">
        <v>419</v>
      </c>
      <c r="C60" s="326" t="s">
        <v>205</v>
      </c>
      <c r="D60" s="321">
        <v>6</v>
      </c>
      <c r="E60" s="322">
        <v>870000</v>
      </c>
      <c r="F60" s="323">
        <v>6</v>
      </c>
      <c r="G60" s="321">
        <v>0</v>
      </c>
      <c r="H60" s="324">
        <v>0</v>
      </c>
      <c r="I60" s="321">
        <v>14</v>
      </c>
      <c r="J60" s="322">
        <v>3930000</v>
      </c>
      <c r="K60" s="323">
        <v>20</v>
      </c>
      <c r="L60" s="323">
        <v>0</v>
      </c>
      <c r="M60" s="325">
        <v>0</v>
      </c>
    </row>
    <row r="61" spans="2:13" ht="15">
      <c r="B61" s="320" t="s">
        <v>420</v>
      </c>
      <c r="C61" s="320" t="s">
        <v>206</v>
      </c>
      <c r="D61" s="321">
        <v>56</v>
      </c>
      <c r="E61" s="322">
        <v>9630000</v>
      </c>
      <c r="F61" s="323">
        <v>35</v>
      </c>
      <c r="G61" s="321">
        <v>0</v>
      </c>
      <c r="H61" s="324">
        <v>0</v>
      </c>
      <c r="I61" s="321">
        <v>101</v>
      </c>
      <c r="J61" s="322">
        <v>19945000</v>
      </c>
      <c r="K61" s="323">
        <v>85</v>
      </c>
      <c r="L61" s="323">
        <v>1</v>
      </c>
      <c r="M61" s="327">
        <v>700</v>
      </c>
    </row>
    <row r="62" spans="2:13" ht="15">
      <c r="B62" s="326" t="s">
        <v>421</v>
      </c>
      <c r="C62" s="326" t="s">
        <v>207</v>
      </c>
      <c r="D62" s="321">
        <v>52</v>
      </c>
      <c r="E62" s="322">
        <v>9250000</v>
      </c>
      <c r="F62" s="323">
        <v>41</v>
      </c>
      <c r="G62" s="321">
        <v>0</v>
      </c>
      <c r="H62" s="322">
        <v>0</v>
      </c>
      <c r="I62" s="321">
        <v>104</v>
      </c>
      <c r="J62" s="322">
        <v>15371000</v>
      </c>
      <c r="K62" s="323">
        <v>95</v>
      </c>
      <c r="L62" s="323">
        <v>2</v>
      </c>
      <c r="M62" s="325">
        <v>1700</v>
      </c>
    </row>
    <row r="63" spans="2:13" ht="15">
      <c r="B63" s="320" t="s">
        <v>422</v>
      </c>
      <c r="C63" s="320" t="s">
        <v>208</v>
      </c>
      <c r="D63" s="321">
        <v>10</v>
      </c>
      <c r="E63" s="322">
        <v>4950000</v>
      </c>
      <c r="F63" s="323">
        <v>4</v>
      </c>
      <c r="G63" s="321">
        <v>0</v>
      </c>
      <c r="H63" s="324">
        <v>0</v>
      </c>
      <c r="I63" s="321">
        <v>22</v>
      </c>
      <c r="J63" s="322">
        <v>10310000</v>
      </c>
      <c r="K63" s="323">
        <v>7</v>
      </c>
      <c r="L63" s="323">
        <v>0</v>
      </c>
      <c r="M63" s="327">
        <v>0</v>
      </c>
    </row>
    <row r="64" spans="2:13" ht="15">
      <c r="B64" s="326" t="s">
        <v>423</v>
      </c>
      <c r="C64" s="326" t="s">
        <v>209</v>
      </c>
      <c r="D64" s="321">
        <v>3</v>
      </c>
      <c r="E64" s="322">
        <v>110000</v>
      </c>
      <c r="F64" s="323">
        <v>3</v>
      </c>
      <c r="G64" s="321">
        <v>0</v>
      </c>
      <c r="H64" s="324">
        <v>0</v>
      </c>
      <c r="I64" s="321">
        <v>5</v>
      </c>
      <c r="J64" s="322">
        <v>170000</v>
      </c>
      <c r="K64" s="323">
        <v>5</v>
      </c>
      <c r="L64" s="323">
        <v>0</v>
      </c>
      <c r="M64" s="327">
        <v>0</v>
      </c>
    </row>
    <row r="65" spans="2:13" ht="15">
      <c r="B65" s="320" t="s">
        <v>424</v>
      </c>
      <c r="C65" s="320" t="s">
        <v>210</v>
      </c>
      <c r="D65" s="321">
        <v>23</v>
      </c>
      <c r="E65" s="322">
        <v>5555000</v>
      </c>
      <c r="F65" s="323">
        <v>13</v>
      </c>
      <c r="G65" s="321">
        <v>1</v>
      </c>
      <c r="H65" s="324">
        <v>700</v>
      </c>
      <c r="I65" s="321">
        <v>51</v>
      </c>
      <c r="J65" s="322">
        <v>9100000</v>
      </c>
      <c r="K65" s="323">
        <v>41</v>
      </c>
      <c r="L65" s="323">
        <v>1</v>
      </c>
      <c r="M65" s="327">
        <v>700</v>
      </c>
    </row>
    <row r="66" spans="2:13" ht="15">
      <c r="B66" s="326" t="s">
        <v>425</v>
      </c>
      <c r="C66" s="326" t="s">
        <v>211</v>
      </c>
      <c r="D66" s="321">
        <v>49</v>
      </c>
      <c r="E66" s="322">
        <v>6720000</v>
      </c>
      <c r="F66" s="323">
        <v>61</v>
      </c>
      <c r="G66" s="321">
        <v>0</v>
      </c>
      <c r="H66" s="322">
        <v>0</v>
      </c>
      <c r="I66" s="321">
        <v>103</v>
      </c>
      <c r="J66" s="322">
        <v>13740000</v>
      </c>
      <c r="K66" s="323">
        <v>130</v>
      </c>
      <c r="L66" s="323">
        <v>1</v>
      </c>
      <c r="M66" s="325">
        <v>2100</v>
      </c>
    </row>
    <row r="67" spans="2:13" ht="15">
      <c r="B67" s="320" t="s">
        <v>426</v>
      </c>
      <c r="C67" s="320" t="s">
        <v>212</v>
      </c>
      <c r="D67" s="321">
        <v>11</v>
      </c>
      <c r="E67" s="322">
        <v>640000</v>
      </c>
      <c r="F67" s="323">
        <v>26</v>
      </c>
      <c r="G67" s="321">
        <v>0</v>
      </c>
      <c r="H67" s="322">
        <v>0</v>
      </c>
      <c r="I67" s="321">
        <v>19</v>
      </c>
      <c r="J67" s="322">
        <v>2790000</v>
      </c>
      <c r="K67" s="323">
        <v>48</v>
      </c>
      <c r="L67" s="323">
        <v>1</v>
      </c>
      <c r="M67" s="325">
        <v>7000</v>
      </c>
    </row>
    <row r="68" spans="2:13" ht="15">
      <c r="B68" s="326" t="s">
        <v>427</v>
      </c>
      <c r="C68" s="326" t="s">
        <v>213</v>
      </c>
      <c r="D68" s="321">
        <v>28</v>
      </c>
      <c r="E68" s="322">
        <v>3390000</v>
      </c>
      <c r="F68" s="323">
        <v>7</v>
      </c>
      <c r="G68" s="321">
        <v>0</v>
      </c>
      <c r="H68" s="322">
        <v>0</v>
      </c>
      <c r="I68" s="321">
        <v>75</v>
      </c>
      <c r="J68" s="322">
        <v>10230000</v>
      </c>
      <c r="K68" s="323">
        <v>33</v>
      </c>
      <c r="L68" s="323">
        <v>0</v>
      </c>
      <c r="M68" s="325">
        <v>0</v>
      </c>
    </row>
    <row r="69" spans="2:13" ht="15">
      <c r="B69" s="320" t="s">
        <v>428</v>
      </c>
      <c r="C69" s="320" t="s">
        <v>214</v>
      </c>
      <c r="D69" s="321">
        <v>5</v>
      </c>
      <c r="E69" s="322">
        <v>1100000</v>
      </c>
      <c r="F69" s="323">
        <v>3</v>
      </c>
      <c r="G69" s="321">
        <v>0</v>
      </c>
      <c r="H69" s="324">
        <v>0</v>
      </c>
      <c r="I69" s="321">
        <v>6</v>
      </c>
      <c r="J69" s="322">
        <v>1300000</v>
      </c>
      <c r="K69" s="323">
        <v>5</v>
      </c>
      <c r="L69" s="323">
        <v>0</v>
      </c>
      <c r="M69" s="327">
        <v>0</v>
      </c>
    </row>
    <row r="70" spans="2:13" ht="15">
      <c r="B70" s="326" t="s">
        <v>429</v>
      </c>
      <c r="C70" s="326" t="s">
        <v>215</v>
      </c>
      <c r="D70" s="321">
        <v>66</v>
      </c>
      <c r="E70" s="322">
        <v>21610000</v>
      </c>
      <c r="F70" s="323">
        <v>45</v>
      </c>
      <c r="G70" s="321">
        <v>1</v>
      </c>
      <c r="H70" s="324">
        <v>700</v>
      </c>
      <c r="I70" s="321">
        <v>129</v>
      </c>
      <c r="J70" s="322">
        <v>42770000</v>
      </c>
      <c r="K70" s="323">
        <v>91</v>
      </c>
      <c r="L70" s="323">
        <v>1</v>
      </c>
      <c r="M70" s="325">
        <v>700</v>
      </c>
    </row>
    <row r="71" spans="2:13" ht="15">
      <c r="B71" s="320" t="s">
        <v>430</v>
      </c>
      <c r="C71" s="320" t="s">
        <v>216</v>
      </c>
      <c r="D71" s="321">
        <v>22</v>
      </c>
      <c r="E71" s="322">
        <v>1925000</v>
      </c>
      <c r="F71" s="323">
        <v>22</v>
      </c>
      <c r="G71" s="321">
        <v>0</v>
      </c>
      <c r="H71" s="324">
        <v>0</v>
      </c>
      <c r="I71" s="321">
        <v>38</v>
      </c>
      <c r="J71" s="322">
        <v>3497000</v>
      </c>
      <c r="K71" s="323">
        <v>47</v>
      </c>
      <c r="L71" s="323">
        <v>0</v>
      </c>
      <c r="M71" s="327">
        <v>0</v>
      </c>
    </row>
    <row r="72" spans="2:13" ht="15">
      <c r="B72" s="326" t="s">
        <v>431</v>
      </c>
      <c r="C72" s="326" t="s">
        <v>217</v>
      </c>
      <c r="D72" s="321">
        <v>42</v>
      </c>
      <c r="E72" s="322">
        <v>11877500</v>
      </c>
      <c r="F72" s="323">
        <v>29</v>
      </c>
      <c r="G72" s="321">
        <v>1</v>
      </c>
      <c r="H72" s="324">
        <v>700</v>
      </c>
      <c r="I72" s="321">
        <v>66</v>
      </c>
      <c r="J72" s="322">
        <v>17897500</v>
      </c>
      <c r="K72" s="323">
        <v>62</v>
      </c>
      <c r="L72" s="323">
        <v>2</v>
      </c>
      <c r="M72" s="325">
        <v>1400</v>
      </c>
    </row>
    <row r="73" spans="2:13" ht="15">
      <c r="B73" s="320" t="s">
        <v>432</v>
      </c>
      <c r="C73" s="320" t="s">
        <v>218</v>
      </c>
      <c r="D73" s="321">
        <v>12</v>
      </c>
      <c r="E73" s="322">
        <v>3650000</v>
      </c>
      <c r="F73" s="323">
        <v>11</v>
      </c>
      <c r="G73" s="321">
        <v>0</v>
      </c>
      <c r="H73" s="324">
        <v>0</v>
      </c>
      <c r="I73" s="321">
        <v>19</v>
      </c>
      <c r="J73" s="322">
        <v>4760000</v>
      </c>
      <c r="K73" s="323">
        <v>23</v>
      </c>
      <c r="L73" s="323">
        <v>1</v>
      </c>
      <c r="M73" s="325">
        <v>700</v>
      </c>
    </row>
    <row r="74" spans="2:13" ht="15">
      <c r="B74" s="326" t="s">
        <v>433</v>
      </c>
      <c r="C74" s="326" t="s">
        <v>219</v>
      </c>
      <c r="D74" s="321">
        <v>16</v>
      </c>
      <c r="E74" s="322">
        <v>11550000</v>
      </c>
      <c r="F74" s="323">
        <v>15</v>
      </c>
      <c r="G74" s="321">
        <v>1</v>
      </c>
      <c r="H74" s="324">
        <v>700</v>
      </c>
      <c r="I74" s="321">
        <v>27</v>
      </c>
      <c r="J74" s="322">
        <v>12455000</v>
      </c>
      <c r="K74" s="323">
        <v>30</v>
      </c>
      <c r="L74" s="323">
        <v>1</v>
      </c>
      <c r="M74" s="327">
        <v>700</v>
      </c>
    </row>
    <row r="75" spans="2:13" ht="15">
      <c r="B75" s="320" t="s">
        <v>434</v>
      </c>
      <c r="C75" s="320" t="s">
        <v>220</v>
      </c>
      <c r="D75" s="321">
        <v>26</v>
      </c>
      <c r="E75" s="322">
        <v>5500000</v>
      </c>
      <c r="F75" s="323">
        <v>11</v>
      </c>
      <c r="G75" s="321">
        <v>1</v>
      </c>
      <c r="H75" s="324">
        <v>7000</v>
      </c>
      <c r="I75" s="321">
        <v>49</v>
      </c>
      <c r="J75" s="322">
        <v>14460000</v>
      </c>
      <c r="K75" s="323">
        <v>21</v>
      </c>
      <c r="L75" s="323">
        <v>2</v>
      </c>
      <c r="M75" s="327">
        <v>14000</v>
      </c>
    </row>
    <row r="76" spans="2:13" ht="15">
      <c r="B76" s="326" t="s">
        <v>435</v>
      </c>
      <c r="C76" s="326" t="s">
        <v>221</v>
      </c>
      <c r="D76" s="321">
        <v>1</v>
      </c>
      <c r="E76" s="322">
        <v>600000</v>
      </c>
      <c r="F76" s="323">
        <v>3</v>
      </c>
      <c r="G76" s="321">
        <v>0</v>
      </c>
      <c r="H76" s="324">
        <v>0</v>
      </c>
      <c r="I76" s="321">
        <v>2</v>
      </c>
      <c r="J76" s="322">
        <v>650000</v>
      </c>
      <c r="K76" s="323">
        <v>5</v>
      </c>
      <c r="L76" s="323">
        <v>0</v>
      </c>
      <c r="M76" s="327">
        <v>0</v>
      </c>
    </row>
    <row r="77" spans="2:13" ht="15">
      <c r="B77" s="320" t="s">
        <v>436</v>
      </c>
      <c r="C77" s="320" t="s">
        <v>222</v>
      </c>
      <c r="D77" s="321">
        <v>13</v>
      </c>
      <c r="E77" s="322">
        <v>2635000</v>
      </c>
      <c r="F77" s="323">
        <v>22</v>
      </c>
      <c r="G77" s="321">
        <v>2</v>
      </c>
      <c r="H77" s="324">
        <v>1400</v>
      </c>
      <c r="I77" s="321">
        <v>17</v>
      </c>
      <c r="J77" s="322">
        <v>3775000</v>
      </c>
      <c r="K77" s="323">
        <v>36</v>
      </c>
      <c r="L77" s="323">
        <v>2</v>
      </c>
      <c r="M77" s="325">
        <v>1400</v>
      </c>
    </row>
    <row r="78" spans="2:13" ht="15">
      <c r="B78" s="326" t="s">
        <v>437</v>
      </c>
      <c r="C78" s="326" t="s">
        <v>223</v>
      </c>
      <c r="D78" s="321">
        <v>6</v>
      </c>
      <c r="E78" s="322">
        <v>340000</v>
      </c>
      <c r="F78" s="323">
        <v>5</v>
      </c>
      <c r="G78" s="321">
        <v>0</v>
      </c>
      <c r="H78" s="324">
        <v>0</v>
      </c>
      <c r="I78" s="321">
        <v>10</v>
      </c>
      <c r="J78" s="322">
        <v>610000</v>
      </c>
      <c r="K78" s="323">
        <v>13</v>
      </c>
      <c r="L78" s="323">
        <v>0</v>
      </c>
      <c r="M78" s="327">
        <v>0</v>
      </c>
    </row>
    <row r="79" spans="2:13" ht="15">
      <c r="B79" s="320" t="s">
        <v>438</v>
      </c>
      <c r="C79" s="320" t="s">
        <v>224</v>
      </c>
      <c r="D79" s="321">
        <v>26</v>
      </c>
      <c r="E79" s="322">
        <v>16800000</v>
      </c>
      <c r="F79" s="323">
        <v>8</v>
      </c>
      <c r="G79" s="321">
        <v>1</v>
      </c>
      <c r="H79" s="324">
        <v>14000</v>
      </c>
      <c r="I79" s="321">
        <v>39</v>
      </c>
      <c r="J79" s="322">
        <v>21300000</v>
      </c>
      <c r="K79" s="323">
        <v>25</v>
      </c>
      <c r="L79" s="323">
        <v>1</v>
      </c>
      <c r="M79" s="325">
        <v>14000</v>
      </c>
    </row>
    <row r="80" spans="2:13" ht="15">
      <c r="B80" s="326" t="s">
        <v>439</v>
      </c>
      <c r="C80" s="326" t="s">
        <v>225</v>
      </c>
      <c r="D80" s="321">
        <v>29</v>
      </c>
      <c r="E80" s="322">
        <v>11900000</v>
      </c>
      <c r="F80" s="323">
        <v>5</v>
      </c>
      <c r="G80" s="321">
        <v>0</v>
      </c>
      <c r="H80" s="324">
        <v>0</v>
      </c>
      <c r="I80" s="321">
        <v>50</v>
      </c>
      <c r="J80" s="322">
        <v>24060000</v>
      </c>
      <c r="K80" s="323">
        <v>16</v>
      </c>
      <c r="L80" s="323">
        <v>0</v>
      </c>
      <c r="M80" s="327">
        <v>0</v>
      </c>
    </row>
    <row r="81" spans="2:13" ht="15">
      <c r="B81" s="320" t="s">
        <v>440</v>
      </c>
      <c r="C81" s="320" t="s">
        <v>226</v>
      </c>
      <c r="D81" s="321">
        <v>5</v>
      </c>
      <c r="E81" s="324">
        <v>1340000</v>
      </c>
      <c r="F81" s="323">
        <v>9</v>
      </c>
      <c r="G81" s="321">
        <v>0</v>
      </c>
      <c r="H81" s="324">
        <v>0</v>
      </c>
      <c r="I81" s="321">
        <v>7</v>
      </c>
      <c r="J81" s="322">
        <v>1660000</v>
      </c>
      <c r="K81" s="323">
        <v>19</v>
      </c>
      <c r="L81" s="323">
        <v>0</v>
      </c>
      <c r="M81" s="327">
        <v>0</v>
      </c>
    </row>
    <row r="82" spans="2:13" ht="15">
      <c r="B82" s="326" t="s">
        <v>441</v>
      </c>
      <c r="C82" s="326" t="s">
        <v>227</v>
      </c>
      <c r="D82" s="321">
        <v>9</v>
      </c>
      <c r="E82" s="322">
        <v>1750700</v>
      </c>
      <c r="F82" s="323">
        <v>5</v>
      </c>
      <c r="G82" s="321">
        <v>0</v>
      </c>
      <c r="H82" s="324">
        <v>0</v>
      </c>
      <c r="I82" s="321">
        <v>9</v>
      </c>
      <c r="J82" s="322">
        <v>1750700</v>
      </c>
      <c r="K82" s="323">
        <v>7</v>
      </c>
      <c r="L82" s="323">
        <v>1</v>
      </c>
      <c r="M82" s="327">
        <v>700</v>
      </c>
    </row>
    <row r="83" spans="2:13" ht="15">
      <c r="B83" s="320" t="s">
        <v>442</v>
      </c>
      <c r="C83" s="320" t="s">
        <v>228</v>
      </c>
      <c r="D83" s="321">
        <v>5</v>
      </c>
      <c r="E83" s="322">
        <v>930000</v>
      </c>
      <c r="F83" s="323">
        <v>2</v>
      </c>
      <c r="G83" s="321">
        <v>0</v>
      </c>
      <c r="H83" s="324">
        <v>0</v>
      </c>
      <c r="I83" s="321">
        <v>10</v>
      </c>
      <c r="J83" s="322">
        <v>1730000</v>
      </c>
      <c r="K83" s="323">
        <v>13</v>
      </c>
      <c r="L83" s="323">
        <v>0</v>
      </c>
      <c r="M83" s="325">
        <v>0</v>
      </c>
    </row>
    <row r="84" spans="2:13" ht="15">
      <c r="B84" s="326" t="s">
        <v>443</v>
      </c>
      <c r="C84" s="326" t="s">
        <v>229</v>
      </c>
      <c r="D84" s="321">
        <v>6</v>
      </c>
      <c r="E84" s="322">
        <v>630000</v>
      </c>
      <c r="F84" s="323">
        <v>12</v>
      </c>
      <c r="G84" s="321">
        <v>0</v>
      </c>
      <c r="H84" s="324">
        <v>0</v>
      </c>
      <c r="I84" s="321">
        <v>20</v>
      </c>
      <c r="J84" s="322">
        <v>2910000</v>
      </c>
      <c r="K84" s="323">
        <v>33</v>
      </c>
      <c r="L84" s="323">
        <v>0</v>
      </c>
      <c r="M84" s="325">
        <v>0</v>
      </c>
    </row>
    <row r="85" spans="2:13" ht="15">
      <c r="B85" s="320" t="s">
        <v>444</v>
      </c>
      <c r="C85" s="320" t="s">
        <v>230</v>
      </c>
      <c r="D85" s="321">
        <v>16</v>
      </c>
      <c r="E85" s="322">
        <v>3335000</v>
      </c>
      <c r="F85" s="323">
        <v>14</v>
      </c>
      <c r="G85" s="321">
        <v>0</v>
      </c>
      <c r="H85" s="324">
        <v>0</v>
      </c>
      <c r="I85" s="321">
        <v>26</v>
      </c>
      <c r="J85" s="322">
        <v>5267000</v>
      </c>
      <c r="K85" s="323">
        <v>22</v>
      </c>
      <c r="L85" s="323">
        <v>0</v>
      </c>
      <c r="M85" s="327">
        <v>0</v>
      </c>
    </row>
    <row r="86" spans="2:13" ht="15">
      <c r="B86" s="326" t="s">
        <v>445</v>
      </c>
      <c r="C86" s="326" t="s">
        <v>231</v>
      </c>
      <c r="D86" s="321">
        <v>8</v>
      </c>
      <c r="E86" s="322">
        <v>1340000</v>
      </c>
      <c r="F86" s="323">
        <v>8</v>
      </c>
      <c r="G86" s="321">
        <v>0</v>
      </c>
      <c r="H86" s="322">
        <v>0</v>
      </c>
      <c r="I86" s="321">
        <v>10</v>
      </c>
      <c r="J86" s="322">
        <v>1600000</v>
      </c>
      <c r="K86" s="323">
        <v>22</v>
      </c>
      <c r="L86" s="323">
        <v>0</v>
      </c>
      <c r="M86" s="325">
        <v>0</v>
      </c>
    </row>
    <row r="87" spans="2:13" ht="15">
      <c r="B87" s="320" t="s">
        <v>446</v>
      </c>
      <c r="C87" s="320" t="s">
        <v>232</v>
      </c>
      <c r="D87" s="321">
        <v>13</v>
      </c>
      <c r="E87" s="322">
        <v>1699000</v>
      </c>
      <c r="F87" s="323">
        <v>10</v>
      </c>
      <c r="G87" s="321">
        <v>0</v>
      </c>
      <c r="H87" s="324">
        <v>0</v>
      </c>
      <c r="I87" s="321">
        <v>23</v>
      </c>
      <c r="J87" s="322">
        <v>4119000</v>
      </c>
      <c r="K87" s="323">
        <v>16</v>
      </c>
      <c r="L87" s="323">
        <v>0</v>
      </c>
      <c r="M87" s="327">
        <v>0</v>
      </c>
    </row>
    <row r="88" spans="2:13" ht="15.75" thickBot="1">
      <c r="B88" s="330" t="s">
        <v>447</v>
      </c>
      <c r="C88" s="330" t="s">
        <v>233</v>
      </c>
      <c r="D88" s="331">
        <v>15</v>
      </c>
      <c r="E88" s="332">
        <v>1850000</v>
      </c>
      <c r="F88" s="333">
        <v>14</v>
      </c>
      <c r="G88" s="331">
        <v>0</v>
      </c>
      <c r="H88" s="334">
        <v>0</v>
      </c>
      <c r="I88" s="331">
        <v>28</v>
      </c>
      <c r="J88" s="332">
        <v>3340000</v>
      </c>
      <c r="K88" s="333">
        <v>25</v>
      </c>
      <c r="L88" s="333">
        <v>0</v>
      </c>
      <c r="M88" s="335">
        <v>0</v>
      </c>
    </row>
    <row r="89" spans="2:13" ht="16.5" thickBot="1" thickTop="1">
      <c r="B89" s="336"/>
      <c r="C89" s="337" t="s">
        <v>234</v>
      </c>
      <c r="D89" s="338">
        <f>SUM(D8:D88)</f>
        <v>5551</v>
      </c>
      <c r="E89" s="338">
        <f aca="true" t="shared" si="0" ref="E89:M89">SUM(E8:E88)</f>
        <v>1200821642</v>
      </c>
      <c r="F89" s="338">
        <f t="shared" si="0"/>
        <v>3861</v>
      </c>
      <c r="G89" s="338">
        <f t="shared" si="0"/>
        <v>66</v>
      </c>
      <c r="H89" s="338">
        <f t="shared" si="0"/>
        <v>831740</v>
      </c>
      <c r="I89" s="338">
        <f t="shared" si="0"/>
        <v>11761</v>
      </c>
      <c r="J89" s="338">
        <f t="shared" si="0"/>
        <v>3181342067</v>
      </c>
      <c r="K89" s="338">
        <f t="shared" si="0"/>
        <v>9037</v>
      </c>
      <c r="L89" s="339">
        <f t="shared" si="0"/>
        <v>131</v>
      </c>
      <c r="M89" s="340">
        <f t="shared" si="0"/>
        <v>1048440</v>
      </c>
    </row>
    <row r="90" spans="2:13" ht="15.75" thickTop="1"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</row>
    <row r="91" spans="2:13" ht="15">
      <c r="B91" s="1" t="s">
        <v>509</v>
      </c>
      <c r="C91" s="1"/>
      <c r="D91" s="1"/>
      <c r="E91" s="1"/>
      <c r="F91" s="1"/>
      <c r="G91" s="251"/>
      <c r="H91" s="251"/>
      <c r="I91" s="251"/>
      <c r="J91" s="251"/>
      <c r="K91" s="251"/>
      <c r="L91" s="251"/>
      <c r="M91" s="251"/>
    </row>
    <row r="92" spans="2:13" ht="15">
      <c r="B92" s="558" t="s">
        <v>18</v>
      </c>
      <c r="C92" s="558"/>
      <c r="D92" s="558"/>
      <c r="E92" s="558"/>
      <c r="F92" s="558"/>
      <c r="G92" s="251"/>
      <c r="H92" s="251"/>
      <c r="I92" s="251"/>
      <c r="J92" s="251"/>
      <c r="K92" s="251"/>
      <c r="L92" s="251"/>
      <c r="M92" s="251"/>
    </row>
  </sheetData>
  <sheetProtection/>
  <mergeCells count="11">
    <mergeCell ref="I5:M5"/>
    <mergeCell ref="D6:E6"/>
    <mergeCell ref="G6:H6"/>
    <mergeCell ref="I6:J6"/>
    <mergeCell ref="L6:M6"/>
    <mergeCell ref="B92:F92"/>
    <mergeCell ref="B1:M1"/>
    <mergeCell ref="B3:K3"/>
    <mergeCell ref="B5:B7"/>
    <mergeCell ref="C5:C7"/>
    <mergeCell ref="D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6">
      <selection activeCell="C20" sqref="C20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572" t="s">
        <v>521</v>
      </c>
      <c r="B1" s="572"/>
      <c r="C1" s="572"/>
      <c r="D1" s="572"/>
    </row>
    <row r="2" spans="2:4" ht="16.5">
      <c r="B2" s="214"/>
      <c r="C2" s="214"/>
      <c r="D2" s="214"/>
    </row>
    <row r="3" spans="2:4" ht="15.75" customHeight="1">
      <c r="B3" s="570" t="s">
        <v>464</v>
      </c>
      <c r="C3" s="570"/>
      <c r="D3" s="570"/>
    </row>
    <row r="4" spans="2:4" ht="15.75" customHeight="1" thickBot="1">
      <c r="B4" s="199"/>
      <c r="C4" s="199"/>
      <c r="D4" s="199"/>
    </row>
    <row r="5" spans="2:4" ht="19.5" customHeight="1" thickBot="1">
      <c r="B5" s="226" t="s">
        <v>321</v>
      </c>
      <c r="C5" s="227" t="s">
        <v>31</v>
      </c>
      <c r="D5" s="218"/>
    </row>
    <row r="6" spans="2:3" ht="16.5" customHeight="1">
      <c r="B6" s="219" t="s">
        <v>311</v>
      </c>
      <c r="C6" s="216">
        <v>31</v>
      </c>
    </row>
    <row r="7" spans="2:3" ht="16.5" customHeight="1">
      <c r="B7" s="220" t="s">
        <v>312</v>
      </c>
      <c r="C7" s="217">
        <v>5</v>
      </c>
    </row>
    <row r="8" spans="2:3" ht="16.5" customHeight="1">
      <c r="B8" s="220" t="s">
        <v>315</v>
      </c>
      <c r="C8" s="217">
        <v>5</v>
      </c>
    </row>
    <row r="9" spans="1:3" ht="16.5" customHeight="1">
      <c r="A9" s="251"/>
      <c r="B9" s="220" t="s">
        <v>314</v>
      </c>
      <c r="C9" s="217">
        <v>4</v>
      </c>
    </row>
    <row r="10" spans="1:3" ht="16.5" customHeight="1">
      <c r="A10" s="251"/>
      <c r="B10" s="220" t="s">
        <v>316</v>
      </c>
      <c r="C10" s="217">
        <v>4</v>
      </c>
    </row>
    <row r="11" spans="1:3" ht="16.5" customHeight="1">
      <c r="A11" s="251"/>
      <c r="B11" s="220" t="s">
        <v>317</v>
      </c>
      <c r="C11" s="217">
        <v>4</v>
      </c>
    </row>
    <row r="12" spans="2:3" s="251" customFormat="1" ht="16.5" customHeight="1">
      <c r="B12" s="220" t="s">
        <v>313</v>
      </c>
      <c r="C12" s="217">
        <v>3</v>
      </c>
    </row>
    <row r="13" spans="2:3" s="251" customFormat="1" ht="16.5" customHeight="1">
      <c r="B13" s="220" t="s">
        <v>318</v>
      </c>
      <c r="C13" s="217">
        <v>2</v>
      </c>
    </row>
    <row r="14" spans="2:3" s="251" customFormat="1" ht="16.5" customHeight="1">
      <c r="B14" s="220" t="s">
        <v>332</v>
      </c>
      <c r="C14" s="217">
        <v>2</v>
      </c>
    </row>
    <row r="15" spans="2:3" s="251" customFormat="1" ht="16.5" customHeight="1">
      <c r="B15" s="220" t="s">
        <v>320</v>
      </c>
      <c r="C15" s="217">
        <v>2</v>
      </c>
    </row>
    <row r="16" spans="2:3" s="251" customFormat="1" ht="16.5" customHeight="1">
      <c r="B16" s="220" t="s">
        <v>328</v>
      </c>
      <c r="C16" s="217">
        <v>1</v>
      </c>
    </row>
    <row r="17" spans="2:3" s="251" customFormat="1" ht="16.5" customHeight="1">
      <c r="B17" s="220" t="s">
        <v>544</v>
      </c>
      <c r="C17" s="217">
        <v>1</v>
      </c>
    </row>
    <row r="18" spans="2:3" s="251" customFormat="1" ht="16.5" customHeight="1">
      <c r="B18" s="220" t="s">
        <v>545</v>
      </c>
      <c r="C18" s="217">
        <v>1</v>
      </c>
    </row>
    <row r="19" spans="2:3" s="251" customFormat="1" ht="16.5" customHeight="1" thickBot="1">
      <c r="B19" s="220" t="s">
        <v>319</v>
      </c>
      <c r="C19" s="217">
        <v>1</v>
      </c>
    </row>
    <row r="20" spans="2:3" ht="19.5" customHeight="1" thickBot="1">
      <c r="B20" s="223" t="s">
        <v>31</v>
      </c>
      <c r="C20" s="224">
        <f>SUM(C6:C19)</f>
        <v>66</v>
      </c>
    </row>
    <row r="21" spans="2:3" ht="15">
      <c r="B21" s="571"/>
      <c r="C21" s="571"/>
    </row>
    <row r="22" spans="2:3" s="251" customFormat="1" ht="15">
      <c r="B22" s="351"/>
      <c r="C22" s="351"/>
    </row>
    <row r="23" spans="1:4" ht="15.75" customHeight="1">
      <c r="A23" s="573" t="s">
        <v>530</v>
      </c>
      <c r="B23" s="573"/>
      <c r="C23" s="573"/>
      <c r="D23" s="573"/>
    </row>
    <row r="24" spans="2:4" ht="15.75" customHeight="1" thickBot="1">
      <c r="B24" s="199"/>
      <c r="C24" s="199"/>
      <c r="D24" s="199"/>
    </row>
    <row r="25" spans="2:4" ht="18" customHeight="1" thickBot="1">
      <c r="B25" s="228" t="s">
        <v>321</v>
      </c>
      <c r="C25" s="227" t="s">
        <v>31</v>
      </c>
      <c r="D25" s="218"/>
    </row>
    <row r="26" spans="2:3" ht="16.5" customHeight="1">
      <c r="B26" s="221" t="s">
        <v>311</v>
      </c>
      <c r="C26" s="216">
        <v>61</v>
      </c>
    </row>
    <row r="27" spans="2:3" ht="16.5" customHeight="1">
      <c r="B27" s="222" t="s">
        <v>312</v>
      </c>
      <c r="C27" s="217">
        <v>14</v>
      </c>
    </row>
    <row r="28" spans="1:3" ht="16.5" customHeight="1">
      <c r="A28" s="251"/>
      <c r="B28" s="222" t="s">
        <v>317</v>
      </c>
      <c r="C28" s="217">
        <v>9</v>
      </c>
    </row>
    <row r="29" spans="1:3" ht="16.5" customHeight="1">
      <c r="A29" s="251"/>
      <c r="B29" s="222" t="s">
        <v>315</v>
      </c>
      <c r="C29" s="217">
        <v>8</v>
      </c>
    </row>
    <row r="30" spans="1:3" ht="16.5" customHeight="1">
      <c r="A30" s="251"/>
      <c r="B30" s="222" t="s">
        <v>316</v>
      </c>
      <c r="C30" s="217">
        <v>8</v>
      </c>
    </row>
    <row r="31" spans="1:3" ht="16.5" customHeight="1">
      <c r="A31" s="251"/>
      <c r="B31" s="222" t="s">
        <v>314</v>
      </c>
      <c r="C31" s="217">
        <v>7</v>
      </c>
    </row>
    <row r="32" spans="1:3" ht="18" customHeight="1">
      <c r="A32" s="251"/>
      <c r="B32" s="222" t="s">
        <v>313</v>
      </c>
      <c r="C32" s="217">
        <v>6</v>
      </c>
    </row>
    <row r="33" spans="1:3" ht="16.5" customHeight="1">
      <c r="A33" s="251"/>
      <c r="B33" s="222" t="s">
        <v>320</v>
      </c>
      <c r="C33" s="217">
        <v>4</v>
      </c>
    </row>
    <row r="34" spans="1:3" ht="16.5" customHeight="1">
      <c r="A34" s="251"/>
      <c r="B34" s="222" t="s">
        <v>318</v>
      </c>
      <c r="C34" s="217">
        <v>3</v>
      </c>
    </row>
    <row r="35" spans="1:3" ht="16.5" customHeight="1">
      <c r="A35" s="251"/>
      <c r="B35" s="222" t="s">
        <v>328</v>
      </c>
      <c r="C35" s="217">
        <v>3</v>
      </c>
    </row>
    <row r="36" spans="1:3" ht="16.5" customHeight="1">
      <c r="A36" s="251"/>
      <c r="B36" s="222" t="s">
        <v>332</v>
      </c>
      <c r="C36" s="217">
        <v>3</v>
      </c>
    </row>
    <row r="37" spans="1:3" ht="16.5" customHeight="1">
      <c r="A37" s="251"/>
      <c r="B37" s="222" t="s">
        <v>319</v>
      </c>
      <c r="C37" s="217">
        <v>2</v>
      </c>
    </row>
    <row r="38" spans="2:3" s="251" customFormat="1" ht="16.5" customHeight="1">
      <c r="B38" s="222" t="s">
        <v>544</v>
      </c>
      <c r="C38" s="217">
        <v>1</v>
      </c>
    </row>
    <row r="39" spans="1:3" ht="16.5" customHeight="1">
      <c r="A39" s="251"/>
      <c r="B39" s="222" t="s">
        <v>545</v>
      </c>
      <c r="C39" s="217">
        <v>1</v>
      </c>
    </row>
    <row r="40" spans="1:3" ht="16.5" customHeight="1" thickBot="1">
      <c r="A40" s="251"/>
      <c r="B40" s="222" t="s">
        <v>546</v>
      </c>
      <c r="C40" s="217">
        <v>1</v>
      </c>
    </row>
    <row r="41" spans="1:3" ht="20.25" customHeight="1" thickBot="1">
      <c r="A41" s="251"/>
      <c r="B41" s="225" t="s">
        <v>31</v>
      </c>
      <c r="C41" s="224">
        <f>SUM(C26:C40)</f>
        <v>131</v>
      </c>
    </row>
    <row r="42" spans="1:2" ht="15">
      <c r="A42" s="251"/>
      <c r="B42" s="81" t="s">
        <v>18</v>
      </c>
    </row>
  </sheetData>
  <sheetProtection/>
  <mergeCells count="4">
    <mergeCell ref="B3:D3"/>
    <mergeCell ref="B21:C21"/>
    <mergeCell ref="A1:D1"/>
    <mergeCell ref="A23:D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&amp;L17.03.2017&amp;CTÜRKİYE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zoomScale="110" zoomScaleNormal="110" zoomScalePageLayoutView="0" workbookViewId="0" topLeftCell="A7">
      <selection activeCell="D10" sqref="D10"/>
    </sheetView>
  </sheetViews>
  <sheetFormatPr defaultColWidth="9.140625" defaultRowHeight="15"/>
  <cols>
    <col min="1" max="1" width="33.140625" style="0" customWidth="1"/>
    <col min="2" max="3" width="9.57421875" style="0" bestFit="1" customWidth="1"/>
    <col min="4" max="4" width="13.57421875" style="0" bestFit="1" customWidth="1"/>
    <col min="242" max="242" width="26.8515625" style="0" customWidth="1"/>
  </cols>
  <sheetData>
    <row r="1" spans="1:5" ht="15">
      <c r="A1" s="251"/>
      <c r="B1" s="251"/>
      <c r="C1" s="251"/>
      <c r="D1" s="251"/>
      <c r="E1" s="251"/>
    </row>
    <row r="2" spans="1:5" ht="18.75" thickBot="1">
      <c r="A2" s="412" t="s">
        <v>521</v>
      </c>
      <c r="B2" s="412"/>
      <c r="C2" s="412"/>
      <c r="D2" s="412"/>
      <c r="E2" s="412"/>
    </row>
    <row r="3" spans="1:5" ht="15">
      <c r="A3" s="251"/>
      <c r="B3" s="251"/>
      <c r="C3" s="251"/>
      <c r="D3" s="251"/>
      <c r="E3" s="251"/>
    </row>
    <row r="4" spans="1:5" ht="15">
      <c r="A4" s="251"/>
      <c r="B4" s="251"/>
      <c r="C4" s="251"/>
      <c r="D4" s="251"/>
      <c r="E4" s="251"/>
    </row>
    <row r="5" spans="1:5" ht="15.75">
      <c r="A5" s="574" t="s">
        <v>549</v>
      </c>
      <c r="B5" s="574"/>
      <c r="C5" s="574"/>
      <c r="D5" s="574"/>
      <c r="E5" s="574"/>
    </row>
    <row r="6" spans="1:5" ht="15.75">
      <c r="A6" s="251"/>
      <c r="B6" s="1"/>
      <c r="C6" s="84"/>
      <c r="D6" s="84"/>
      <c r="E6" s="84"/>
    </row>
    <row r="7" spans="1:5" ht="15.75">
      <c r="A7" s="251"/>
      <c r="B7" s="1"/>
      <c r="C7" s="84"/>
      <c r="D7" s="84"/>
      <c r="E7" s="84"/>
    </row>
    <row r="8" spans="1:5" ht="15">
      <c r="A8" s="251"/>
      <c r="B8" s="251"/>
      <c r="C8" s="251"/>
      <c r="D8" s="251"/>
      <c r="E8" s="251"/>
    </row>
    <row r="9" spans="1:5" ht="33" customHeight="1">
      <c r="A9" s="113"/>
      <c r="B9" s="353" t="s">
        <v>3</v>
      </c>
      <c r="C9" s="353" t="s">
        <v>6</v>
      </c>
      <c r="D9" s="353" t="s">
        <v>2</v>
      </c>
      <c r="E9" s="356"/>
    </row>
    <row r="10" spans="1:5" ht="33" customHeight="1">
      <c r="A10" s="383" t="s">
        <v>9</v>
      </c>
      <c r="B10" s="362">
        <v>57</v>
      </c>
      <c r="C10" s="362">
        <v>352</v>
      </c>
      <c r="D10" s="362">
        <v>409</v>
      </c>
      <c r="E10" s="251"/>
    </row>
    <row r="11" spans="1:5" ht="33" customHeight="1">
      <c r="A11" s="384" t="s">
        <v>240</v>
      </c>
      <c r="B11" s="385">
        <v>20890000</v>
      </c>
      <c r="C11" s="385">
        <v>47424000</v>
      </c>
      <c r="D11" s="385">
        <v>68314000</v>
      </c>
      <c r="E11" s="153"/>
    </row>
    <row r="12" spans="1:5" ht="33" customHeight="1">
      <c r="A12" s="384" t="s">
        <v>241</v>
      </c>
      <c r="B12" s="385">
        <v>12913380</v>
      </c>
      <c r="C12" s="385">
        <v>43295460</v>
      </c>
      <c r="D12" s="385">
        <v>56208840</v>
      </c>
      <c r="E12" s="153"/>
    </row>
    <row r="13" spans="1:5" ht="33" customHeight="1">
      <c r="A13" s="384" t="s">
        <v>547</v>
      </c>
      <c r="B13" s="362">
        <v>61.81</v>
      </c>
      <c r="C13" s="362">
        <v>91.29</v>
      </c>
      <c r="D13" s="362">
        <v>82.28</v>
      </c>
      <c r="E13" s="251"/>
    </row>
    <row r="14" spans="1:5" ht="15">
      <c r="A14" s="3"/>
      <c r="B14" s="3"/>
      <c r="C14" s="3"/>
      <c r="D14" s="251"/>
      <c r="E14" s="251"/>
    </row>
    <row r="15" spans="1:5" ht="15">
      <c r="A15" s="3"/>
      <c r="B15" s="3"/>
      <c r="C15" s="3"/>
      <c r="D15" s="251"/>
      <c r="E15" s="251"/>
    </row>
    <row r="16" spans="1:5" ht="15">
      <c r="A16" s="3"/>
      <c r="B16" s="3"/>
      <c r="C16" s="3"/>
      <c r="D16" s="251"/>
      <c r="E16" s="251"/>
    </row>
    <row r="17" spans="1:5" ht="15">
      <c r="A17" s="251"/>
      <c r="B17" s="251"/>
      <c r="C17" s="251"/>
      <c r="D17" s="251"/>
      <c r="E17" s="251"/>
    </row>
    <row r="18" spans="1:5" ht="15">
      <c r="A18" s="575" t="s">
        <v>531</v>
      </c>
      <c r="B18" s="575"/>
      <c r="C18" s="575"/>
      <c r="D18" s="575"/>
      <c r="E18" s="251"/>
    </row>
    <row r="19" spans="1:5" ht="15">
      <c r="A19" s="575"/>
      <c r="B19" s="575"/>
      <c r="C19" s="575"/>
      <c r="D19" s="575"/>
      <c r="E19" s="251"/>
    </row>
    <row r="20" spans="1:5" ht="15.75">
      <c r="A20" s="347"/>
      <c r="B20" s="347"/>
      <c r="C20" s="347"/>
      <c r="D20" s="347"/>
      <c r="E20" s="251"/>
    </row>
    <row r="21" spans="1:5" ht="15">
      <c r="A21" s="576"/>
      <c r="B21" s="576"/>
      <c r="C21" s="576"/>
      <c r="D21" s="576"/>
      <c r="E21" s="576"/>
    </row>
    <row r="22" spans="1:5" ht="15">
      <c r="A22" s="114"/>
      <c r="B22" s="353" t="s">
        <v>3</v>
      </c>
      <c r="C22" s="353" t="s">
        <v>6</v>
      </c>
      <c r="D22" s="353" t="s">
        <v>2</v>
      </c>
      <c r="E22" s="251"/>
    </row>
    <row r="23" spans="1:5" ht="15">
      <c r="A23" s="386" t="s">
        <v>9</v>
      </c>
      <c r="B23" s="362">
        <v>86</v>
      </c>
      <c r="C23" s="362">
        <v>682</v>
      </c>
      <c r="D23" s="385">
        <v>768</v>
      </c>
      <c r="E23" s="251"/>
    </row>
    <row r="24" spans="1:5" ht="30">
      <c r="A24" s="387" t="s">
        <v>240</v>
      </c>
      <c r="B24" s="385">
        <v>32930000</v>
      </c>
      <c r="C24" s="385">
        <v>108479000</v>
      </c>
      <c r="D24" s="385">
        <v>141409000</v>
      </c>
      <c r="E24" s="251"/>
    </row>
    <row r="25" spans="1:5" ht="30">
      <c r="A25" s="387" t="s">
        <v>241</v>
      </c>
      <c r="B25" s="385">
        <v>22394380</v>
      </c>
      <c r="C25" s="385">
        <v>94916810</v>
      </c>
      <c r="D25" s="385">
        <v>117311190</v>
      </c>
      <c r="E25" s="251"/>
    </row>
    <row r="26" spans="1:5" ht="15">
      <c r="A26" s="384" t="s">
        <v>548</v>
      </c>
      <c r="B26" s="362">
        <v>68</v>
      </c>
      <c r="C26" s="362">
        <v>87.5</v>
      </c>
      <c r="D26" s="362">
        <v>82.96</v>
      </c>
      <c r="E26" s="251"/>
    </row>
    <row r="27" spans="1:5" ht="15">
      <c r="A27" s="3" t="s">
        <v>18</v>
      </c>
      <c r="B27" s="3"/>
      <c r="C27" s="3"/>
      <c r="D27" s="251"/>
      <c r="E27" s="251"/>
    </row>
  </sheetData>
  <sheetProtection/>
  <mergeCells count="4">
    <mergeCell ref="A2:E2"/>
    <mergeCell ref="A5:E5"/>
    <mergeCell ref="A18:D19"/>
    <mergeCell ref="A21:E21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&amp;L17.03.2017&amp;CTÜRKİYE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F4" sqref="F4"/>
    </sheetView>
  </sheetViews>
  <sheetFormatPr defaultColWidth="9.140625" defaultRowHeight="15"/>
  <cols>
    <col min="2" max="2" width="12.7109375" style="0" customWidth="1"/>
    <col min="3" max="3" width="18.00390625" style="251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583" t="s">
        <v>517</v>
      </c>
      <c r="B1" s="583"/>
      <c r="C1" s="583"/>
      <c r="D1" s="583"/>
      <c r="E1" s="583"/>
      <c r="F1" s="583"/>
      <c r="G1" s="261"/>
    </row>
    <row r="2" spans="1:7" ht="15" customHeight="1">
      <c r="A2" s="584" t="s">
        <v>532</v>
      </c>
      <c r="B2" s="584"/>
      <c r="C2" s="584"/>
      <c r="D2" s="584"/>
      <c r="E2" s="584"/>
      <c r="F2" s="584"/>
      <c r="G2" s="215"/>
    </row>
    <row r="3" spans="1:7" ht="15" customHeight="1">
      <c r="A3" s="573"/>
      <c r="B3" s="573"/>
      <c r="C3" s="573"/>
      <c r="D3" s="573"/>
      <c r="E3" s="573"/>
      <c r="F3" s="573"/>
      <c r="G3" s="215"/>
    </row>
    <row r="4" spans="1:7" s="251" customFormat="1" ht="15" customHeight="1">
      <c r="A4" s="390"/>
      <c r="B4" s="390"/>
      <c r="C4" s="390"/>
      <c r="D4" s="390"/>
      <c r="E4" s="390"/>
      <c r="F4" s="390"/>
      <c r="G4" s="215"/>
    </row>
    <row r="5" spans="1:6" ht="15.75" customHeight="1">
      <c r="A5" s="1"/>
      <c r="B5" s="581" t="s">
        <v>131</v>
      </c>
      <c r="C5" s="581"/>
      <c r="D5" s="581"/>
      <c r="E5" s="581"/>
      <c r="F5" s="581"/>
    </row>
    <row r="6" spans="1:6" s="251" customFormat="1" ht="15.75" customHeight="1">
      <c r="A6" s="1"/>
      <c r="B6" s="391"/>
      <c r="C6" s="391"/>
      <c r="D6" s="391"/>
      <c r="E6" s="391"/>
      <c r="F6" s="391"/>
    </row>
    <row r="7" spans="2:6" ht="45" customHeight="1">
      <c r="B7" s="579" t="s">
        <v>366</v>
      </c>
      <c r="C7" s="577" t="s">
        <v>242</v>
      </c>
      <c r="D7" s="579" t="s">
        <v>243</v>
      </c>
      <c r="E7" s="579" t="s">
        <v>244</v>
      </c>
      <c r="F7" s="579" t="s">
        <v>245</v>
      </c>
    </row>
    <row r="8" spans="2:6" ht="15" customHeight="1">
      <c r="B8" s="579"/>
      <c r="C8" s="582"/>
      <c r="D8" s="579"/>
      <c r="E8" s="580"/>
      <c r="F8" s="580"/>
    </row>
    <row r="9" spans="2:6" ht="17.25" customHeight="1" hidden="1">
      <c r="B9" s="579"/>
      <c r="C9" s="258"/>
      <c r="D9" s="579"/>
      <c r="E9" s="580"/>
      <c r="F9" s="580"/>
    </row>
    <row r="10" spans="2:6" ht="15">
      <c r="B10" s="249" t="s">
        <v>400</v>
      </c>
      <c r="C10" s="249" t="s">
        <v>186</v>
      </c>
      <c r="D10" s="249">
        <v>60</v>
      </c>
      <c r="E10" s="250">
        <v>27770000</v>
      </c>
      <c r="F10" s="250">
        <v>19730580</v>
      </c>
    </row>
    <row r="11" spans="2:6" ht="15">
      <c r="B11" s="249" t="s">
        <v>372</v>
      </c>
      <c r="C11" s="249" t="s">
        <v>159</v>
      </c>
      <c r="D11" s="249">
        <v>12</v>
      </c>
      <c r="E11" s="250">
        <v>1900000</v>
      </c>
      <c r="F11" s="250">
        <v>888500</v>
      </c>
    </row>
    <row r="12" spans="1:6" ht="15">
      <c r="A12" s="251"/>
      <c r="B12" s="249" t="s">
        <v>373</v>
      </c>
      <c r="C12" s="249" t="s">
        <v>160</v>
      </c>
      <c r="D12" s="249">
        <v>3</v>
      </c>
      <c r="E12" s="250">
        <v>150000</v>
      </c>
      <c r="F12" s="250">
        <v>137500</v>
      </c>
    </row>
    <row r="13" spans="1:6" ht="15">
      <c r="A13" s="251"/>
      <c r="B13" s="249" t="s">
        <v>382</v>
      </c>
      <c r="C13" s="249" t="s">
        <v>169</v>
      </c>
      <c r="D13" s="249">
        <v>2</v>
      </c>
      <c r="E13" s="250">
        <v>200000</v>
      </c>
      <c r="F13" s="250">
        <v>170000</v>
      </c>
    </row>
    <row r="14" spans="1:6" ht="15">
      <c r="A14" s="251"/>
      <c r="B14" s="249" t="s">
        <v>375</v>
      </c>
      <c r="C14" s="249" t="s">
        <v>162</v>
      </c>
      <c r="D14" s="249">
        <v>2</v>
      </c>
      <c r="E14" s="250">
        <v>200000</v>
      </c>
      <c r="F14" s="250">
        <v>79000</v>
      </c>
    </row>
    <row r="15" spans="2:6" s="251" customFormat="1" ht="15">
      <c r="B15" s="249" t="s">
        <v>425</v>
      </c>
      <c r="C15" s="249" t="s">
        <v>211</v>
      </c>
      <c r="D15" s="249">
        <v>1</v>
      </c>
      <c r="E15" s="250">
        <v>400000</v>
      </c>
      <c r="F15" s="250">
        <v>320000</v>
      </c>
    </row>
    <row r="16" spans="2:6" s="251" customFormat="1" ht="15">
      <c r="B16" s="249" t="s">
        <v>414</v>
      </c>
      <c r="C16" s="249" t="s">
        <v>200</v>
      </c>
      <c r="D16" s="249">
        <v>1</v>
      </c>
      <c r="E16" s="250">
        <v>60000</v>
      </c>
      <c r="F16" s="250">
        <v>19800</v>
      </c>
    </row>
    <row r="17" spans="2:6" s="251" customFormat="1" ht="15">
      <c r="B17" s="249" t="s">
        <v>410</v>
      </c>
      <c r="C17" s="249" t="s">
        <v>196</v>
      </c>
      <c r="D17" s="249">
        <v>1</v>
      </c>
      <c r="E17" s="250">
        <v>100000</v>
      </c>
      <c r="F17" s="250">
        <v>99000</v>
      </c>
    </row>
    <row r="18" spans="2:6" s="251" customFormat="1" ht="15">
      <c r="B18" s="249" t="s">
        <v>407</v>
      </c>
      <c r="C18" s="249" t="s">
        <v>193</v>
      </c>
      <c r="D18" s="249">
        <v>1</v>
      </c>
      <c r="E18" s="250">
        <v>2000000</v>
      </c>
      <c r="F18" s="250">
        <v>800000</v>
      </c>
    </row>
    <row r="19" spans="2:6" s="251" customFormat="1" ht="15">
      <c r="B19" s="249" t="s">
        <v>401</v>
      </c>
      <c r="C19" s="249" t="s">
        <v>187</v>
      </c>
      <c r="D19" s="249">
        <v>1</v>
      </c>
      <c r="E19" s="250">
        <v>50000</v>
      </c>
      <c r="F19" s="250">
        <v>50000</v>
      </c>
    </row>
    <row r="20" spans="1:6" ht="15">
      <c r="A20" s="251"/>
      <c r="B20" s="249" t="s">
        <v>367</v>
      </c>
      <c r="C20" s="249" t="s">
        <v>154</v>
      </c>
      <c r="D20" s="249">
        <v>1</v>
      </c>
      <c r="E20" s="250">
        <v>50000</v>
      </c>
      <c r="F20" s="250">
        <v>50000</v>
      </c>
    </row>
    <row r="21" spans="1:6" ht="15">
      <c r="A21" s="251"/>
      <c r="B21" s="249" t="s">
        <v>393</v>
      </c>
      <c r="C21" s="249" t="s">
        <v>180</v>
      </c>
      <c r="D21" s="249">
        <v>1</v>
      </c>
      <c r="E21" s="250">
        <v>50000</v>
      </c>
      <c r="F21" s="250">
        <v>50000</v>
      </c>
    </row>
    <row r="22" spans="2:6" ht="15" customHeight="1">
      <c r="B22" s="586" t="s">
        <v>31</v>
      </c>
      <c r="C22" s="587"/>
      <c r="D22" s="587"/>
      <c r="E22" s="588"/>
      <c r="F22" s="118">
        <f>SUM(F10:F21)</f>
        <v>22394380</v>
      </c>
    </row>
    <row r="23" spans="4:6" ht="15" customHeight="1">
      <c r="D23" s="3"/>
      <c r="E23" s="3"/>
      <c r="F23" s="115"/>
    </row>
    <row r="24" spans="4:6" s="251" customFormat="1" ht="15" customHeight="1">
      <c r="D24" s="3"/>
      <c r="E24" s="3"/>
      <c r="F24" s="115"/>
    </row>
    <row r="25" spans="2:6" ht="15.75" customHeight="1">
      <c r="B25" s="581" t="s">
        <v>139</v>
      </c>
      <c r="C25" s="581"/>
      <c r="D25" s="581"/>
      <c r="E25" s="581"/>
      <c r="F25" s="581"/>
    </row>
    <row r="26" spans="2:6" ht="30" customHeight="1">
      <c r="B26" s="577" t="s">
        <v>366</v>
      </c>
      <c r="C26" s="577" t="s">
        <v>242</v>
      </c>
      <c r="D26" s="577" t="s">
        <v>243</v>
      </c>
      <c r="E26" s="577" t="s">
        <v>244</v>
      </c>
      <c r="F26" s="577" t="s">
        <v>245</v>
      </c>
    </row>
    <row r="27" spans="2:6" ht="27.75" customHeight="1">
      <c r="B27" s="578"/>
      <c r="C27" s="578"/>
      <c r="D27" s="578"/>
      <c r="E27" s="578"/>
      <c r="F27" s="578"/>
    </row>
    <row r="28" spans="2:6" ht="18.75" customHeight="1" hidden="1">
      <c r="B28" s="582"/>
      <c r="C28" s="259"/>
      <c r="D28" s="582"/>
      <c r="E28" s="582"/>
      <c r="F28" s="582"/>
    </row>
    <row r="29" spans="2:6" ht="15">
      <c r="B29" s="249" t="s">
        <v>400</v>
      </c>
      <c r="C29" s="249" t="s">
        <v>186</v>
      </c>
      <c r="D29" s="250">
        <v>378</v>
      </c>
      <c r="E29" s="250">
        <v>55003000</v>
      </c>
      <c r="F29" s="250">
        <v>50796460</v>
      </c>
    </row>
    <row r="30" spans="2:6" ht="15">
      <c r="B30" s="249" t="s">
        <v>393</v>
      </c>
      <c r="C30" s="249" t="s">
        <v>180</v>
      </c>
      <c r="D30" s="249">
        <v>74</v>
      </c>
      <c r="E30" s="250">
        <v>22506000</v>
      </c>
      <c r="F30" s="250">
        <v>16982000</v>
      </c>
    </row>
    <row r="31" spans="1:6" ht="15">
      <c r="A31" s="251"/>
      <c r="B31" s="249" t="s">
        <v>399</v>
      </c>
      <c r="C31" s="249" t="s">
        <v>307</v>
      </c>
      <c r="D31" s="249">
        <v>39</v>
      </c>
      <c r="E31" s="250">
        <v>8780000</v>
      </c>
      <c r="F31" s="250">
        <v>8557800</v>
      </c>
    </row>
    <row r="32" spans="1:6" ht="15">
      <c r="A32" s="251"/>
      <c r="B32" s="249" t="s">
        <v>373</v>
      </c>
      <c r="C32" s="249" t="s">
        <v>160</v>
      </c>
      <c r="D32" s="249">
        <v>38</v>
      </c>
      <c r="E32" s="250">
        <v>3030000</v>
      </c>
      <c r="F32" s="250">
        <v>2540400</v>
      </c>
    </row>
    <row r="33" spans="1:6" ht="15">
      <c r="A33" s="251"/>
      <c r="B33" s="249" t="s">
        <v>397</v>
      </c>
      <c r="C33" s="249" t="s">
        <v>184</v>
      </c>
      <c r="D33" s="249">
        <v>30</v>
      </c>
      <c r="E33" s="250">
        <v>5200000</v>
      </c>
      <c r="F33" s="250">
        <v>4503500</v>
      </c>
    </row>
    <row r="34" spans="1:6" ht="15">
      <c r="A34" s="251"/>
      <c r="B34" s="249" t="s">
        <v>372</v>
      </c>
      <c r="C34" s="249" t="s">
        <v>159</v>
      </c>
      <c r="D34" s="249">
        <v>28</v>
      </c>
      <c r="E34" s="250">
        <v>1260000</v>
      </c>
      <c r="F34" s="250">
        <v>1103550</v>
      </c>
    </row>
    <row r="35" spans="1:6" ht="15">
      <c r="A35" s="251"/>
      <c r="B35" s="249" t="s">
        <v>382</v>
      </c>
      <c r="C35" s="249" t="s">
        <v>169</v>
      </c>
      <c r="D35" s="249">
        <v>27</v>
      </c>
      <c r="E35" s="250">
        <v>3440000</v>
      </c>
      <c r="F35" s="250">
        <v>2822000</v>
      </c>
    </row>
    <row r="36" spans="1:6" ht="15">
      <c r="A36" s="251"/>
      <c r="B36" s="249" t="s">
        <v>401</v>
      </c>
      <c r="C36" s="249" t="s">
        <v>187</v>
      </c>
      <c r="D36" s="249">
        <v>7</v>
      </c>
      <c r="E36" s="250">
        <v>345000</v>
      </c>
      <c r="F36" s="250">
        <v>292000</v>
      </c>
    </row>
    <row r="37" spans="1:6" ht="15">
      <c r="A37" s="251"/>
      <c r="B37" s="249" t="s">
        <v>429</v>
      </c>
      <c r="C37" s="249" t="s">
        <v>215</v>
      </c>
      <c r="D37" s="249">
        <v>7</v>
      </c>
      <c r="E37" s="250">
        <v>1060000</v>
      </c>
      <c r="F37" s="250">
        <v>710000</v>
      </c>
    </row>
    <row r="38" spans="1:6" ht="15">
      <c r="A38" s="251"/>
      <c r="B38" s="249" t="s">
        <v>408</v>
      </c>
      <c r="C38" s="249" t="s">
        <v>194</v>
      </c>
      <c r="D38" s="249">
        <v>7</v>
      </c>
      <c r="E38" s="250">
        <v>1200000</v>
      </c>
      <c r="F38" s="250">
        <v>885000</v>
      </c>
    </row>
    <row r="39" spans="1:6" ht="15">
      <c r="A39" s="251"/>
      <c r="B39" s="249" t="s">
        <v>427</v>
      </c>
      <c r="C39" s="249" t="s">
        <v>213</v>
      </c>
      <c r="D39" s="249">
        <v>5</v>
      </c>
      <c r="E39" s="250">
        <v>400000</v>
      </c>
      <c r="F39" s="250">
        <v>353800</v>
      </c>
    </row>
    <row r="40" spans="1:6" ht="15">
      <c r="A40" s="251"/>
      <c r="B40" s="249" t="s">
        <v>407</v>
      </c>
      <c r="C40" s="249" t="s">
        <v>193</v>
      </c>
      <c r="D40" s="249">
        <v>4</v>
      </c>
      <c r="E40" s="250">
        <v>260000</v>
      </c>
      <c r="F40" s="250">
        <v>204500</v>
      </c>
    </row>
    <row r="41" spans="1:6" ht="15">
      <c r="A41" s="251"/>
      <c r="B41" s="249" t="s">
        <v>445</v>
      </c>
      <c r="C41" s="249" t="s">
        <v>231</v>
      </c>
      <c r="D41" s="249">
        <v>4</v>
      </c>
      <c r="E41" s="250">
        <v>610000</v>
      </c>
      <c r="F41" s="250">
        <v>610000</v>
      </c>
    </row>
    <row r="42" spans="1:6" ht="15">
      <c r="A42" s="251"/>
      <c r="B42" s="249" t="s">
        <v>367</v>
      </c>
      <c r="C42" s="249" t="s">
        <v>154</v>
      </c>
      <c r="D42" s="249">
        <v>3</v>
      </c>
      <c r="E42" s="250">
        <v>300000</v>
      </c>
      <c r="F42" s="250">
        <v>183000</v>
      </c>
    </row>
    <row r="43" spans="1:6" ht="15">
      <c r="A43" s="251"/>
      <c r="B43" s="249" t="s">
        <v>386</v>
      </c>
      <c r="C43" s="249" t="s">
        <v>173</v>
      </c>
      <c r="D43" s="249">
        <v>2</v>
      </c>
      <c r="E43" s="250">
        <v>60000</v>
      </c>
      <c r="F43" s="250">
        <v>43000</v>
      </c>
    </row>
    <row r="44" spans="1:6" ht="15">
      <c r="A44" s="251"/>
      <c r="B44" s="249" t="s">
        <v>369</v>
      </c>
      <c r="C44" s="249" t="s">
        <v>156</v>
      </c>
      <c r="D44" s="249">
        <v>2</v>
      </c>
      <c r="E44" s="250">
        <v>60000</v>
      </c>
      <c r="F44" s="250">
        <v>60000</v>
      </c>
    </row>
    <row r="45" spans="1:6" ht="15">
      <c r="A45" s="251"/>
      <c r="B45" s="249" t="s">
        <v>443</v>
      </c>
      <c r="C45" s="249" t="s">
        <v>229</v>
      </c>
      <c r="D45" s="249">
        <v>2</v>
      </c>
      <c r="E45" s="250">
        <v>250000</v>
      </c>
      <c r="F45" s="250">
        <v>250000</v>
      </c>
    </row>
    <row r="46" spans="1:6" ht="15">
      <c r="A46" s="251"/>
      <c r="B46" s="249" t="s">
        <v>375</v>
      </c>
      <c r="C46" s="249" t="s">
        <v>162</v>
      </c>
      <c r="D46" s="249">
        <v>2</v>
      </c>
      <c r="E46" s="250">
        <v>55000</v>
      </c>
      <c r="F46" s="250">
        <v>54800</v>
      </c>
    </row>
    <row r="47" spans="1:6" ht="15">
      <c r="A47" s="251"/>
      <c r="B47" s="249" t="s">
        <v>414</v>
      </c>
      <c r="C47" s="249" t="s">
        <v>200</v>
      </c>
      <c r="D47" s="249">
        <v>2</v>
      </c>
      <c r="E47" s="250">
        <v>20000</v>
      </c>
      <c r="F47" s="250">
        <v>20000</v>
      </c>
    </row>
    <row r="48" spans="1:6" ht="15">
      <c r="A48" s="251"/>
      <c r="B48" s="249" t="s">
        <v>420</v>
      </c>
      <c r="C48" s="249" t="s">
        <v>206</v>
      </c>
      <c r="D48" s="249">
        <v>2</v>
      </c>
      <c r="E48" s="250">
        <v>150000</v>
      </c>
      <c r="F48" s="250">
        <v>80000</v>
      </c>
    </row>
    <row r="49" spans="1:6" ht="15">
      <c r="A49" s="251"/>
      <c r="B49" s="249" t="s">
        <v>392</v>
      </c>
      <c r="C49" s="249" t="s">
        <v>179</v>
      </c>
      <c r="D49" s="249">
        <v>2</v>
      </c>
      <c r="E49" s="250">
        <v>250000</v>
      </c>
      <c r="F49" s="250">
        <v>250000</v>
      </c>
    </row>
    <row r="50" spans="1:6" ht="15">
      <c r="A50" s="251"/>
      <c r="B50" s="249" t="s">
        <v>439</v>
      </c>
      <c r="C50" s="249" t="s">
        <v>225</v>
      </c>
      <c r="D50" s="249">
        <v>2</v>
      </c>
      <c r="E50" s="250">
        <v>1050000</v>
      </c>
      <c r="F50" s="250">
        <v>530000</v>
      </c>
    </row>
    <row r="51" spans="1:6" ht="15">
      <c r="A51" s="251"/>
      <c r="B51" s="249" t="s">
        <v>404</v>
      </c>
      <c r="C51" s="249" t="s">
        <v>190</v>
      </c>
      <c r="D51" s="249">
        <v>2</v>
      </c>
      <c r="E51" s="250">
        <v>1100000</v>
      </c>
      <c r="F51" s="250">
        <v>1100000</v>
      </c>
    </row>
    <row r="52" spans="1:6" ht="15">
      <c r="A52" s="251"/>
      <c r="B52" s="249" t="s">
        <v>411</v>
      </c>
      <c r="C52" s="249" t="s">
        <v>197</v>
      </c>
      <c r="D52" s="249">
        <v>2</v>
      </c>
      <c r="E52" s="250">
        <v>110000</v>
      </c>
      <c r="F52" s="250">
        <v>110000</v>
      </c>
    </row>
    <row r="53" spans="1:6" ht="15">
      <c r="A53" s="251"/>
      <c r="B53" s="249" t="s">
        <v>388</v>
      </c>
      <c r="C53" s="249" t="s">
        <v>175</v>
      </c>
      <c r="D53" s="249">
        <v>1</v>
      </c>
      <c r="E53" s="250">
        <v>500000</v>
      </c>
      <c r="F53" s="250">
        <v>500000</v>
      </c>
    </row>
    <row r="54" spans="1:6" ht="15">
      <c r="A54" s="251"/>
      <c r="B54" s="249" t="s">
        <v>368</v>
      </c>
      <c r="C54" s="249" t="s">
        <v>155</v>
      </c>
      <c r="D54" s="249">
        <v>1</v>
      </c>
      <c r="E54" s="250">
        <v>50000</v>
      </c>
      <c r="F54" s="250">
        <v>25000</v>
      </c>
    </row>
    <row r="55" spans="1:6" ht="15">
      <c r="A55" s="251"/>
      <c r="B55" s="249" t="s">
        <v>425</v>
      </c>
      <c r="C55" s="249" t="s">
        <v>211</v>
      </c>
      <c r="D55" s="249">
        <v>1</v>
      </c>
      <c r="E55" s="250">
        <v>10000</v>
      </c>
      <c r="F55" s="250">
        <v>5000</v>
      </c>
    </row>
    <row r="56" spans="1:6" ht="15">
      <c r="A56" s="251"/>
      <c r="B56" s="249" t="s">
        <v>421</v>
      </c>
      <c r="C56" s="249" t="s">
        <v>207</v>
      </c>
      <c r="D56" s="249">
        <v>1</v>
      </c>
      <c r="E56" s="250">
        <v>300000</v>
      </c>
      <c r="F56" s="250">
        <v>285000</v>
      </c>
    </row>
    <row r="57" spans="1:6" ht="15">
      <c r="A57" s="251"/>
      <c r="B57" s="249" t="s">
        <v>419</v>
      </c>
      <c r="C57" s="249" t="s">
        <v>205</v>
      </c>
      <c r="D57" s="249">
        <v>1</v>
      </c>
      <c r="E57" s="250">
        <v>120000</v>
      </c>
      <c r="F57" s="250">
        <v>120000</v>
      </c>
    </row>
    <row r="58" spans="1:6" ht="15">
      <c r="A58" s="251"/>
      <c r="B58" s="249" t="s">
        <v>446</v>
      </c>
      <c r="C58" s="249" t="s">
        <v>232</v>
      </c>
      <c r="D58" s="249">
        <v>1</v>
      </c>
      <c r="E58" s="250">
        <v>250000</v>
      </c>
      <c r="F58" s="250">
        <v>250000</v>
      </c>
    </row>
    <row r="59" spans="1:6" ht="15">
      <c r="A59" s="251"/>
      <c r="B59" s="249" t="s">
        <v>381</v>
      </c>
      <c r="C59" s="249" t="s">
        <v>168</v>
      </c>
      <c r="D59" s="249">
        <v>1</v>
      </c>
      <c r="E59" s="250">
        <v>100000</v>
      </c>
      <c r="F59" s="250">
        <v>90000</v>
      </c>
    </row>
    <row r="60" spans="1:6" ht="15">
      <c r="A60" s="251"/>
      <c r="B60" s="249" t="s">
        <v>413</v>
      </c>
      <c r="C60" s="249" t="s">
        <v>199</v>
      </c>
      <c r="D60" s="249">
        <v>1</v>
      </c>
      <c r="E60" s="250">
        <v>100000</v>
      </c>
      <c r="F60" s="250">
        <v>50000</v>
      </c>
    </row>
    <row r="61" spans="2:6" s="251" customFormat="1" ht="15">
      <c r="B61" s="249" t="s">
        <v>377</v>
      </c>
      <c r="C61" s="249" t="s">
        <v>164</v>
      </c>
      <c r="D61" s="249">
        <v>1</v>
      </c>
      <c r="E61" s="250">
        <v>300000</v>
      </c>
      <c r="F61" s="250">
        <v>300000</v>
      </c>
    </row>
    <row r="62" spans="2:6" s="251" customFormat="1" ht="15">
      <c r="B62" s="249" t="s">
        <v>412</v>
      </c>
      <c r="C62" s="249" t="s">
        <v>198</v>
      </c>
      <c r="D62" s="249">
        <v>1</v>
      </c>
      <c r="E62" s="250">
        <v>100000</v>
      </c>
      <c r="F62" s="250">
        <v>100000</v>
      </c>
    </row>
    <row r="63" spans="2:6" s="251" customFormat="1" ht="15">
      <c r="B63" s="249" t="s">
        <v>442</v>
      </c>
      <c r="C63" s="249" t="s">
        <v>228</v>
      </c>
      <c r="D63" s="249">
        <v>1</v>
      </c>
      <c r="E63" s="250">
        <v>150000</v>
      </c>
      <c r="F63" s="250">
        <v>150000</v>
      </c>
    </row>
    <row r="64" spans="1:6" ht="15" customHeight="1">
      <c r="A64" s="251"/>
      <c r="B64" s="586" t="s">
        <v>31</v>
      </c>
      <c r="C64" s="587"/>
      <c r="D64" s="587"/>
      <c r="E64" s="588"/>
      <c r="F64" s="118">
        <f>SUM(F29:F63)</f>
        <v>94916810</v>
      </c>
    </row>
    <row r="65" spans="1:4" ht="15">
      <c r="A65" s="251"/>
      <c r="B65" s="585" t="s">
        <v>18</v>
      </c>
      <c r="C65" s="585"/>
      <c r="D65" s="585"/>
    </row>
    <row r="74" ht="15" customHeight="1"/>
  </sheetData>
  <sheetProtection/>
  <mergeCells count="17">
    <mergeCell ref="A1:F1"/>
    <mergeCell ref="A2:F3"/>
    <mergeCell ref="B65:D65"/>
    <mergeCell ref="B64:E64"/>
    <mergeCell ref="B22:E22"/>
    <mergeCell ref="B25:F25"/>
    <mergeCell ref="B26:B28"/>
    <mergeCell ref="D26:D28"/>
    <mergeCell ref="E26:E28"/>
    <mergeCell ref="F26:F28"/>
    <mergeCell ref="C26:C27"/>
    <mergeCell ref="B7:B9"/>
    <mergeCell ref="D7:D9"/>
    <mergeCell ref="E7:E9"/>
    <mergeCell ref="F7:F9"/>
    <mergeCell ref="B5:F5"/>
    <mergeCell ref="C7:C8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&amp;L17.03.2017&amp;CTÜRKİYE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28"/>
  <sheetViews>
    <sheetView zoomScalePageLayoutView="0" workbookViewId="0" topLeftCell="A1">
      <selection activeCell="C159" sqref="C159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29" max="129" width="18.00390625" style="0" customWidth="1"/>
    <col min="130" max="131" width="13.8515625" style="0" customWidth="1"/>
    <col min="132" max="132" width="19.421875" style="0" customWidth="1"/>
    <col min="134" max="134" width="11.421875" style="0" customWidth="1"/>
    <col min="136" max="136" width="20.140625" style="0" bestFit="1" customWidth="1"/>
  </cols>
  <sheetData>
    <row r="1" spans="1:6" ht="21.75" customHeight="1" thickBot="1">
      <c r="A1" s="591" t="s">
        <v>520</v>
      </c>
      <c r="B1" s="591"/>
      <c r="C1" s="591"/>
      <c r="D1" s="591"/>
      <c r="E1" s="591"/>
      <c r="F1" s="591"/>
    </row>
    <row r="2" spans="1:6" s="251" customFormat="1" ht="21.75" customHeight="1">
      <c r="A2" s="308"/>
      <c r="B2" s="308"/>
      <c r="C2" s="308"/>
      <c r="D2" s="308"/>
      <c r="E2" s="308"/>
      <c r="F2" s="308"/>
    </row>
    <row r="3" spans="1:6" ht="16.5" customHeight="1">
      <c r="A3" s="435" t="s">
        <v>465</v>
      </c>
      <c r="B3" s="435"/>
      <c r="C3" s="435"/>
      <c r="D3" s="435"/>
      <c r="E3" s="435"/>
      <c r="F3" s="435"/>
    </row>
    <row r="4" spans="2:5" ht="16.5" customHeight="1">
      <c r="B4" s="581" t="s">
        <v>131</v>
      </c>
      <c r="C4" s="581"/>
      <c r="D4" s="581"/>
      <c r="E4" s="581"/>
    </row>
    <row r="5" spans="2:5" ht="16.5" customHeight="1">
      <c r="B5" s="579" t="s">
        <v>246</v>
      </c>
      <c r="C5" s="579" t="s">
        <v>247</v>
      </c>
      <c r="D5" s="579" t="s">
        <v>244</v>
      </c>
      <c r="E5" s="579" t="s">
        <v>245</v>
      </c>
    </row>
    <row r="6" spans="2:5" ht="16.5" customHeight="1">
      <c r="B6" s="579"/>
      <c r="C6" s="579"/>
      <c r="D6" s="580"/>
      <c r="E6" s="580"/>
    </row>
    <row r="7" spans="2:5" ht="24.75" customHeight="1">
      <c r="B7" s="579"/>
      <c r="C7" s="579"/>
      <c r="D7" s="580"/>
      <c r="E7" s="580"/>
    </row>
    <row r="8" spans="2:5" ht="16.5" customHeight="1">
      <c r="B8" s="249" t="s">
        <v>295</v>
      </c>
      <c r="C8" s="249">
        <v>5</v>
      </c>
      <c r="D8" s="250">
        <v>420000</v>
      </c>
      <c r="E8" s="250">
        <v>420000</v>
      </c>
    </row>
    <row r="9" spans="2:5" ht="16.5" customHeight="1">
      <c r="B9" s="249" t="s">
        <v>279</v>
      </c>
      <c r="C9" s="249">
        <v>4</v>
      </c>
      <c r="D9" s="250">
        <v>270000</v>
      </c>
      <c r="E9" s="250">
        <v>66280</v>
      </c>
    </row>
    <row r="10" spans="1:5" ht="16.5" customHeight="1">
      <c r="A10" s="251"/>
      <c r="B10" s="249" t="s">
        <v>281</v>
      </c>
      <c r="C10" s="249">
        <v>4</v>
      </c>
      <c r="D10" s="250">
        <v>200000</v>
      </c>
      <c r="E10" s="250">
        <v>150500</v>
      </c>
    </row>
    <row r="11" spans="1:5" ht="16.5" customHeight="1">
      <c r="A11" s="251"/>
      <c r="B11" s="249" t="s">
        <v>353</v>
      </c>
      <c r="C11" s="249">
        <v>3</v>
      </c>
      <c r="D11" s="250">
        <v>550000</v>
      </c>
      <c r="E11" s="250">
        <v>290000</v>
      </c>
    </row>
    <row r="12" spans="1:5" ht="16.5" customHeight="1">
      <c r="A12" s="251"/>
      <c r="B12" s="249" t="s">
        <v>334</v>
      </c>
      <c r="C12" s="249">
        <v>3</v>
      </c>
      <c r="D12" s="250">
        <v>1450000</v>
      </c>
      <c r="E12" s="250">
        <v>1052500</v>
      </c>
    </row>
    <row r="13" spans="1:5" ht="16.5" customHeight="1">
      <c r="A13" s="251"/>
      <c r="B13" s="249" t="s">
        <v>333</v>
      </c>
      <c r="C13" s="249">
        <v>2</v>
      </c>
      <c r="D13" s="250">
        <v>3950000</v>
      </c>
      <c r="E13" s="250">
        <v>2050000</v>
      </c>
    </row>
    <row r="14" spans="1:5" ht="16.5" customHeight="1">
      <c r="A14" s="251"/>
      <c r="B14" s="249" t="s">
        <v>286</v>
      </c>
      <c r="C14" s="249">
        <v>2</v>
      </c>
      <c r="D14" s="250">
        <v>150000</v>
      </c>
      <c r="E14" s="250">
        <v>101000</v>
      </c>
    </row>
    <row r="15" spans="1:5" ht="16.5" customHeight="1">
      <c r="A15" s="251"/>
      <c r="B15" s="249" t="s">
        <v>278</v>
      </c>
      <c r="C15" s="249">
        <v>2</v>
      </c>
      <c r="D15" s="250">
        <v>150000</v>
      </c>
      <c r="E15" s="250">
        <v>135000</v>
      </c>
    </row>
    <row r="16" spans="1:5" ht="16.5" customHeight="1">
      <c r="A16" s="251"/>
      <c r="B16" s="249" t="s">
        <v>289</v>
      </c>
      <c r="C16" s="249">
        <v>2</v>
      </c>
      <c r="D16" s="250">
        <v>1050000</v>
      </c>
      <c r="E16" s="250">
        <v>1049500</v>
      </c>
    </row>
    <row r="17" spans="1:5" ht="16.5" customHeight="1">
      <c r="A17" s="251"/>
      <c r="B17" s="249" t="s">
        <v>500</v>
      </c>
      <c r="C17" s="249">
        <v>2</v>
      </c>
      <c r="D17" s="250">
        <v>100000</v>
      </c>
      <c r="E17" s="250">
        <v>100000</v>
      </c>
    </row>
    <row r="18" spans="1:5" ht="16.5" customHeight="1">
      <c r="A18" s="251"/>
      <c r="B18" s="249" t="s">
        <v>291</v>
      </c>
      <c r="C18" s="249">
        <v>2</v>
      </c>
      <c r="D18" s="250">
        <v>2050000</v>
      </c>
      <c r="E18" s="250">
        <v>1070000</v>
      </c>
    </row>
    <row r="19" spans="1:5" ht="16.5" customHeight="1">
      <c r="A19" s="251"/>
      <c r="B19" s="249" t="s">
        <v>280</v>
      </c>
      <c r="C19" s="249">
        <v>2</v>
      </c>
      <c r="D19" s="250">
        <v>100000</v>
      </c>
      <c r="E19" s="250">
        <v>87500</v>
      </c>
    </row>
    <row r="20" spans="1:5" ht="16.5" customHeight="1">
      <c r="A20" s="251"/>
      <c r="B20" s="249" t="s">
        <v>285</v>
      </c>
      <c r="C20" s="249">
        <v>2</v>
      </c>
      <c r="D20" s="250">
        <v>100000</v>
      </c>
      <c r="E20" s="250">
        <v>73500</v>
      </c>
    </row>
    <row r="21" spans="1:5" ht="16.5" customHeight="1">
      <c r="A21" s="251"/>
      <c r="B21" s="249" t="s">
        <v>550</v>
      </c>
      <c r="C21" s="249">
        <v>2</v>
      </c>
      <c r="D21" s="250">
        <v>100000</v>
      </c>
      <c r="E21" s="250">
        <v>75000</v>
      </c>
    </row>
    <row r="22" spans="2:5" s="251" customFormat="1" ht="16.5" customHeight="1">
      <c r="B22" s="249" t="s">
        <v>282</v>
      </c>
      <c r="C22" s="249">
        <v>2</v>
      </c>
      <c r="D22" s="250">
        <v>150000</v>
      </c>
      <c r="E22" s="250">
        <v>81600</v>
      </c>
    </row>
    <row r="23" spans="2:5" s="251" customFormat="1" ht="16.5" customHeight="1">
      <c r="B23" s="249" t="s">
        <v>304</v>
      </c>
      <c r="C23" s="249">
        <v>2</v>
      </c>
      <c r="D23" s="250">
        <v>200000</v>
      </c>
      <c r="E23" s="250">
        <v>200000</v>
      </c>
    </row>
    <row r="24" spans="2:5" s="251" customFormat="1" ht="16.5" customHeight="1">
      <c r="B24" s="249" t="s">
        <v>310</v>
      </c>
      <c r="C24" s="249">
        <v>2</v>
      </c>
      <c r="D24" s="250">
        <v>150000</v>
      </c>
      <c r="E24" s="250">
        <v>125000</v>
      </c>
    </row>
    <row r="25" spans="2:5" s="251" customFormat="1" ht="16.5" customHeight="1">
      <c r="B25" s="249" t="s">
        <v>501</v>
      </c>
      <c r="C25" s="249">
        <v>1</v>
      </c>
      <c r="D25" s="250">
        <v>50000</v>
      </c>
      <c r="E25" s="250">
        <v>12500</v>
      </c>
    </row>
    <row r="26" spans="2:5" s="251" customFormat="1" ht="16.5" customHeight="1">
      <c r="B26" s="249" t="s">
        <v>360</v>
      </c>
      <c r="C26" s="249">
        <v>1</v>
      </c>
      <c r="D26" s="250">
        <v>50000</v>
      </c>
      <c r="E26" s="250">
        <v>20000</v>
      </c>
    </row>
    <row r="27" spans="1:5" ht="16.5" customHeight="1">
      <c r="A27" s="251"/>
      <c r="B27" s="249" t="s">
        <v>323</v>
      </c>
      <c r="C27" s="249">
        <v>1</v>
      </c>
      <c r="D27" s="250">
        <v>50000</v>
      </c>
      <c r="E27" s="250">
        <v>16000</v>
      </c>
    </row>
    <row r="28" spans="1:5" ht="16.5" customHeight="1">
      <c r="A28" s="251"/>
      <c r="B28" s="249" t="s">
        <v>551</v>
      </c>
      <c r="C28" s="249">
        <v>1</v>
      </c>
      <c r="D28" s="250">
        <v>50000</v>
      </c>
      <c r="E28" s="250">
        <v>25000</v>
      </c>
    </row>
    <row r="29" spans="1:5" ht="16.5" customHeight="1">
      <c r="A29" s="251"/>
      <c r="B29" s="249" t="s">
        <v>355</v>
      </c>
      <c r="C29" s="249">
        <v>1</v>
      </c>
      <c r="D29" s="250">
        <v>50000</v>
      </c>
      <c r="E29" s="250">
        <v>25000</v>
      </c>
    </row>
    <row r="30" spans="1:5" ht="16.5" customHeight="1">
      <c r="A30" s="251"/>
      <c r="B30" s="249" t="s">
        <v>329</v>
      </c>
      <c r="C30" s="249">
        <v>1</v>
      </c>
      <c r="D30" s="250">
        <v>500000</v>
      </c>
      <c r="E30" s="250">
        <v>150000</v>
      </c>
    </row>
    <row r="31" spans="1:5" ht="16.5" customHeight="1">
      <c r="A31" s="251"/>
      <c r="B31" s="249" t="s">
        <v>335</v>
      </c>
      <c r="C31" s="249">
        <v>1</v>
      </c>
      <c r="D31" s="250">
        <v>50000</v>
      </c>
      <c r="E31" s="250">
        <v>50000</v>
      </c>
    </row>
    <row r="32" spans="2:5" s="251" customFormat="1" ht="16.5" customHeight="1">
      <c r="B32" s="249" t="s">
        <v>287</v>
      </c>
      <c r="C32" s="249">
        <v>1</v>
      </c>
      <c r="D32" s="250">
        <v>50000</v>
      </c>
      <c r="E32" s="250">
        <v>50000</v>
      </c>
    </row>
    <row r="33" spans="2:5" s="251" customFormat="1" ht="16.5" customHeight="1">
      <c r="B33" s="249" t="s">
        <v>283</v>
      </c>
      <c r="C33" s="249">
        <v>1</v>
      </c>
      <c r="D33" s="250">
        <v>50000</v>
      </c>
      <c r="E33" s="250">
        <v>50000</v>
      </c>
    </row>
    <row r="34" spans="2:5" s="251" customFormat="1" ht="16.5" customHeight="1">
      <c r="B34" s="249" t="s">
        <v>298</v>
      </c>
      <c r="C34" s="249">
        <v>1</v>
      </c>
      <c r="D34" s="250">
        <v>50000</v>
      </c>
      <c r="E34" s="250">
        <v>50000</v>
      </c>
    </row>
    <row r="35" spans="2:5" s="251" customFormat="1" ht="16.5" customHeight="1">
      <c r="B35" s="249" t="s">
        <v>495</v>
      </c>
      <c r="C35" s="249">
        <v>1</v>
      </c>
      <c r="D35" s="250">
        <v>1000000</v>
      </c>
      <c r="E35" s="250">
        <v>800000</v>
      </c>
    </row>
    <row r="36" spans="2:5" s="251" customFormat="1" ht="16.5" customHeight="1">
      <c r="B36" s="249" t="s">
        <v>552</v>
      </c>
      <c r="C36" s="249">
        <v>1</v>
      </c>
      <c r="D36" s="250">
        <v>8000000</v>
      </c>
      <c r="E36" s="250">
        <v>4080000</v>
      </c>
    </row>
    <row r="37" spans="1:5" ht="16.5" customHeight="1">
      <c r="A37" s="251"/>
      <c r="B37" s="249" t="s">
        <v>553</v>
      </c>
      <c r="C37" s="249">
        <v>1</v>
      </c>
      <c r="D37" s="250">
        <v>50000</v>
      </c>
      <c r="E37" s="250">
        <v>12500</v>
      </c>
    </row>
    <row r="38" spans="1:5" ht="16.5" customHeight="1">
      <c r="A38" s="251"/>
      <c r="B38" s="249" t="s">
        <v>308</v>
      </c>
      <c r="C38" s="249">
        <v>1</v>
      </c>
      <c r="D38" s="250">
        <v>50000</v>
      </c>
      <c r="E38" s="250">
        <v>50000</v>
      </c>
    </row>
    <row r="39" spans="1:5" ht="16.5" customHeight="1">
      <c r="A39" s="251"/>
      <c r="B39" s="249" t="s">
        <v>292</v>
      </c>
      <c r="C39" s="249">
        <v>1</v>
      </c>
      <c r="D39" s="250">
        <v>100000</v>
      </c>
      <c r="E39" s="250">
        <v>100000</v>
      </c>
    </row>
    <row r="40" spans="2:5" s="251" customFormat="1" ht="16.5" customHeight="1">
      <c r="B40" s="249" t="s">
        <v>309</v>
      </c>
      <c r="C40" s="249">
        <v>1</v>
      </c>
      <c r="D40" s="250">
        <v>400000</v>
      </c>
      <c r="E40" s="250">
        <v>120000</v>
      </c>
    </row>
    <row r="41" spans="2:5" s="251" customFormat="1" ht="16.5" customHeight="1">
      <c r="B41" s="249" t="s">
        <v>472</v>
      </c>
      <c r="C41" s="249">
        <v>1</v>
      </c>
      <c r="D41" s="250">
        <v>50000</v>
      </c>
      <c r="E41" s="250">
        <v>50000</v>
      </c>
    </row>
    <row r="42" spans="2:5" s="251" customFormat="1" ht="16.5" customHeight="1">
      <c r="B42" s="249" t="s">
        <v>290</v>
      </c>
      <c r="C42" s="249">
        <v>1</v>
      </c>
      <c r="D42" s="250">
        <v>50000</v>
      </c>
      <c r="E42" s="250">
        <v>50000</v>
      </c>
    </row>
    <row r="43" spans="2:5" s="251" customFormat="1" ht="16.5" customHeight="1">
      <c r="B43" s="249" t="s">
        <v>303</v>
      </c>
      <c r="C43" s="249">
        <v>1</v>
      </c>
      <c r="D43" s="250">
        <v>50000</v>
      </c>
      <c r="E43" s="250">
        <v>50000</v>
      </c>
    </row>
    <row r="44" spans="2:5" s="251" customFormat="1" ht="16.5" customHeight="1">
      <c r="B44" s="249" t="s">
        <v>359</v>
      </c>
      <c r="C44" s="249">
        <v>1</v>
      </c>
      <c r="D44" s="250">
        <v>50000</v>
      </c>
      <c r="E44" s="250">
        <v>25000</v>
      </c>
    </row>
    <row r="45" spans="2:5" ht="16.5" customHeight="1">
      <c r="B45" s="589" t="s">
        <v>31</v>
      </c>
      <c r="C45" s="589"/>
      <c r="D45" s="589"/>
      <c r="E45" s="118">
        <f>SUM(E8:E44)</f>
        <v>12913380</v>
      </c>
    </row>
    <row r="46" spans="2:5" s="251" customFormat="1" ht="16.5" customHeight="1">
      <c r="B46" s="302"/>
      <c r="C46" s="302"/>
      <c r="D46" s="302"/>
      <c r="E46" s="303"/>
    </row>
    <row r="47" spans="2:5" s="251" customFormat="1" ht="16.5" customHeight="1">
      <c r="B47" s="302"/>
      <c r="C47" s="302"/>
      <c r="D47" s="302"/>
      <c r="E47" s="303"/>
    </row>
    <row r="48" spans="2:5" ht="16.5" customHeight="1">
      <c r="B48" s="581" t="s">
        <v>139</v>
      </c>
      <c r="C48" s="581"/>
      <c r="D48" s="581"/>
      <c r="E48" s="581"/>
    </row>
    <row r="49" spans="2:5" ht="16.5" customHeight="1">
      <c r="B49" s="579" t="s">
        <v>246</v>
      </c>
      <c r="C49" s="579" t="s">
        <v>243</v>
      </c>
      <c r="D49" s="579" t="s">
        <v>244</v>
      </c>
      <c r="E49" s="579" t="s">
        <v>245</v>
      </c>
    </row>
    <row r="50" spans="2:5" ht="16.5" customHeight="1">
      <c r="B50" s="579"/>
      <c r="C50" s="579"/>
      <c r="D50" s="580"/>
      <c r="E50" s="580"/>
    </row>
    <row r="51" spans="2:5" ht="23.25" customHeight="1">
      <c r="B51" s="579"/>
      <c r="C51" s="579"/>
      <c r="D51" s="580"/>
      <c r="E51" s="580"/>
    </row>
    <row r="52" spans="2:5" ht="16.5" customHeight="1">
      <c r="B52" s="249" t="s">
        <v>295</v>
      </c>
      <c r="C52" s="249">
        <v>154</v>
      </c>
      <c r="D52" s="250">
        <v>27576000</v>
      </c>
      <c r="E52" s="250">
        <v>26040300</v>
      </c>
    </row>
    <row r="53" spans="2:5" ht="16.5" customHeight="1">
      <c r="B53" s="249" t="s">
        <v>278</v>
      </c>
      <c r="C53" s="249">
        <v>23</v>
      </c>
      <c r="D53" s="250">
        <v>2160000</v>
      </c>
      <c r="E53" s="250">
        <v>1969900</v>
      </c>
    </row>
    <row r="54" spans="2:5" ht="16.5" customHeight="1">
      <c r="B54" s="249" t="s">
        <v>290</v>
      </c>
      <c r="C54" s="249">
        <v>23</v>
      </c>
      <c r="D54" s="250">
        <v>2495000</v>
      </c>
      <c r="E54" s="250">
        <v>2041500</v>
      </c>
    </row>
    <row r="55" spans="1:5" ht="16.5" customHeight="1">
      <c r="A55" s="251"/>
      <c r="B55" s="249" t="s">
        <v>310</v>
      </c>
      <c r="C55" s="249">
        <v>17</v>
      </c>
      <c r="D55" s="250">
        <v>2211000</v>
      </c>
      <c r="E55" s="250">
        <v>1870430</v>
      </c>
    </row>
    <row r="56" spans="1:5" ht="16.5" customHeight="1">
      <c r="A56" s="251"/>
      <c r="B56" s="249" t="s">
        <v>304</v>
      </c>
      <c r="C56" s="249">
        <v>16</v>
      </c>
      <c r="D56" s="250">
        <v>1121000</v>
      </c>
      <c r="E56" s="250">
        <v>981930</v>
      </c>
    </row>
    <row r="57" spans="1:5" ht="16.5" customHeight="1">
      <c r="A57" s="251"/>
      <c r="B57" s="249" t="s">
        <v>279</v>
      </c>
      <c r="C57" s="249">
        <v>13</v>
      </c>
      <c r="D57" s="250">
        <v>830000</v>
      </c>
      <c r="E57" s="250">
        <v>403200</v>
      </c>
    </row>
    <row r="58" spans="1:5" ht="16.5" customHeight="1">
      <c r="A58" s="251"/>
      <c r="B58" s="249" t="s">
        <v>292</v>
      </c>
      <c r="C58" s="249">
        <v>10</v>
      </c>
      <c r="D58" s="250">
        <v>1110000</v>
      </c>
      <c r="E58" s="250">
        <v>1050000</v>
      </c>
    </row>
    <row r="59" spans="1:5" ht="16.5" customHeight="1">
      <c r="A59" s="251"/>
      <c r="B59" s="249" t="s">
        <v>309</v>
      </c>
      <c r="C59" s="249">
        <v>8</v>
      </c>
      <c r="D59" s="250">
        <v>790000</v>
      </c>
      <c r="E59" s="250">
        <v>690000</v>
      </c>
    </row>
    <row r="60" spans="1:5" ht="16.5" customHeight="1">
      <c r="A60" s="251"/>
      <c r="B60" s="249" t="s">
        <v>360</v>
      </c>
      <c r="C60" s="249">
        <v>8</v>
      </c>
      <c r="D60" s="250">
        <v>1260000</v>
      </c>
      <c r="E60" s="250">
        <v>1085000</v>
      </c>
    </row>
    <row r="61" spans="1:5" ht="16.5" customHeight="1">
      <c r="A61" s="251"/>
      <c r="B61" s="249" t="s">
        <v>334</v>
      </c>
      <c r="C61" s="249">
        <v>8</v>
      </c>
      <c r="D61" s="250">
        <v>240000</v>
      </c>
      <c r="E61" s="250">
        <v>207500</v>
      </c>
    </row>
    <row r="62" spans="1:5" ht="16.5" customHeight="1">
      <c r="A62" s="251"/>
      <c r="B62" s="249" t="s">
        <v>303</v>
      </c>
      <c r="C62" s="249">
        <v>7</v>
      </c>
      <c r="D62" s="250">
        <v>750000</v>
      </c>
      <c r="E62" s="250">
        <v>658500</v>
      </c>
    </row>
    <row r="63" spans="1:5" ht="16.5" customHeight="1">
      <c r="A63" s="251"/>
      <c r="B63" s="249" t="s">
        <v>281</v>
      </c>
      <c r="C63" s="249">
        <v>6</v>
      </c>
      <c r="D63" s="250">
        <v>370000</v>
      </c>
      <c r="E63" s="250">
        <v>345000</v>
      </c>
    </row>
    <row r="64" spans="1:5" ht="16.5" customHeight="1">
      <c r="A64" s="251"/>
      <c r="B64" s="249" t="s">
        <v>298</v>
      </c>
      <c r="C64" s="249">
        <v>6</v>
      </c>
      <c r="D64" s="250">
        <v>332000</v>
      </c>
      <c r="E64" s="250">
        <v>182700</v>
      </c>
    </row>
    <row r="65" spans="1:5" ht="16.5" customHeight="1">
      <c r="A65" s="251"/>
      <c r="B65" s="249" t="s">
        <v>323</v>
      </c>
      <c r="C65" s="249">
        <v>5</v>
      </c>
      <c r="D65" s="250">
        <v>430000</v>
      </c>
      <c r="E65" s="250">
        <v>208000</v>
      </c>
    </row>
    <row r="66" spans="1:5" ht="16.5" customHeight="1">
      <c r="A66" s="251"/>
      <c r="B66" s="249" t="s">
        <v>285</v>
      </c>
      <c r="C66" s="249">
        <v>5</v>
      </c>
      <c r="D66" s="250">
        <v>140000</v>
      </c>
      <c r="E66" s="250">
        <v>60000</v>
      </c>
    </row>
    <row r="67" spans="1:5" ht="16.5" customHeight="1">
      <c r="A67" s="251"/>
      <c r="B67" s="249" t="s">
        <v>286</v>
      </c>
      <c r="C67" s="249">
        <v>3</v>
      </c>
      <c r="D67" s="250">
        <v>1150000</v>
      </c>
      <c r="E67" s="250">
        <v>1098500</v>
      </c>
    </row>
    <row r="68" spans="1:5" ht="16.5" customHeight="1">
      <c r="A68" s="251"/>
      <c r="B68" s="249" t="s">
        <v>333</v>
      </c>
      <c r="C68" s="249">
        <v>3</v>
      </c>
      <c r="D68" s="250">
        <v>310000</v>
      </c>
      <c r="E68" s="250">
        <v>270000</v>
      </c>
    </row>
    <row r="69" spans="1:5" ht="16.5" customHeight="1">
      <c r="A69" s="251"/>
      <c r="B69" s="249" t="s">
        <v>554</v>
      </c>
      <c r="C69" s="249">
        <v>3</v>
      </c>
      <c r="D69" s="250">
        <v>160000</v>
      </c>
      <c r="E69" s="250">
        <v>160000</v>
      </c>
    </row>
    <row r="70" spans="1:5" ht="16.5" customHeight="1">
      <c r="A70" s="251"/>
      <c r="B70" s="249" t="s">
        <v>329</v>
      </c>
      <c r="C70" s="249">
        <v>3</v>
      </c>
      <c r="D70" s="250">
        <v>300000</v>
      </c>
      <c r="E70" s="250">
        <v>142000</v>
      </c>
    </row>
    <row r="71" spans="1:5" ht="16.5" customHeight="1">
      <c r="A71" s="251"/>
      <c r="B71" s="249" t="s">
        <v>356</v>
      </c>
      <c r="C71" s="249">
        <v>2</v>
      </c>
      <c r="D71" s="250">
        <v>150000</v>
      </c>
      <c r="E71" s="250">
        <v>150000</v>
      </c>
    </row>
    <row r="72" spans="1:5" ht="16.5" customHeight="1">
      <c r="A72" s="251"/>
      <c r="B72" s="249" t="s">
        <v>288</v>
      </c>
      <c r="C72" s="249">
        <v>2</v>
      </c>
      <c r="D72" s="250">
        <v>140000</v>
      </c>
      <c r="E72" s="250">
        <v>80800</v>
      </c>
    </row>
    <row r="73" spans="1:5" ht="16.5" customHeight="1">
      <c r="A73" s="251"/>
      <c r="B73" s="249" t="s">
        <v>555</v>
      </c>
      <c r="C73" s="249">
        <v>2</v>
      </c>
      <c r="D73" s="250">
        <v>20000</v>
      </c>
      <c r="E73" s="250">
        <v>20000</v>
      </c>
    </row>
    <row r="74" spans="1:5" ht="16.5" customHeight="1">
      <c r="A74" s="251"/>
      <c r="B74" s="249" t="s">
        <v>353</v>
      </c>
      <c r="C74" s="249">
        <v>2</v>
      </c>
      <c r="D74" s="250">
        <v>200000</v>
      </c>
      <c r="E74" s="250">
        <v>200000</v>
      </c>
    </row>
    <row r="75" spans="1:5" ht="16.5" customHeight="1">
      <c r="A75" s="251"/>
      <c r="B75" s="249" t="s">
        <v>308</v>
      </c>
      <c r="C75" s="249">
        <v>2</v>
      </c>
      <c r="D75" s="250">
        <v>110000</v>
      </c>
      <c r="E75" s="250">
        <v>110000</v>
      </c>
    </row>
    <row r="76" spans="1:5" ht="16.5" customHeight="1">
      <c r="A76" s="251"/>
      <c r="B76" s="249" t="s">
        <v>291</v>
      </c>
      <c r="C76" s="249">
        <v>2</v>
      </c>
      <c r="D76" s="250">
        <v>220000</v>
      </c>
      <c r="E76" s="250">
        <v>87000</v>
      </c>
    </row>
    <row r="77" spans="1:5" ht="16.5" customHeight="1">
      <c r="A77" s="251"/>
      <c r="B77" s="249" t="s">
        <v>357</v>
      </c>
      <c r="C77" s="249">
        <v>2</v>
      </c>
      <c r="D77" s="250">
        <v>120000</v>
      </c>
      <c r="E77" s="250">
        <v>70000</v>
      </c>
    </row>
    <row r="78" spans="1:5" ht="16.5" customHeight="1">
      <c r="A78" s="251"/>
      <c r="B78" s="249" t="s">
        <v>448</v>
      </c>
      <c r="C78" s="249">
        <v>2</v>
      </c>
      <c r="D78" s="250">
        <v>110000</v>
      </c>
      <c r="E78" s="250">
        <v>60000</v>
      </c>
    </row>
    <row r="79" spans="1:5" ht="16.5" customHeight="1">
      <c r="A79" s="251"/>
      <c r="B79" s="249" t="s">
        <v>297</v>
      </c>
      <c r="C79" s="249">
        <v>2</v>
      </c>
      <c r="D79" s="250">
        <v>110000</v>
      </c>
      <c r="E79" s="250">
        <v>110000</v>
      </c>
    </row>
    <row r="80" spans="1:5" ht="16.5" customHeight="1">
      <c r="A80" s="251"/>
      <c r="B80" s="249" t="s">
        <v>293</v>
      </c>
      <c r="C80" s="249">
        <v>2</v>
      </c>
      <c r="D80" s="250">
        <v>60000</v>
      </c>
      <c r="E80" s="250">
        <v>59000</v>
      </c>
    </row>
    <row r="81" spans="1:5" ht="16.5" customHeight="1">
      <c r="A81" s="251"/>
      <c r="B81" s="249" t="s">
        <v>500</v>
      </c>
      <c r="C81" s="249">
        <v>2</v>
      </c>
      <c r="D81" s="250">
        <v>150000</v>
      </c>
      <c r="E81" s="250">
        <v>75000</v>
      </c>
    </row>
    <row r="82" spans="1:5" ht="16.5" customHeight="1">
      <c r="A82" s="251"/>
      <c r="B82" s="249" t="s">
        <v>556</v>
      </c>
      <c r="C82" s="249">
        <v>1</v>
      </c>
      <c r="D82" s="250">
        <v>100000</v>
      </c>
      <c r="E82" s="250">
        <v>100000</v>
      </c>
    </row>
    <row r="83" spans="2:5" s="251" customFormat="1" ht="16.5" customHeight="1">
      <c r="B83" s="249" t="s">
        <v>495</v>
      </c>
      <c r="C83" s="249">
        <v>1</v>
      </c>
      <c r="D83" s="250">
        <v>50000</v>
      </c>
      <c r="E83" s="250">
        <v>25000</v>
      </c>
    </row>
    <row r="84" spans="2:5" s="251" customFormat="1" ht="16.5" customHeight="1">
      <c r="B84" s="249" t="s">
        <v>335</v>
      </c>
      <c r="C84" s="249">
        <v>1</v>
      </c>
      <c r="D84" s="250">
        <v>10000</v>
      </c>
      <c r="E84" s="250">
        <v>10000</v>
      </c>
    </row>
    <row r="85" spans="2:5" s="251" customFormat="1" ht="16.5" customHeight="1">
      <c r="B85" s="249" t="s">
        <v>280</v>
      </c>
      <c r="C85" s="249">
        <v>1</v>
      </c>
      <c r="D85" s="250">
        <v>50000</v>
      </c>
      <c r="E85" s="250">
        <v>50000</v>
      </c>
    </row>
    <row r="86" spans="2:5" s="251" customFormat="1" ht="16.5" customHeight="1">
      <c r="B86" s="249" t="s">
        <v>472</v>
      </c>
      <c r="C86" s="249">
        <v>1</v>
      </c>
      <c r="D86" s="250">
        <v>10000</v>
      </c>
      <c r="E86" s="250">
        <v>10000</v>
      </c>
    </row>
    <row r="87" spans="2:5" s="251" customFormat="1" ht="16.5" customHeight="1">
      <c r="B87" s="249" t="s">
        <v>551</v>
      </c>
      <c r="C87" s="249">
        <v>1</v>
      </c>
      <c r="D87" s="250">
        <v>800000</v>
      </c>
      <c r="E87" s="250">
        <v>400000</v>
      </c>
    </row>
    <row r="88" spans="1:5" ht="16.5" customHeight="1">
      <c r="A88" s="251"/>
      <c r="B88" s="249" t="s">
        <v>449</v>
      </c>
      <c r="C88" s="249">
        <v>1</v>
      </c>
      <c r="D88" s="250">
        <v>200000</v>
      </c>
      <c r="E88" s="250">
        <v>200000</v>
      </c>
    </row>
    <row r="89" spans="1:5" ht="16.5" customHeight="1">
      <c r="A89" s="251"/>
      <c r="B89" s="249" t="s">
        <v>289</v>
      </c>
      <c r="C89" s="249">
        <v>1</v>
      </c>
      <c r="D89" s="250">
        <v>100000</v>
      </c>
      <c r="E89" s="250">
        <v>50000</v>
      </c>
    </row>
    <row r="90" spans="1:5" ht="16.5" customHeight="1">
      <c r="A90" s="251"/>
      <c r="B90" s="249" t="s">
        <v>496</v>
      </c>
      <c r="C90" s="249">
        <v>1</v>
      </c>
      <c r="D90" s="250">
        <v>50000</v>
      </c>
      <c r="E90" s="250">
        <v>50000</v>
      </c>
    </row>
    <row r="91" spans="1:5" ht="16.5" customHeight="1">
      <c r="A91" s="251"/>
      <c r="B91" s="249" t="s">
        <v>557</v>
      </c>
      <c r="C91" s="249">
        <v>1</v>
      </c>
      <c r="D91" s="250">
        <v>50000</v>
      </c>
      <c r="E91" s="250">
        <v>25000</v>
      </c>
    </row>
    <row r="92" spans="1:5" ht="16.5" customHeight="1">
      <c r="A92" s="251"/>
      <c r="B92" s="249" t="s">
        <v>497</v>
      </c>
      <c r="C92" s="249">
        <v>1</v>
      </c>
      <c r="D92" s="250">
        <v>100000</v>
      </c>
      <c r="E92" s="250">
        <v>35000</v>
      </c>
    </row>
    <row r="93" spans="1:5" ht="16.5" customHeight="1">
      <c r="A93" s="251"/>
      <c r="B93" s="249" t="s">
        <v>354</v>
      </c>
      <c r="C93" s="249">
        <v>1</v>
      </c>
      <c r="D93" s="250">
        <v>10000</v>
      </c>
      <c r="E93" s="250">
        <v>10000</v>
      </c>
    </row>
    <row r="94" spans="1:5" ht="16.5" customHeight="1">
      <c r="A94" s="251"/>
      <c r="B94" s="249" t="s">
        <v>282</v>
      </c>
      <c r="C94" s="249">
        <v>1</v>
      </c>
      <c r="D94" s="250">
        <v>10000</v>
      </c>
      <c r="E94" s="250">
        <v>10000</v>
      </c>
    </row>
    <row r="95" spans="1:5" ht="16.5" customHeight="1">
      <c r="A95" s="251"/>
      <c r="B95" s="249" t="s">
        <v>358</v>
      </c>
      <c r="C95" s="249">
        <v>1</v>
      </c>
      <c r="D95" s="250">
        <v>100000</v>
      </c>
      <c r="E95" s="250">
        <v>100000</v>
      </c>
    </row>
    <row r="96" spans="1:5" ht="16.5" customHeight="1">
      <c r="A96" s="251"/>
      <c r="B96" s="249" t="s">
        <v>284</v>
      </c>
      <c r="C96" s="249">
        <v>1</v>
      </c>
      <c r="D96" s="250">
        <v>100000</v>
      </c>
      <c r="E96" s="250">
        <v>50000</v>
      </c>
    </row>
    <row r="97" spans="1:5" ht="16.5" customHeight="1">
      <c r="A97" s="251"/>
      <c r="B97" s="249" t="s">
        <v>451</v>
      </c>
      <c r="C97" s="249">
        <v>1</v>
      </c>
      <c r="D97" s="250">
        <v>10000</v>
      </c>
      <c r="E97" s="250">
        <v>10000</v>
      </c>
    </row>
    <row r="98" spans="1:5" ht="16.5" customHeight="1">
      <c r="A98" s="251"/>
      <c r="B98" s="249" t="s">
        <v>294</v>
      </c>
      <c r="C98" s="249">
        <v>1</v>
      </c>
      <c r="D98" s="250">
        <v>1000000</v>
      </c>
      <c r="E98" s="250">
        <v>1000000</v>
      </c>
    </row>
    <row r="99" spans="1:5" ht="16.5" customHeight="1">
      <c r="A99" s="251"/>
      <c r="B99" s="249" t="s">
        <v>558</v>
      </c>
      <c r="C99" s="249">
        <v>1</v>
      </c>
      <c r="D99" s="250">
        <v>20000</v>
      </c>
      <c r="E99" s="250">
        <v>20000</v>
      </c>
    </row>
    <row r="100" spans="1:5" ht="16.5" customHeight="1">
      <c r="A100" s="251"/>
      <c r="B100" s="249" t="s">
        <v>559</v>
      </c>
      <c r="C100" s="249">
        <v>1</v>
      </c>
      <c r="D100" s="250">
        <v>50000</v>
      </c>
      <c r="E100" s="250">
        <v>25000</v>
      </c>
    </row>
    <row r="101" spans="1:5" ht="16.5" customHeight="1">
      <c r="A101" s="251"/>
      <c r="B101" s="249" t="s">
        <v>550</v>
      </c>
      <c r="C101" s="249">
        <v>1</v>
      </c>
      <c r="D101" s="250">
        <v>100000</v>
      </c>
      <c r="E101" s="250">
        <v>50000</v>
      </c>
    </row>
    <row r="102" spans="1:5" ht="16.5" customHeight="1">
      <c r="A102" s="251"/>
      <c r="B102" s="249" t="s">
        <v>499</v>
      </c>
      <c r="C102" s="249">
        <v>1</v>
      </c>
      <c r="D102" s="250">
        <v>500000</v>
      </c>
      <c r="E102" s="250">
        <v>500000</v>
      </c>
    </row>
    <row r="103" spans="1:5" ht="16.5" customHeight="1">
      <c r="A103" s="251"/>
      <c r="B103" s="249" t="s">
        <v>560</v>
      </c>
      <c r="C103" s="249">
        <v>1</v>
      </c>
      <c r="D103" s="250">
        <v>80000</v>
      </c>
      <c r="E103" s="250">
        <v>79200</v>
      </c>
    </row>
    <row r="104" spans="1:5" ht="16.5" customHeight="1">
      <c r="A104" s="251"/>
      <c r="B104" s="589" t="s">
        <v>31</v>
      </c>
      <c r="C104" s="589"/>
      <c r="D104" s="589"/>
      <c r="E104" s="118">
        <f>SUM(E52:E103)</f>
        <v>43295460</v>
      </c>
    </row>
    <row r="105" spans="1:4" ht="16.5" customHeight="1">
      <c r="A105" s="251"/>
      <c r="B105" s="3" t="s">
        <v>18</v>
      </c>
      <c r="C105" s="3"/>
      <c r="D105" s="3"/>
    </row>
    <row r="106" spans="1:5" ht="16.5" customHeight="1">
      <c r="A106" s="251"/>
      <c r="B106" s="147" t="s">
        <v>248</v>
      </c>
      <c r="C106" s="147"/>
      <c r="D106" s="147"/>
      <c r="E106" s="147"/>
    </row>
    <row r="108" spans="1:6" ht="16.5" customHeight="1">
      <c r="A108" s="590" t="s">
        <v>561</v>
      </c>
      <c r="B108" s="590"/>
      <c r="C108" s="590"/>
      <c r="D108" s="590"/>
      <c r="E108" s="590"/>
      <c r="F108" s="590"/>
    </row>
    <row r="109" spans="1:6" ht="16.5" customHeight="1">
      <c r="A109" s="251"/>
      <c r="B109" s="581" t="s">
        <v>131</v>
      </c>
      <c r="C109" s="581"/>
      <c r="D109" s="581"/>
      <c r="E109" s="581"/>
      <c r="F109" s="251"/>
    </row>
    <row r="110" spans="1:6" ht="16.5" customHeight="1">
      <c r="A110" s="251"/>
      <c r="B110" s="579" t="s">
        <v>246</v>
      </c>
      <c r="C110" s="579" t="s">
        <v>247</v>
      </c>
      <c r="D110" s="579" t="s">
        <v>244</v>
      </c>
      <c r="E110" s="579" t="s">
        <v>245</v>
      </c>
      <c r="F110" s="251"/>
    </row>
    <row r="111" spans="1:6" ht="16.5" customHeight="1">
      <c r="A111" s="251"/>
      <c r="B111" s="579"/>
      <c r="C111" s="579"/>
      <c r="D111" s="580"/>
      <c r="E111" s="580"/>
      <c r="F111" s="251"/>
    </row>
    <row r="112" spans="1:6" ht="29.25" customHeight="1">
      <c r="A112" s="251"/>
      <c r="B112" s="579"/>
      <c r="C112" s="579"/>
      <c r="D112" s="580"/>
      <c r="E112" s="580"/>
      <c r="F112" s="251"/>
    </row>
    <row r="113" spans="1:6" ht="16.5" customHeight="1">
      <c r="A113" s="251"/>
      <c r="B113" s="249" t="s">
        <v>279</v>
      </c>
      <c r="C113" s="249">
        <v>10</v>
      </c>
      <c r="D113" s="250">
        <v>3070000</v>
      </c>
      <c r="E113" s="250">
        <v>1414280</v>
      </c>
      <c r="F113" s="251"/>
    </row>
    <row r="114" spans="1:6" ht="16.5" customHeight="1">
      <c r="A114" s="251"/>
      <c r="B114" s="249" t="s">
        <v>295</v>
      </c>
      <c r="C114" s="249">
        <v>9</v>
      </c>
      <c r="D114" s="250">
        <v>1670000</v>
      </c>
      <c r="E114" s="250">
        <v>1590000</v>
      </c>
      <c r="F114" s="251"/>
    </row>
    <row r="115" spans="1:6" ht="16.5" customHeight="1">
      <c r="A115" s="251"/>
      <c r="B115" s="249" t="s">
        <v>334</v>
      </c>
      <c r="C115" s="249">
        <v>6</v>
      </c>
      <c r="D115" s="250">
        <v>1600000</v>
      </c>
      <c r="E115" s="250">
        <v>1202500</v>
      </c>
      <c r="F115" s="251"/>
    </row>
    <row r="116" spans="1:6" ht="16.5" customHeight="1">
      <c r="A116" s="251"/>
      <c r="B116" s="249" t="s">
        <v>278</v>
      </c>
      <c r="C116" s="249">
        <v>6</v>
      </c>
      <c r="D116" s="250">
        <v>1300000</v>
      </c>
      <c r="E116" s="250">
        <v>785000</v>
      </c>
      <c r="F116" s="251"/>
    </row>
    <row r="117" spans="1:6" ht="16.5" customHeight="1">
      <c r="A117" s="251"/>
      <c r="B117" s="249" t="s">
        <v>353</v>
      </c>
      <c r="C117" s="249">
        <v>5</v>
      </c>
      <c r="D117" s="250">
        <v>1650000</v>
      </c>
      <c r="E117" s="250">
        <v>1330000</v>
      </c>
      <c r="F117" s="251"/>
    </row>
    <row r="118" spans="1:6" ht="16.5" customHeight="1">
      <c r="A118" s="251"/>
      <c r="B118" s="249" t="s">
        <v>281</v>
      </c>
      <c r="C118" s="249">
        <v>5</v>
      </c>
      <c r="D118" s="250">
        <v>250000</v>
      </c>
      <c r="E118" s="250">
        <v>200500</v>
      </c>
      <c r="F118" s="251"/>
    </row>
    <row r="119" spans="1:6" ht="16.5" customHeight="1">
      <c r="A119" s="251"/>
      <c r="B119" s="249" t="s">
        <v>304</v>
      </c>
      <c r="C119" s="249">
        <v>4</v>
      </c>
      <c r="D119" s="250">
        <v>400000</v>
      </c>
      <c r="E119" s="250">
        <v>400000</v>
      </c>
      <c r="F119" s="251"/>
    </row>
    <row r="120" spans="1:6" ht="16.5" customHeight="1">
      <c r="A120" s="251"/>
      <c r="B120" s="249" t="s">
        <v>286</v>
      </c>
      <c r="C120" s="249">
        <v>4</v>
      </c>
      <c r="D120" s="250">
        <v>1090000</v>
      </c>
      <c r="E120" s="250">
        <v>1001000</v>
      </c>
      <c r="F120" s="251"/>
    </row>
    <row r="121" spans="1:6" ht="16.5" customHeight="1">
      <c r="A121" s="251"/>
      <c r="B121" s="249" t="s">
        <v>280</v>
      </c>
      <c r="C121" s="249">
        <v>3</v>
      </c>
      <c r="D121" s="250">
        <v>700000</v>
      </c>
      <c r="E121" s="250">
        <v>375500</v>
      </c>
      <c r="F121" s="251"/>
    </row>
    <row r="122" spans="1:6" ht="16.5" customHeight="1">
      <c r="A122" s="251"/>
      <c r="B122" s="249" t="s">
        <v>310</v>
      </c>
      <c r="C122" s="249">
        <v>3</v>
      </c>
      <c r="D122" s="250">
        <v>450000</v>
      </c>
      <c r="E122" s="250">
        <v>200000</v>
      </c>
      <c r="F122" s="251"/>
    </row>
    <row r="123" spans="1:6" ht="16.5" customHeight="1">
      <c r="A123" s="251"/>
      <c r="B123" s="249" t="s">
        <v>285</v>
      </c>
      <c r="C123" s="249">
        <v>2</v>
      </c>
      <c r="D123" s="250">
        <v>100000</v>
      </c>
      <c r="E123" s="250">
        <v>73500</v>
      </c>
      <c r="F123" s="251"/>
    </row>
    <row r="124" spans="1:6" ht="16.5" customHeight="1">
      <c r="A124" s="251"/>
      <c r="B124" s="249" t="s">
        <v>282</v>
      </c>
      <c r="C124" s="249">
        <v>2</v>
      </c>
      <c r="D124" s="250">
        <v>150000</v>
      </c>
      <c r="E124" s="250">
        <v>81600</v>
      </c>
      <c r="F124" s="251"/>
    </row>
    <row r="125" spans="1:6" ht="16.5" customHeight="1">
      <c r="A125" s="251"/>
      <c r="B125" s="249" t="s">
        <v>289</v>
      </c>
      <c r="C125" s="249">
        <v>2</v>
      </c>
      <c r="D125" s="250">
        <v>1050000</v>
      </c>
      <c r="E125" s="250">
        <v>1049500</v>
      </c>
      <c r="F125" s="251"/>
    </row>
    <row r="126" spans="1:6" ht="16.5" customHeight="1">
      <c r="A126" s="251"/>
      <c r="B126" s="249" t="s">
        <v>291</v>
      </c>
      <c r="C126" s="249">
        <v>2</v>
      </c>
      <c r="D126" s="250">
        <v>2050000</v>
      </c>
      <c r="E126" s="250">
        <v>1070000</v>
      </c>
      <c r="F126" s="251"/>
    </row>
    <row r="127" spans="1:6" ht="16.5" customHeight="1">
      <c r="A127" s="251"/>
      <c r="B127" s="249" t="s">
        <v>333</v>
      </c>
      <c r="C127" s="249">
        <v>2</v>
      </c>
      <c r="D127" s="250">
        <v>3950000</v>
      </c>
      <c r="E127" s="250">
        <v>2050000</v>
      </c>
      <c r="F127" s="251"/>
    </row>
    <row r="128" spans="1:6" ht="16.5" customHeight="1">
      <c r="A128" s="251"/>
      <c r="B128" s="249" t="s">
        <v>292</v>
      </c>
      <c r="C128" s="249">
        <v>2</v>
      </c>
      <c r="D128" s="250">
        <v>150000</v>
      </c>
      <c r="E128" s="250">
        <v>120000</v>
      </c>
      <c r="F128" s="251"/>
    </row>
    <row r="129" spans="2:5" s="251" customFormat="1" ht="16.5" customHeight="1">
      <c r="B129" s="249" t="s">
        <v>550</v>
      </c>
      <c r="C129" s="249">
        <v>2</v>
      </c>
      <c r="D129" s="250">
        <v>100000</v>
      </c>
      <c r="E129" s="250">
        <v>75000</v>
      </c>
    </row>
    <row r="130" spans="2:5" s="251" customFormat="1" ht="16.5" customHeight="1">
      <c r="B130" s="249" t="s">
        <v>552</v>
      </c>
      <c r="C130" s="249">
        <v>2</v>
      </c>
      <c r="D130" s="250">
        <v>8200000</v>
      </c>
      <c r="E130" s="250">
        <v>4280000</v>
      </c>
    </row>
    <row r="131" spans="2:5" s="251" customFormat="1" ht="16.5" customHeight="1">
      <c r="B131" s="249" t="s">
        <v>472</v>
      </c>
      <c r="C131" s="249">
        <v>2</v>
      </c>
      <c r="D131" s="250">
        <v>3350000</v>
      </c>
      <c r="E131" s="250">
        <v>3350000</v>
      </c>
    </row>
    <row r="132" spans="2:5" s="251" customFormat="1" ht="16.5" customHeight="1">
      <c r="B132" s="249" t="s">
        <v>500</v>
      </c>
      <c r="C132" s="249">
        <v>2</v>
      </c>
      <c r="D132" s="250">
        <v>100000</v>
      </c>
      <c r="E132" s="250">
        <v>100000</v>
      </c>
    </row>
    <row r="133" spans="1:6" ht="16.5" customHeight="1">
      <c r="A133" s="251"/>
      <c r="B133" s="249" t="s">
        <v>360</v>
      </c>
      <c r="C133" s="249">
        <v>1</v>
      </c>
      <c r="D133" s="250">
        <v>50000</v>
      </c>
      <c r="E133" s="250">
        <v>20000</v>
      </c>
      <c r="F133" s="251"/>
    </row>
    <row r="134" spans="1:6" ht="16.5" customHeight="1">
      <c r="A134" s="251"/>
      <c r="B134" s="249" t="s">
        <v>501</v>
      </c>
      <c r="C134" s="249">
        <v>1</v>
      </c>
      <c r="D134" s="250">
        <v>50000</v>
      </c>
      <c r="E134" s="250">
        <v>12500</v>
      </c>
      <c r="F134" s="251"/>
    </row>
    <row r="135" spans="1:6" ht="16.5" customHeight="1">
      <c r="A135" s="251"/>
      <c r="B135" s="249" t="s">
        <v>323</v>
      </c>
      <c r="C135" s="249">
        <v>1</v>
      </c>
      <c r="D135" s="250">
        <v>50000</v>
      </c>
      <c r="E135" s="250">
        <v>16000</v>
      </c>
      <c r="F135" s="251"/>
    </row>
    <row r="136" spans="1:6" ht="16.5" customHeight="1">
      <c r="A136" s="251"/>
      <c r="B136" s="249" t="s">
        <v>551</v>
      </c>
      <c r="C136" s="249">
        <v>1</v>
      </c>
      <c r="D136" s="250">
        <v>50000</v>
      </c>
      <c r="E136" s="250">
        <v>25000</v>
      </c>
      <c r="F136" s="251"/>
    </row>
    <row r="137" spans="1:6" ht="16.5" customHeight="1">
      <c r="A137" s="251"/>
      <c r="B137" s="249" t="s">
        <v>355</v>
      </c>
      <c r="C137" s="249">
        <v>1</v>
      </c>
      <c r="D137" s="250">
        <v>50000</v>
      </c>
      <c r="E137" s="250">
        <v>25000</v>
      </c>
      <c r="F137" s="251"/>
    </row>
    <row r="138" spans="1:6" ht="16.5" customHeight="1">
      <c r="A138" s="251"/>
      <c r="B138" s="249" t="s">
        <v>329</v>
      </c>
      <c r="C138" s="249">
        <v>1</v>
      </c>
      <c r="D138" s="250">
        <v>500000</v>
      </c>
      <c r="E138" s="250">
        <v>150000</v>
      </c>
      <c r="F138" s="251"/>
    </row>
    <row r="139" spans="1:6" ht="16.5" customHeight="1">
      <c r="A139" s="251"/>
      <c r="B139" s="249" t="s">
        <v>335</v>
      </c>
      <c r="C139" s="249">
        <v>1</v>
      </c>
      <c r="D139" s="250">
        <v>50000</v>
      </c>
      <c r="E139" s="250">
        <v>50000</v>
      </c>
      <c r="F139" s="251"/>
    </row>
    <row r="140" spans="1:6" ht="16.5" customHeight="1">
      <c r="A140" s="251"/>
      <c r="B140" s="249" t="s">
        <v>287</v>
      </c>
      <c r="C140" s="249">
        <v>1</v>
      </c>
      <c r="D140" s="250">
        <v>50000</v>
      </c>
      <c r="E140" s="250">
        <v>50000</v>
      </c>
      <c r="F140" s="251"/>
    </row>
    <row r="141" spans="1:6" ht="16.5" customHeight="1">
      <c r="A141" s="251"/>
      <c r="B141" s="249" t="s">
        <v>283</v>
      </c>
      <c r="C141" s="249">
        <v>1</v>
      </c>
      <c r="D141" s="250">
        <v>50000</v>
      </c>
      <c r="E141" s="250">
        <v>50000</v>
      </c>
      <c r="F141" s="251"/>
    </row>
    <row r="142" spans="1:6" ht="16.5" customHeight="1">
      <c r="A142" s="251"/>
      <c r="B142" s="249" t="s">
        <v>298</v>
      </c>
      <c r="C142" s="249">
        <v>1</v>
      </c>
      <c r="D142" s="250">
        <v>50000</v>
      </c>
      <c r="E142" s="250">
        <v>50000</v>
      </c>
      <c r="F142" s="251"/>
    </row>
    <row r="143" spans="1:6" ht="16.5" customHeight="1">
      <c r="A143" s="251"/>
      <c r="B143" s="249" t="s">
        <v>495</v>
      </c>
      <c r="C143" s="249">
        <v>1</v>
      </c>
      <c r="D143" s="250">
        <v>1000000</v>
      </c>
      <c r="E143" s="250">
        <v>800000</v>
      </c>
      <c r="F143" s="251"/>
    </row>
    <row r="144" spans="1:6" ht="16.5" customHeight="1">
      <c r="A144" s="251"/>
      <c r="B144" s="249" t="s">
        <v>356</v>
      </c>
      <c r="C144" s="249">
        <v>1</v>
      </c>
      <c r="D144" s="250">
        <v>50000</v>
      </c>
      <c r="E144" s="250">
        <v>50000</v>
      </c>
      <c r="F144" s="251"/>
    </row>
    <row r="145" spans="1:6" ht="16.5" customHeight="1">
      <c r="A145" s="251"/>
      <c r="B145" s="249" t="s">
        <v>553</v>
      </c>
      <c r="C145" s="249">
        <v>1</v>
      </c>
      <c r="D145" s="250">
        <v>50000</v>
      </c>
      <c r="E145" s="250">
        <v>12500</v>
      </c>
      <c r="F145" s="251"/>
    </row>
    <row r="146" spans="2:5" s="251" customFormat="1" ht="16.5" customHeight="1">
      <c r="B146" s="249" t="s">
        <v>288</v>
      </c>
      <c r="C146" s="249">
        <v>1</v>
      </c>
      <c r="D146" s="250">
        <v>100000</v>
      </c>
      <c r="E146" s="250">
        <v>40000</v>
      </c>
    </row>
    <row r="147" spans="2:5" s="251" customFormat="1" ht="16.5" customHeight="1">
      <c r="B147" s="249" t="s">
        <v>308</v>
      </c>
      <c r="C147" s="249">
        <v>1</v>
      </c>
      <c r="D147" s="250">
        <v>50000</v>
      </c>
      <c r="E147" s="250">
        <v>50000</v>
      </c>
    </row>
    <row r="148" spans="1:6" ht="16.5" customHeight="1">
      <c r="A148" s="251"/>
      <c r="B148" s="249" t="s">
        <v>309</v>
      </c>
      <c r="C148" s="249">
        <v>1</v>
      </c>
      <c r="D148" s="250">
        <v>400000</v>
      </c>
      <c r="E148" s="250">
        <v>120000</v>
      </c>
      <c r="F148" s="251"/>
    </row>
    <row r="149" spans="1:6" ht="16.5" customHeight="1">
      <c r="A149" s="251"/>
      <c r="B149" s="249" t="s">
        <v>290</v>
      </c>
      <c r="C149" s="249">
        <v>1</v>
      </c>
      <c r="D149" s="250">
        <v>50000</v>
      </c>
      <c r="E149" s="250">
        <v>50000</v>
      </c>
      <c r="F149" s="251"/>
    </row>
    <row r="150" spans="1:6" ht="16.5" customHeight="1">
      <c r="A150" s="251"/>
      <c r="B150" s="249" t="s">
        <v>303</v>
      </c>
      <c r="C150" s="249">
        <v>1</v>
      </c>
      <c r="D150" s="250">
        <v>50000</v>
      </c>
      <c r="E150" s="250">
        <v>50000</v>
      </c>
      <c r="F150" s="251"/>
    </row>
    <row r="151" spans="1:6" ht="16.5" customHeight="1">
      <c r="A151" s="251"/>
      <c r="B151" s="249" t="s">
        <v>359</v>
      </c>
      <c r="C151" s="249">
        <v>1</v>
      </c>
      <c r="D151" s="250">
        <v>50000</v>
      </c>
      <c r="E151" s="250">
        <v>25000</v>
      </c>
      <c r="F151" s="251"/>
    </row>
    <row r="152" spans="1:6" ht="16.5" customHeight="1">
      <c r="A152" s="251"/>
      <c r="B152" s="589" t="s">
        <v>31</v>
      </c>
      <c r="C152" s="589"/>
      <c r="D152" s="589"/>
      <c r="E152" s="118">
        <f>SUM(E113:E151)</f>
        <v>22394380</v>
      </c>
      <c r="F152" s="251"/>
    </row>
    <row r="153" spans="1:6" ht="16.5" customHeight="1">
      <c r="A153" s="251"/>
      <c r="B153" s="116"/>
      <c r="C153" s="116"/>
      <c r="D153" s="117"/>
      <c r="E153" s="117"/>
      <c r="F153" s="251"/>
    </row>
    <row r="154" spans="1:6" ht="16.5" customHeight="1">
      <c r="A154" s="251"/>
      <c r="B154" s="581" t="s">
        <v>139</v>
      </c>
      <c r="C154" s="581"/>
      <c r="D154" s="581"/>
      <c r="E154" s="581"/>
      <c r="F154" s="251"/>
    </row>
    <row r="155" spans="1:6" ht="16.5" customHeight="1">
      <c r="A155" s="251"/>
      <c r="B155" s="579" t="s">
        <v>246</v>
      </c>
      <c r="C155" s="579" t="s">
        <v>243</v>
      </c>
      <c r="D155" s="579" t="s">
        <v>244</v>
      </c>
      <c r="E155" s="579" t="s">
        <v>245</v>
      </c>
      <c r="F155" s="251"/>
    </row>
    <row r="156" spans="1:6" ht="16.5" customHeight="1">
      <c r="A156" s="251"/>
      <c r="B156" s="579"/>
      <c r="C156" s="579"/>
      <c r="D156" s="580"/>
      <c r="E156" s="580"/>
      <c r="F156" s="251"/>
    </row>
    <row r="157" spans="1:6" ht="25.5" customHeight="1">
      <c r="A157" s="251"/>
      <c r="B157" s="579"/>
      <c r="C157" s="579"/>
      <c r="D157" s="580"/>
      <c r="E157" s="580"/>
      <c r="F157" s="251"/>
    </row>
    <row r="158" spans="1:6" ht="16.5" customHeight="1">
      <c r="A158" s="251"/>
      <c r="B158" s="249" t="s">
        <v>295</v>
      </c>
      <c r="C158" s="249">
        <v>293</v>
      </c>
      <c r="D158" s="250">
        <v>58221000</v>
      </c>
      <c r="E158" s="250">
        <v>50341600</v>
      </c>
      <c r="F158" s="251"/>
    </row>
    <row r="159" spans="1:6" ht="16.5" customHeight="1">
      <c r="A159" s="251"/>
      <c r="B159" s="249" t="s">
        <v>290</v>
      </c>
      <c r="C159" s="249">
        <v>45</v>
      </c>
      <c r="D159" s="250">
        <v>7155000</v>
      </c>
      <c r="E159" s="250">
        <v>5523400</v>
      </c>
      <c r="F159" s="251"/>
    </row>
    <row r="160" spans="1:6" ht="16.5" customHeight="1">
      <c r="A160" s="251"/>
      <c r="B160" s="249" t="s">
        <v>278</v>
      </c>
      <c r="C160" s="249">
        <v>43</v>
      </c>
      <c r="D160" s="250">
        <v>5245000</v>
      </c>
      <c r="E160" s="250">
        <v>4631900</v>
      </c>
      <c r="F160" s="251"/>
    </row>
    <row r="161" spans="1:6" ht="16.5" customHeight="1">
      <c r="A161" s="251"/>
      <c r="B161" s="249" t="s">
        <v>304</v>
      </c>
      <c r="C161" s="249">
        <v>35</v>
      </c>
      <c r="D161" s="250">
        <v>4091000</v>
      </c>
      <c r="E161" s="250">
        <v>3814430</v>
      </c>
      <c r="F161" s="251"/>
    </row>
    <row r="162" spans="1:6" ht="16.5" customHeight="1">
      <c r="A162" s="251"/>
      <c r="B162" s="249" t="s">
        <v>310</v>
      </c>
      <c r="C162" s="249">
        <v>29</v>
      </c>
      <c r="D162" s="250">
        <v>3651000</v>
      </c>
      <c r="E162" s="250">
        <v>2750930</v>
      </c>
      <c r="F162" s="251"/>
    </row>
    <row r="163" spans="1:6" ht="16.5" customHeight="1">
      <c r="A163" s="251"/>
      <c r="B163" s="249" t="s">
        <v>279</v>
      </c>
      <c r="C163" s="249">
        <v>28</v>
      </c>
      <c r="D163" s="250">
        <v>2220000</v>
      </c>
      <c r="E163" s="250">
        <v>1421250</v>
      </c>
      <c r="F163" s="251"/>
    </row>
    <row r="164" spans="1:6" ht="16.5" customHeight="1">
      <c r="A164" s="251"/>
      <c r="B164" s="249" t="s">
        <v>292</v>
      </c>
      <c r="C164" s="249">
        <v>26</v>
      </c>
      <c r="D164" s="250">
        <v>3310000</v>
      </c>
      <c r="E164" s="250">
        <v>2790000</v>
      </c>
      <c r="F164" s="251"/>
    </row>
    <row r="165" spans="1:6" ht="16.5" customHeight="1">
      <c r="A165" s="251"/>
      <c r="B165" s="249" t="s">
        <v>334</v>
      </c>
      <c r="C165" s="249">
        <v>17</v>
      </c>
      <c r="D165" s="250">
        <v>900000</v>
      </c>
      <c r="E165" s="250">
        <v>628500</v>
      </c>
      <c r="F165" s="251"/>
    </row>
    <row r="166" spans="1:6" ht="16.5" customHeight="1">
      <c r="A166" s="251"/>
      <c r="B166" s="249" t="s">
        <v>281</v>
      </c>
      <c r="C166" s="249">
        <v>17</v>
      </c>
      <c r="D166" s="250">
        <v>1075000</v>
      </c>
      <c r="E166" s="250">
        <v>982400</v>
      </c>
      <c r="F166" s="251"/>
    </row>
    <row r="167" spans="1:6" ht="16.5" customHeight="1">
      <c r="A167" s="251"/>
      <c r="B167" s="249" t="s">
        <v>309</v>
      </c>
      <c r="C167" s="249">
        <v>11</v>
      </c>
      <c r="D167" s="250">
        <v>2010000</v>
      </c>
      <c r="E167" s="250">
        <v>1800200</v>
      </c>
      <c r="F167" s="251"/>
    </row>
    <row r="168" spans="1:6" ht="16.5" customHeight="1">
      <c r="A168" s="251"/>
      <c r="B168" s="249" t="s">
        <v>286</v>
      </c>
      <c r="C168" s="249">
        <v>10</v>
      </c>
      <c r="D168" s="250">
        <v>3470000</v>
      </c>
      <c r="E168" s="250">
        <v>3363000</v>
      </c>
      <c r="F168" s="251"/>
    </row>
    <row r="169" spans="1:6" ht="16.5" customHeight="1">
      <c r="A169" s="251"/>
      <c r="B169" s="249" t="s">
        <v>298</v>
      </c>
      <c r="C169" s="249">
        <v>10</v>
      </c>
      <c r="D169" s="250">
        <v>602000</v>
      </c>
      <c r="E169" s="250">
        <v>324700</v>
      </c>
      <c r="F169" s="251"/>
    </row>
    <row r="170" spans="1:6" ht="16.5" customHeight="1">
      <c r="A170" s="251"/>
      <c r="B170" s="249" t="s">
        <v>360</v>
      </c>
      <c r="C170" s="249">
        <v>9</v>
      </c>
      <c r="D170" s="250">
        <v>1760000</v>
      </c>
      <c r="E170" s="250">
        <v>1510000</v>
      </c>
      <c r="F170" s="251"/>
    </row>
    <row r="171" spans="1:6" ht="16.5" customHeight="1">
      <c r="A171" s="251"/>
      <c r="B171" s="249" t="s">
        <v>303</v>
      </c>
      <c r="C171" s="249">
        <v>8</v>
      </c>
      <c r="D171" s="250">
        <v>850000</v>
      </c>
      <c r="E171" s="250">
        <v>753500</v>
      </c>
      <c r="F171" s="251"/>
    </row>
    <row r="172" spans="1:6" ht="16.5" customHeight="1">
      <c r="A172" s="251"/>
      <c r="B172" s="249" t="s">
        <v>294</v>
      </c>
      <c r="C172" s="249">
        <v>8</v>
      </c>
      <c r="D172" s="250">
        <v>1800000</v>
      </c>
      <c r="E172" s="250">
        <v>1727000</v>
      </c>
      <c r="F172" s="251"/>
    </row>
    <row r="173" spans="1:5" ht="16.5" customHeight="1">
      <c r="A173" s="251"/>
      <c r="B173" s="249" t="s">
        <v>323</v>
      </c>
      <c r="C173" s="249">
        <v>8</v>
      </c>
      <c r="D173" s="250">
        <v>1130000</v>
      </c>
      <c r="E173" s="250">
        <v>908000</v>
      </c>
    </row>
    <row r="174" spans="1:5" ht="16.5" customHeight="1">
      <c r="A174" s="251"/>
      <c r="B174" s="249" t="s">
        <v>285</v>
      </c>
      <c r="C174" s="249">
        <v>7</v>
      </c>
      <c r="D174" s="250">
        <v>200000</v>
      </c>
      <c r="E174" s="250">
        <v>120000</v>
      </c>
    </row>
    <row r="175" spans="1:5" ht="16.5" customHeight="1">
      <c r="A175" s="251"/>
      <c r="B175" s="249" t="s">
        <v>356</v>
      </c>
      <c r="C175" s="249">
        <v>6</v>
      </c>
      <c r="D175" s="250">
        <v>295000</v>
      </c>
      <c r="E175" s="250">
        <v>285000</v>
      </c>
    </row>
    <row r="176" spans="1:5" ht="16.5" customHeight="1">
      <c r="A176" s="251"/>
      <c r="B176" s="249" t="s">
        <v>333</v>
      </c>
      <c r="C176" s="249">
        <v>6</v>
      </c>
      <c r="D176" s="250">
        <v>730000</v>
      </c>
      <c r="E176" s="250">
        <v>510800</v>
      </c>
    </row>
    <row r="177" spans="1:5" ht="16.5" customHeight="1">
      <c r="A177" s="251"/>
      <c r="B177" s="249" t="s">
        <v>329</v>
      </c>
      <c r="C177" s="249">
        <v>6</v>
      </c>
      <c r="D177" s="250">
        <v>910000</v>
      </c>
      <c r="E177" s="250">
        <v>752000</v>
      </c>
    </row>
    <row r="178" spans="1:5" ht="16.5" customHeight="1">
      <c r="A178" s="251"/>
      <c r="B178" s="249" t="s">
        <v>288</v>
      </c>
      <c r="C178" s="249">
        <v>5</v>
      </c>
      <c r="D178" s="250">
        <v>500000</v>
      </c>
      <c r="E178" s="250">
        <v>265800</v>
      </c>
    </row>
    <row r="179" spans="1:5" ht="16.5" customHeight="1">
      <c r="A179" s="251"/>
      <c r="B179" s="249" t="s">
        <v>297</v>
      </c>
      <c r="C179" s="249">
        <v>5</v>
      </c>
      <c r="D179" s="250">
        <v>320000</v>
      </c>
      <c r="E179" s="250">
        <v>270000</v>
      </c>
    </row>
    <row r="180" spans="1:5" ht="16.5" customHeight="1">
      <c r="A180" s="251"/>
      <c r="B180" s="249" t="s">
        <v>353</v>
      </c>
      <c r="C180" s="249">
        <v>5</v>
      </c>
      <c r="D180" s="250">
        <v>1900000</v>
      </c>
      <c r="E180" s="250">
        <v>1900000</v>
      </c>
    </row>
    <row r="181" spans="1:5" ht="16.5" customHeight="1">
      <c r="A181" s="251"/>
      <c r="B181" s="249" t="s">
        <v>291</v>
      </c>
      <c r="C181" s="249">
        <v>4</v>
      </c>
      <c r="D181" s="250">
        <v>420000</v>
      </c>
      <c r="E181" s="250">
        <v>159000</v>
      </c>
    </row>
    <row r="182" spans="1:5" ht="16.5" customHeight="1">
      <c r="A182" s="251"/>
      <c r="B182" s="249" t="s">
        <v>554</v>
      </c>
      <c r="C182" s="249">
        <v>4</v>
      </c>
      <c r="D182" s="250">
        <v>180000</v>
      </c>
      <c r="E182" s="250">
        <v>180000</v>
      </c>
    </row>
    <row r="183" spans="1:5" ht="16.5" customHeight="1">
      <c r="A183" s="251"/>
      <c r="B183" s="249" t="s">
        <v>308</v>
      </c>
      <c r="C183" s="249">
        <v>4</v>
      </c>
      <c r="D183" s="250">
        <v>400000</v>
      </c>
      <c r="E183" s="250">
        <v>337500</v>
      </c>
    </row>
    <row r="184" spans="1:5" ht="16.5" customHeight="1">
      <c r="A184" s="251"/>
      <c r="B184" s="249" t="s">
        <v>449</v>
      </c>
      <c r="C184" s="249">
        <v>3</v>
      </c>
      <c r="D184" s="250">
        <v>310000</v>
      </c>
      <c r="E184" s="250">
        <v>310000</v>
      </c>
    </row>
    <row r="185" spans="1:5" ht="16.5" customHeight="1">
      <c r="A185" s="251"/>
      <c r="B185" s="249" t="s">
        <v>500</v>
      </c>
      <c r="C185" s="249">
        <v>3</v>
      </c>
      <c r="D185" s="250">
        <v>160000</v>
      </c>
      <c r="E185" s="250">
        <v>80000</v>
      </c>
    </row>
    <row r="186" spans="1:5" ht="16.5" customHeight="1">
      <c r="A186" s="251"/>
      <c r="B186" s="249" t="s">
        <v>495</v>
      </c>
      <c r="C186" s="249">
        <v>3</v>
      </c>
      <c r="D186" s="250">
        <v>750000</v>
      </c>
      <c r="E186" s="250">
        <v>163000</v>
      </c>
    </row>
    <row r="187" spans="1:5" ht="16.5" customHeight="1">
      <c r="A187" s="251"/>
      <c r="B187" s="249" t="s">
        <v>555</v>
      </c>
      <c r="C187" s="249">
        <v>2</v>
      </c>
      <c r="D187" s="250">
        <v>20000</v>
      </c>
      <c r="E187" s="250">
        <v>20000</v>
      </c>
    </row>
    <row r="188" spans="1:5" ht="16.5" customHeight="1">
      <c r="A188" s="251"/>
      <c r="B188" s="249" t="s">
        <v>357</v>
      </c>
      <c r="C188" s="249">
        <v>2</v>
      </c>
      <c r="D188" s="250">
        <v>120000</v>
      </c>
      <c r="E188" s="250">
        <v>70000</v>
      </c>
    </row>
    <row r="189" spans="1:5" ht="16.5" customHeight="1">
      <c r="A189" s="251"/>
      <c r="B189" s="249" t="s">
        <v>284</v>
      </c>
      <c r="C189" s="249">
        <v>2</v>
      </c>
      <c r="D189" s="250">
        <v>110000</v>
      </c>
      <c r="E189" s="250">
        <v>55000</v>
      </c>
    </row>
    <row r="190" spans="1:5" ht="16.5" customHeight="1">
      <c r="A190" s="251"/>
      <c r="B190" s="249" t="s">
        <v>358</v>
      </c>
      <c r="C190" s="249">
        <v>2</v>
      </c>
      <c r="D190" s="250">
        <v>200000</v>
      </c>
      <c r="E190" s="250">
        <v>200000</v>
      </c>
    </row>
    <row r="191" spans="1:5" ht="16.5" customHeight="1">
      <c r="A191" s="251"/>
      <c r="B191" s="249" t="s">
        <v>282</v>
      </c>
      <c r="C191" s="249">
        <v>2</v>
      </c>
      <c r="D191" s="250">
        <v>1510000</v>
      </c>
      <c r="E191" s="250">
        <v>1510000</v>
      </c>
    </row>
    <row r="192" spans="1:5" ht="16.5" customHeight="1">
      <c r="A192" s="251"/>
      <c r="B192" s="249" t="s">
        <v>472</v>
      </c>
      <c r="C192" s="249">
        <v>2</v>
      </c>
      <c r="D192" s="250">
        <v>110000</v>
      </c>
      <c r="E192" s="250">
        <v>60000</v>
      </c>
    </row>
    <row r="193" spans="1:5" ht="16.5" customHeight="1">
      <c r="A193" s="251"/>
      <c r="B193" s="249" t="s">
        <v>293</v>
      </c>
      <c r="C193" s="249">
        <v>2</v>
      </c>
      <c r="D193" s="250">
        <v>60000</v>
      </c>
      <c r="E193" s="250">
        <v>59000</v>
      </c>
    </row>
    <row r="194" spans="1:5" ht="16.5" customHeight="1">
      <c r="A194" s="251"/>
      <c r="B194" s="249" t="s">
        <v>361</v>
      </c>
      <c r="C194" s="249">
        <v>2</v>
      </c>
      <c r="D194" s="250">
        <v>200000</v>
      </c>
      <c r="E194" s="250">
        <v>75000</v>
      </c>
    </row>
    <row r="195" spans="1:5" ht="16.5" customHeight="1">
      <c r="A195" s="251"/>
      <c r="B195" s="249" t="s">
        <v>560</v>
      </c>
      <c r="C195" s="249">
        <v>2</v>
      </c>
      <c r="D195" s="250">
        <v>90000</v>
      </c>
      <c r="E195" s="250">
        <v>89200</v>
      </c>
    </row>
    <row r="196" spans="1:5" ht="16.5" customHeight="1">
      <c r="A196" s="251"/>
      <c r="B196" s="249" t="s">
        <v>289</v>
      </c>
      <c r="C196" s="249">
        <v>2</v>
      </c>
      <c r="D196" s="250">
        <v>300000</v>
      </c>
      <c r="E196" s="250">
        <v>250000</v>
      </c>
    </row>
    <row r="197" spans="1:5" ht="16.5" customHeight="1">
      <c r="A197" s="251"/>
      <c r="B197" s="249" t="s">
        <v>287</v>
      </c>
      <c r="C197" s="249">
        <v>2</v>
      </c>
      <c r="D197" s="250">
        <v>110000</v>
      </c>
      <c r="E197" s="250">
        <v>110000</v>
      </c>
    </row>
    <row r="198" spans="1:5" ht="16.5" customHeight="1">
      <c r="A198" s="251"/>
      <c r="B198" s="249" t="s">
        <v>352</v>
      </c>
      <c r="C198" s="249">
        <v>2</v>
      </c>
      <c r="D198" s="250">
        <v>20000</v>
      </c>
      <c r="E198" s="250">
        <v>20000</v>
      </c>
    </row>
    <row r="199" spans="1:5" ht="16.5" customHeight="1">
      <c r="A199" s="251"/>
      <c r="B199" s="249" t="s">
        <v>448</v>
      </c>
      <c r="C199" s="249">
        <v>2</v>
      </c>
      <c r="D199" s="250">
        <v>110000</v>
      </c>
      <c r="E199" s="250">
        <v>60000</v>
      </c>
    </row>
    <row r="200" spans="1:5" ht="16.5" customHeight="1">
      <c r="A200" s="251"/>
      <c r="B200" s="249" t="s">
        <v>335</v>
      </c>
      <c r="C200" s="249">
        <v>2</v>
      </c>
      <c r="D200" s="250">
        <v>110000</v>
      </c>
      <c r="E200" s="250">
        <v>60000</v>
      </c>
    </row>
    <row r="201" spans="1:5" ht="16.5" customHeight="1">
      <c r="A201" s="251"/>
      <c r="B201" s="249" t="s">
        <v>359</v>
      </c>
      <c r="C201" s="249">
        <v>1</v>
      </c>
      <c r="D201" s="250">
        <v>120000</v>
      </c>
      <c r="E201" s="250">
        <v>120000</v>
      </c>
    </row>
    <row r="202" spans="1:5" ht="16.5" customHeight="1">
      <c r="A202" s="251"/>
      <c r="B202" s="249" t="s">
        <v>550</v>
      </c>
      <c r="C202" s="249">
        <v>1</v>
      </c>
      <c r="D202" s="250">
        <v>100000</v>
      </c>
      <c r="E202" s="250">
        <v>50000</v>
      </c>
    </row>
    <row r="203" spans="1:5" ht="16.5" customHeight="1">
      <c r="A203" s="251"/>
      <c r="B203" s="249" t="s">
        <v>451</v>
      </c>
      <c r="C203" s="249">
        <v>1</v>
      </c>
      <c r="D203" s="250">
        <v>10000</v>
      </c>
      <c r="E203" s="250">
        <v>10000</v>
      </c>
    </row>
    <row r="204" spans="1:5" ht="16.5" customHeight="1">
      <c r="A204" s="251"/>
      <c r="B204" s="249" t="s">
        <v>305</v>
      </c>
      <c r="C204" s="249">
        <v>1</v>
      </c>
      <c r="D204" s="250">
        <v>100000</v>
      </c>
      <c r="E204" s="250">
        <v>100000</v>
      </c>
    </row>
    <row r="205" spans="1:5" ht="16.5" customHeight="1">
      <c r="A205" s="251"/>
      <c r="B205" s="249" t="s">
        <v>557</v>
      </c>
      <c r="C205" s="249">
        <v>1</v>
      </c>
      <c r="D205" s="250">
        <v>50000</v>
      </c>
      <c r="E205" s="250">
        <v>25000</v>
      </c>
    </row>
    <row r="206" spans="1:5" ht="16.5" customHeight="1">
      <c r="A206" s="251"/>
      <c r="B206" s="249" t="s">
        <v>280</v>
      </c>
      <c r="C206" s="249">
        <v>1</v>
      </c>
      <c r="D206" s="250">
        <v>50000</v>
      </c>
      <c r="E206" s="250">
        <v>50000</v>
      </c>
    </row>
    <row r="207" spans="1:5" ht="16.5" customHeight="1">
      <c r="A207" s="251"/>
      <c r="B207" s="249" t="s">
        <v>556</v>
      </c>
      <c r="C207" s="249">
        <v>1</v>
      </c>
      <c r="D207" s="250">
        <v>100000</v>
      </c>
      <c r="E207" s="250">
        <v>100000</v>
      </c>
    </row>
    <row r="208" spans="1:5" ht="16.5" customHeight="1">
      <c r="A208" s="251"/>
      <c r="B208" s="249" t="s">
        <v>552</v>
      </c>
      <c r="C208" s="249">
        <v>1</v>
      </c>
      <c r="D208" s="250">
        <v>20000</v>
      </c>
      <c r="E208" s="250">
        <v>20000</v>
      </c>
    </row>
    <row r="209" spans="1:5" ht="16.5" customHeight="1">
      <c r="A209" s="251"/>
      <c r="B209" s="249" t="s">
        <v>283</v>
      </c>
      <c r="C209" s="249">
        <v>1</v>
      </c>
      <c r="D209" s="250">
        <v>10000</v>
      </c>
      <c r="E209" s="250">
        <v>10000</v>
      </c>
    </row>
    <row r="210" spans="2:5" s="251" customFormat="1" ht="16.5" customHeight="1">
      <c r="B210" s="249" t="s">
        <v>559</v>
      </c>
      <c r="C210" s="249">
        <v>1</v>
      </c>
      <c r="D210" s="250">
        <v>50000</v>
      </c>
      <c r="E210" s="250">
        <v>25000</v>
      </c>
    </row>
    <row r="211" spans="1:5" ht="16.5" customHeight="1">
      <c r="A211" s="251"/>
      <c r="B211" s="249" t="s">
        <v>562</v>
      </c>
      <c r="C211" s="249">
        <v>1</v>
      </c>
      <c r="D211" s="250">
        <v>300000</v>
      </c>
      <c r="E211" s="250">
        <v>300000</v>
      </c>
    </row>
    <row r="212" spans="1:5" ht="16.5" customHeight="1">
      <c r="A212" s="251"/>
      <c r="B212" s="249" t="s">
        <v>563</v>
      </c>
      <c r="C212" s="249">
        <v>1</v>
      </c>
      <c r="D212" s="250">
        <v>100000</v>
      </c>
      <c r="E212" s="250">
        <v>80000</v>
      </c>
    </row>
    <row r="213" spans="1:5" ht="16.5" customHeight="1">
      <c r="A213" s="251"/>
      <c r="B213" s="249" t="s">
        <v>498</v>
      </c>
      <c r="C213" s="249">
        <v>1</v>
      </c>
      <c r="D213" s="250">
        <v>10000</v>
      </c>
      <c r="E213" s="250">
        <v>5000</v>
      </c>
    </row>
    <row r="214" spans="1:5" ht="16.5" customHeight="1">
      <c r="A214" s="251"/>
      <c r="B214" s="249" t="s">
        <v>494</v>
      </c>
      <c r="C214" s="249">
        <v>1</v>
      </c>
      <c r="D214" s="250">
        <v>10000</v>
      </c>
      <c r="E214" s="250">
        <v>6700</v>
      </c>
    </row>
    <row r="215" spans="2:5" s="251" customFormat="1" ht="16.5" customHeight="1">
      <c r="B215" s="249" t="s">
        <v>551</v>
      </c>
      <c r="C215" s="249">
        <v>1</v>
      </c>
      <c r="D215" s="250">
        <v>800000</v>
      </c>
      <c r="E215" s="250">
        <v>400000</v>
      </c>
    </row>
    <row r="216" spans="2:5" s="251" customFormat="1" ht="16.5" customHeight="1">
      <c r="B216" s="249" t="s">
        <v>496</v>
      </c>
      <c r="C216" s="249">
        <v>1</v>
      </c>
      <c r="D216" s="250">
        <v>50000</v>
      </c>
      <c r="E216" s="250">
        <v>50000</v>
      </c>
    </row>
    <row r="217" spans="2:5" s="251" customFormat="1" ht="16.5" customHeight="1">
      <c r="B217" s="249" t="s">
        <v>497</v>
      </c>
      <c r="C217" s="249">
        <v>1</v>
      </c>
      <c r="D217" s="250">
        <v>100000</v>
      </c>
      <c r="E217" s="250">
        <v>35000</v>
      </c>
    </row>
    <row r="218" spans="2:5" s="251" customFormat="1" ht="16.5" customHeight="1">
      <c r="B218" s="249" t="s">
        <v>354</v>
      </c>
      <c r="C218" s="249">
        <v>1</v>
      </c>
      <c r="D218" s="250">
        <v>10000</v>
      </c>
      <c r="E218" s="250">
        <v>10000</v>
      </c>
    </row>
    <row r="219" spans="2:5" s="251" customFormat="1" ht="16.5" customHeight="1">
      <c r="B219" s="249" t="s">
        <v>450</v>
      </c>
      <c r="C219" s="249">
        <v>1</v>
      </c>
      <c r="D219" s="250">
        <v>100000</v>
      </c>
      <c r="E219" s="250">
        <v>100000</v>
      </c>
    </row>
    <row r="220" spans="2:5" s="251" customFormat="1" ht="16.5" customHeight="1">
      <c r="B220" s="249" t="s">
        <v>296</v>
      </c>
      <c r="C220" s="249">
        <v>1</v>
      </c>
      <c r="D220" s="250">
        <v>10000</v>
      </c>
      <c r="E220" s="250">
        <v>8000</v>
      </c>
    </row>
    <row r="221" spans="1:5" ht="16.5" customHeight="1">
      <c r="A221" s="251"/>
      <c r="B221" s="249" t="s">
        <v>564</v>
      </c>
      <c r="C221" s="249">
        <v>1</v>
      </c>
      <c r="D221" s="250">
        <v>75000</v>
      </c>
      <c r="E221" s="250">
        <v>75000</v>
      </c>
    </row>
    <row r="222" spans="1:5" ht="16.5" customHeight="1">
      <c r="A222" s="251"/>
      <c r="B222" s="249" t="s">
        <v>558</v>
      </c>
      <c r="C222" s="249">
        <v>1</v>
      </c>
      <c r="D222" s="250">
        <v>20000</v>
      </c>
      <c r="E222" s="250">
        <v>20000</v>
      </c>
    </row>
    <row r="223" spans="1:5" ht="16.5" customHeight="1">
      <c r="A223" s="251"/>
      <c r="B223" s="249" t="s">
        <v>565</v>
      </c>
      <c r="C223" s="249">
        <v>1</v>
      </c>
      <c r="D223" s="250">
        <v>2000000</v>
      </c>
      <c r="E223" s="250">
        <v>1500000</v>
      </c>
    </row>
    <row r="224" spans="1:5" ht="16.5" customHeight="1">
      <c r="A224" s="251"/>
      <c r="B224" s="249" t="s">
        <v>566</v>
      </c>
      <c r="C224" s="249">
        <v>1</v>
      </c>
      <c r="D224" s="250">
        <v>500000</v>
      </c>
      <c r="E224" s="250">
        <v>75000</v>
      </c>
    </row>
    <row r="225" spans="1:5" ht="16.5" customHeight="1">
      <c r="A225" s="251"/>
      <c r="B225" s="249" t="s">
        <v>499</v>
      </c>
      <c r="C225" s="249">
        <v>1</v>
      </c>
      <c r="D225" s="250">
        <v>500000</v>
      </c>
      <c r="E225" s="250">
        <v>500000</v>
      </c>
    </row>
    <row r="226" spans="1:5" ht="16.5" customHeight="1">
      <c r="A226" s="251"/>
      <c r="B226" s="589" t="s">
        <v>31</v>
      </c>
      <c r="C226" s="589"/>
      <c r="D226" s="589"/>
      <c r="E226" s="118">
        <f>SUM(E158:E225)</f>
        <v>94916810</v>
      </c>
    </row>
    <row r="227" spans="1:5" ht="16.5" customHeight="1">
      <c r="A227" s="251"/>
      <c r="B227" s="3" t="s">
        <v>18</v>
      </c>
      <c r="C227" s="3"/>
      <c r="D227" s="3"/>
      <c r="E227" s="251"/>
    </row>
    <row r="228" spans="1:5" ht="16.5" customHeight="1">
      <c r="A228" s="251"/>
      <c r="B228" s="147" t="s">
        <v>248</v>
      </c>
      <c r="C228" s="147"/>
      <c r="D228" s="147"/>
      <c r="E228" s="147"/>
    </row>
  </sheetData>
  <sheetProtection/>
  <mergeCells count="27">
    <mergeCell ref="B5:B7"/>
    <mergeCell ref="C5:C7"/>
    <mergeCell ref="D5:D7"/>
    <mergeCell ref="E5:E7"/>
    <mergeCell ref="A1:F1"/>
    <mergeCell ref="A3:F3"/>
    <mergeCell ref="B4:E4"/>
    <mergeCell ref="B104:D104"/>
    <mergeCell ref="B45:D45"/>
    <mergeCell ref="B48:E48"/>
    <mergeCell ref="B49:B51"/>
    <mergeCell ref="C49:C51"/>
    <mergeCell ref="D49:D51"/>
    <mergeCell ref="E49:E51"/>
    <mergeCell ref="A108:F108"/>
    <mergeCell ref="B109:E109"/>
    <mergeCell ref="B110:B112"/>
    <mergeCell ref="C110:C112"/>
    <mergeCell ref="D110:D112"/>
    <mergeCell ref="E110:E112"/>
    <mergeCell ref="B226:D226"/>
    <mergeCell ref="B152:D152"/>
    <mergeCell ref="B154:E154"/>
    <mergeCell ref="B155:B157"/>
    <mergeCell ref="C155:C157"/>
    <mergeCell ref="D155:D157"/>
    <mergeCell ref="E155:E157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&amp;L17.03.2017&amp;CTÜRKİYE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412" t="s">
        <v>517</v>
      </c>
      <c r="B1" s="412"/>
      <c r="C1" s="412"/>
    </row>
    <row r="7" ht="15">
      <c r="B7" s="1"/>
    </row>
    <row r="8" ht="18">
      <c r="B8" s="128" t="s">
        <v>253</v>
      </c>
    </row>
    <row r="9" ht="15.75" thickBot="1"/>
    <row r="10" spans="1:3" ht="15.75">
      <c r="A10" s="129"/>
      <c r="B10" s="130"/>
      <c r="C10" s="131"/>
    </row>
    <row r="11" spans="1:3" ht="25.5">
      <c r="A11" s="132"/>
      <c r="B11" s="133"/>
      <c r="C11" s="134" t="s">
        <v>254</v>
      </c>
    </row>
    <row r="12" spans="1:3" ht="15">
      <c r="A12" s="132"/>
      <c r="B12" s="135" t="s">
        <v>0</v>
      </c>
      <c r="C12" s="136">
        <v>3</v>
      </c>
    </row>
    <row r="13" spans="1:3" ht="15.75">
      <c r="A13" s="137"/>
      <c r="B13" s="135" t="s">
        <v>255</v>
      </c>
      <c r="C13" s="138" t="s">
        <v>256</v>
      </c>
    </row>
    <row r="14" spans="1:3" ht="15.75">
      <c r="A14" s="137"/>
      <c r="B14" s="139" t="s">
        <v>257</v>
      </c>
      <c r="C14" s="136">
        <v>7</v>
      </c>
    </row>
    <row r="15" spans="1:3" ht="13.5" customHeight="1">
      <c r="A15" s="137"/>
      <c r="B15" s="139" t="s">
        <v>258</v>
      </c>
      <c r="C15" s="138">
        <v>8</v>
      </c>
    </row>
    <row r="16" spans="1:3" ht="15" customHeight="1">
      <c r="A16" s="140"/>
      <c r="B16" s="139" t="s">
        <v>331</v>
      </c>
      <c r="C16" s="136">
        <v>9</v>
      </c>
    </row>
    <row r="17" spans="1:3" ht="15.75">
      <c r="A17" s="140"/>
      <c r="B17" s="141" t="s">
        <v>259</v>
      </c>
      <c r="C17" s="136">
        <v>10</v>
      </c>
    </row>
    <row r="18" spans="1:3" ht="15.75">
      <c r="A18" s="140"/>
      <c r="B18" s="135" t="s">
        <v>260</v>
      </c>
      <c r="C18" s="136">
        <v>11</v>
      </c>
    </row>
    <row r="19" spans="1:3" ht="15">
      <c r="A19" s="142"/>
      <c r="B19" s="135" t="s">
        <v>261</v>
      </c>
      <c r="C19" s="143">
        <v>12</v>
      </c>
    </row>
    <row r="20" spans="1:3" ht="15">
      <c r="A20" s="142"/>
      <c r="B20" s="135" t="s">
        <v>262</v>
      </c>
      <c r="C20" s="143" t="s">
        <v>263</v>
      </c>
    </row>
    <row r="21" spans="1:3" s="251" customFormat="1" ht="15">
      <c r="A21" s="142"/>
      <c r="B21" s="135" t="s">
        <v>338</v>
      </c>
      <c r="C21" s="143" t="s">
        <v>265</v>
      </c>
    </row>
    <row r="22" spans="1:3" ht="15">
      <c r="A22" s="142"/>
      <c r="B22" s="135" t="s">
        <v>264</v>
      </c>
      <c r="C22" s="143" t="s">
        <v>267</v>
      </c>
    </row>
    <row r="23" spans="1:3" ht="15">
      <c r="A23" s="142"/>
      <c r="B23" s="135" t="s">
        <v>266</v>
      </c>
      <c r="C23" s="143" t="s">
        <v>337</v>
      </c>
    </row>
    <row r="24" spans="1:3" s="251" customFormat="1" ht="15">
      <c r="A24" s="142"/>
      <c r="B24" s="135" t="s">
        <v>510</v>
      </c>
      <c r="C24" s="143" t="s">
        <v>511</v>
      </c>
    </row>
    <row r="25" spans="1:3" ht="15">
      <c r="A25" s="142"/>
      <c r="B25" s="135" t="s">
        <v>322</v>
      </c>
      <c r="C25" s="341">
        <v>23</v>
      </c>
    </row>
    <row r="26" spans="1:3" ht="15">
      <c r="A26" s="142"/>
      <c r="B26" s="135" t="s">
        <v>268</v>
      </c>
      <c r="C26" s="341">
        <v>24</v>
      </c>
    </row>
    <row r="27" spans="1:3" ht="15">
      <c r="A27" s="142"/>
      <c r="B27" s="135" t="s">
        <v>269</v>
      </c>
      <c r="C27" s="143" t="s">
        <v>512</v>
      </c>
    </row>
    <row r="28" spans="1:3" ht="15">
      <c r="A28" s="142"/>
      <c r="B28" s="135" t="s">
        <v>270</v>
      </c>
      <c r="C28" s="143" t="s">
        <v>513</v>
      </c>
    </row>
    <row r="29" spans="1:3" ht="15">
      <c r="A29" s="142"/>
      <c r="B29" s="139" t="s">
        <v>271</v>
      </c>
      <c r="C29" s="143" t="s">
        <v>514</v>
      </c>
    </row>
    <row r="30" spans="1:3" ht="15.75" thickBot="1">
      <c r="A30" s="144"/>
      <c r="B30" s="145"/>
      <c r="C30" s="146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6" location="'YABANCI SERMAYE GENEL GÖRÜNÜM'!A1" display="Yabancı Ortak Sermayeli Kurulan Şirketlerin Genel Görünümü"/>
    <hyperlink ref="B27" location="'YABANCI SERMAYE ve İLLER'!A1" display="Yabancı Ortak Sermayeli Kurulan Şirketlerin İllere Göre Dağılımı"/>
    <hyperlink ref="B28" location="'YABANCI SERMAYE ve ÜLKELER'!A1" display="Yabancı Ortak Sermayeli Kurulan Şirketlerin Ülkelere Göre Dağılımı"/>
    <hyperlink ref="B29" location="'YABANCI SERMAYE ve FAALİYETLER'!A1" display="En Çok Yabancı Ortak Sermayeli Şirket Kuruluşu Yapılan İlk 20 İktisadi Faaliyet"/>
    <hyperlink ref="B25" location="'KOOPERATİFLERİN GENEL GÖRÜNÜMÜ'!A1" display="Kurulan Kooperatiflerin Genel Görünümü"/>
    <hyperlink ref="B20" location="'EN ÇOK KURULUŞ FAALİYETİ'!A1" display="En Çok Şirket Kuruluşu Yapılan İlk 10 İktisadi Faaliyet"/>
    <hyperlink ref="B24" location="'İLLER SERMAYE'!A1" display="Kurulan Şirketlerin İllere Göre Aylık ve Birikimli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55">
      <selection activeCell="C41" sqref="C4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31" max="131" width="4.28125" style="0" bestFit="1" customWidth="1"/>
    <col min="132" max="132" width="41.8515625" style="0" customWidth="1"/>
    <col min="133" max="133" width="12.140625" style="0" customWidth="1"/>
    <col min="134" max="134" width="13.140625" style="0" customWidth="1"/>
    <col min="135" max="135" width="17.140625" style="0" customWidth="1"/>
  </cols>
  <sheetData>
    <row r="1" spans="1:6" ht="18.75" thickBot="1">
      <c r="A1" s="412" t="s">
        <v>520</v>
      </c>
      <c r="B1" s="412"/>
      <c r="C1" s="412"/>
      <c r="D1" s="412"/>
      <c r="E1" s="412"/>
      <c r="F1" s="412"/>
    </row>
    <row r="2" spans="1:6" s="251" customFormat="1" ht="18">
      <c r="A2" s="76"/>
      <c r="B2" s="76"/>
      <c r="C2" s="76"/>
      <c r="D2" s="76"/>
      <c r="E2" s="76"/>
      <c r="F2" s="76"/>
    </row>
    <row r="3" spans="1:6" s="251" customFormat="1" ht="18">
      <c r="A3" s="76"/>
      <c r="B3" s="76"/>
      <c r="C3" s="76"/>
      <c r="D3" s="76"/>
      <c r="E3" s="76"/>
      <c r="F3" s="76"/>
    </row>
    <row r="4" spans="1:5" ht="15" customHeight="1">
      <c r="A4" s="573" t="s">
        <v>533</v>
      </c>
      <c r="B4" s="573"/>
      <c r="C4" s="573"/>
      <c r="D4" s="573"/>
      <c r="E4" s="573"/>
    </row>
    <row r="5" spans="1:5" ht="15" customHeight="1">
      <c r="A5" s="573"/>
      <c r="B5" s="573"/>
      <c r="C5" s="573"/>
      <c r="D5" s="573"/>
      <c r="E5" s="573"/>
    </row>
    <row r="6" spans="1:5" s="251" customFormat="1" ht="15" customHeight="1">
      <c r="A6" s="260"/>
      <c r="B6" s="260"/>
      <c r="C6" s="260"/>
      <c r="D6" s="260"/>
      <c r="E6" s="260"/>
    </row>
    <row r="7" spans="2:5" ht="15">
      <c r="B7" s="581" t="s">
        <v>131</v>
      </c>
      <c r="C7" s="581"/>
      <c r="D7" s="581"/>
      <c r="E7" s="581"/>
    </row>
    <row r="8" spans="1:5" ht="15" customHeight="1">
      <c r="A8" s="579" t="s">
        <v>132</v>
      </c>
      <c r="B8" s="579" t="s">
        <v>460</v>
      </c>
      <c r="C8" s="579" t="s">
        <v>243</v>
      </c>
      <c r="D8" s="579" t="s">
        <v>244</v>
      </c>
      <c r="E8" s="579" t="s">
        <v>245</v>
      </c>
    </row>
    <row r="9" spans="1:5" ht="45" customHeight="1">
      <c r="A9" s="579"/>
      <c r="B9" s="579"/>
      <c r="C9" s="579"/>
      <c r="D9" s="580"/>
      <c r="E9" s="580"/>
    </row>
    <row r="10" spans="1:5" ht="15" customHeight="1">
      <c r="A10" s="579"/>
      <c r="B10" s="579"/>
      <c r="C10" s="579"/>
      <c r="D10" s="580"/>
      <c r="E10" s="580"/>
    </row>
    <row r="11" spans="1:5" ht="29.25" customHeight="1">
      <c r="A11" s="197">
        <v>1</v>
      </c>
      <c r="B11" s="256" t="s">
        <v>474</v>
      </c>
      <c r="C11" s="120">
        <v>6</v>
      </c>
      <c r="D11" s="121">
        <v>7450000</v>
      </c>
      <c r="E11" s="121">
        <v>5550000</v>
      </c>
    </row>
    <row r="12" spans="1:5" ht="27.75" customHeight="1">
      <c r="A12" s="197">
        <v>2</v>
      </c>
      <c r="B12" s="256" t="s">
        <v>476</v>
      </c>
      <c r="C12" s="120">
        <v>6</v>
      </c>
      <c r="D12" s="121">
        <v>1350000</v>
      </c>
      <c r="E12" s="121">
        <v>1329500</v>
      </c>
    </row>
    <row r="13" spans="1:5" ht="30" customHeight="1">
      <c r="A13" s="197">
        <v>3</v>
      </c>
      <c r="B13" s="307" t="s">
        <v>567</v>
      </c>
      <c r="C13" s="120">
        <v>5</v>
      </c>
      <c r="D13" s="121">
        <v>350000</v>
      </c>
      <c r="E13" s="121">
        <v>268000</v>
      </c>
    </row>
    <row r="14" spans="1:5" ht="30">
      <c r="A14" s="197">
        <v>4</v>
      </c>
      <c r="B14" s="160" t="s">
        <v>473</v>
      </c>
      <c r="C14" s="120">
        <v>5</v>
      </c>
      <c r="D14" s="121">
        <v>1330000</v>
      </c>
      <c r="E14" s="121">
        <v>759800</v>
      </c>
    </row>
    <row r="15" spans="1:5" ht="30">
      <c r="A15" s="197">
        <v>5</v>
      </c>
      <c r="B15" s="160" t="s">
        <v>479</v>
      </c>
      <c r="C15" s="120">
        <v>4</v>
      </c>
      <c r="D15" s="121">
        <v>650000</v>
      </c>
      <c r="E15" s="121">
        <v>570000</v>
      </c>
    </row>
    <row r="16" spans="1:5" ht="19.5" customHeight="1">
      <c r="A16" s="197">
        <v>6</v>
      </c>
      <c r="B16" s="257" t="s">
        <v>481</v>
      </c>
      <c r="C16" s="120">
        <v>4</v>
      </c>
      <c r="D16" s="121">
        <v>300000</v>
      </c>
      <c r="E16" s="121">
        <v>275000</v>
      </c>
    </row>
    <row r="17" spans="1:5" ht="17.25" customHeight="1">
      <c r="A17" s="197">
        <v>7</v>
      </c>
      <c r="B17" s="257" t="s">
        <v>568</v>
      </c>
      <c r="C17" s="120">
        <v>4</v>
      </c>
      <c r="D17" s="121">
        <v>1150000</v>
      </c>
      <c r="E17" s="121">
        <v>866500</v>
      </c>
    </row>
    <row r="18" spans="1:5" ht="16.5" customHeight="1">
      <c r="A18" s="197">
        <v>8</v>
      </c>
      <c r="B18" s="160" t="s">
        <v>569</v>
      </c>
      <c r="C18" s="120">
        <v>3</v>
      </c>
      <c r="D18" s="121">
        <v>200000</v>
      </c>
      <c r="E18" s="121">
        <v>151000</v>
      </c>
    </row>
    <row r="19" spans="1:5" ht="18" customHeight="1">
      <c r="A19" s="197">
        <v>9</v>
      </c>
      <c r="B19" s="160" t="s">
        <v>477</v>
      </c>
      <c r="C19" s="120">
        <v>2</v>
      </c>
      <c r="D19" s="121">
        <v>150000</v>
      </c>
      <c r="E19" s="121">
        <v>150000</v>
      </c>
    </row>
    <row r="20" spans="1:5" ht="30">
      <c r="A20" s="197">
        <v>10</v>
      </c>
      <c r="B20" s="257" t="s">
        <v>570</v>
      </c>
      <c r="C20" s="120">
        <v>2</v>
      </c>
      <c r="D20" s="121">
        <v>1100000</v>
      </c>
      <c r="E20" s="121">
        <v>1060000</v>
      </c>
    </row>
    <row r="21" spans="1:5" ht="29.25" customHeight="1">
      <c r="A21" s="197">
        <v>11</v>
      </c>
      <c r="B21" s="160" t="s">
        <v>478</v>
      </c>
      <c r="C21" s="120">
        <v>2</v>
      </c>
      <c r="D21" s="121">
        <v>100000</v>
      </c>
      <c r="E21" s="121">
        <v>100000</v>
      </c>
    </row>
    <row r="22" spans="1:5" ht="15">
      <c r="A22" s="197">
        <v>12</v>
      </c>
      <c r="B22" s="160" t="s">
        <v>480</v>
      </c>
      <c r="C22" s="120">
        <v>2</v>
      </c>
      <c r="D22" s="121">
        <v>250000</v>
      </c>
      <c r="E22" s="121">
        <v>250000</v>
      </c>
    </row>
    <row r="23" spans="1:5" ht="15">
      <c r="A23" s="197">
        <v>13</v>
      </c>
      <c r="B23" s="160" t="s">
        <v>571</v>
      </c>
      <c r="C23" s="122">
        <v>2</v>
      </c>
      <c r="D23" s="123">
        <v>150000</v>
      </c>
      <c r="E23" s="123">
        <v>92600</v>
      </c>
    </row>
    <row r="24" spans="1:6" ht="20.25" customHeight="1">
      <c r="A24" s="197">
        <v>14</v>
      </c>
      <c r="B24" s="257" t="s">
        <v>502</v>
      </c>
      <c r="C24" s="122">
        <v>1</v>
      </c>
      <c r="D24" s="123">
        <v>100000</v>
      </c>
      <c r="E24" s="123">
        <v>100000</v>
      </c>
      <c r="F24" s="251"/>
    </row>
    <row r="25" spans="1:5" ht="25.5" customHeight="1">
      <c r="A25" s="197">
        <v>15</v>
      </c>
      <c r="B25" s="257" t="s">
        <v>572</v>
      </c>
      <c r="C25" s="122">
        <v>1</v>
      </c>
      <c r="D25" s="123">
        <v>60000</v>
      </c>
      <c r="E25" s="123">
        <v>19980</v>
      </c>
    </row>
    <row r="26" spans="1:5" ht="21.75" customHeight="1">
      <c r="A26" s="197">
        <v>16</v>
      </c>
      <c r="B26" s="257" t="s">
        <v>573</v>
      </c>
      <c r="C26" s="122">
        <v>1</v>
      </c>
      <c r="D26" s="123">
        <v>50000</v>
      </c>
      <c r="E26" s="123">
        <v>50000</v>
      </c>
    </row>
    <row r="27" spans="1:5" ht="43.5" customHeight="1">
      <c r="A27" s="197">
        <v>17</v>
      </c>
      <c r="B27" s="305" t="s">
        <v>574</v>
      </c>
      <c r="C27" s="122">
        <v>1</v>
      </c>
      <c r="D27" s="123">
        <v>2000000</v>
      </c>
      <c r="E27" s="123">
        <v>1020000</v>
      </c>
    </row>
    <row r="28" spans="1:5" ht="31.5" customHeight="1">
      <c r="A28" s="197">
        <v>18</v>
      </c>
      <c r="B28" s="257" t="s">
        <v>575</v>
      </c>
      <c r="C28" s="122">
        <v>1</v>
      </c>
      <c r="D28" s="123">
        <v>50000</v>
      </c>
      <c r="E28" s="123">
        <v>50000</v>
      </c>
    </row>
    <row r="29" spans="1:5" ht="31.5" customHeight="1">
      <c r="A29" s="197">
        <v>19</v>
      </c>
      <c r="B29" s="257" t="s">
        <v>576</v>
      </c>
      <c r="C29" s="122">
        <v>1</v>
      </c>
      <c r="D29" s="123">
        <v>50000</v>
      </c>
      <c r="E29" s="123">
        <v>50000</v>
      </c>
    </row>
    <row r="30" spans="1:5" ht="30">
      <c r="A30" s="197">
        <v>20</v>
      </c>
      <c r="B30" s="257" t="s">
        <v>577</v>
      </c>
      <c r="C30" s="122">
        <v>1</v>
      </c>
      <c r="D30" s="123">
        <v>50000</v>
      </c>
      <c r="E30" s="123">
        <v>50000</v>
      </c>
    </row>
    <row r="31" spans="1:5" ht="18.75" customHeight="1">
      <c r="A31" s="586" t="s">
        <v>31</v>
      </c>
      <c r="B31" s="592"/>
      <c r="C31" s="587"/>
      <c r="D31" s="588"/>
      <c r="E31" s="118">
        <f>SUM(E11:E30)</f>
        <v>12762380</v>
      </c>
    </row>
    <row r="32" spans="2:5" ht="15">
      <c r="B32" s="3" t="s">
        <v>18</v>
      </c>
      <c r="C32" s="3"/>
      <c r="D32" s="3"/>
      <c r="E32" s="124"/>
    </row>
    <row r="33" spans="2:5" ht="15">
      <c r="B33" s="3"/>
      <c r="C33" s="3"/>
      <c r="D33" s="3"/>
      <c r="E33" s="115"/>
    </row>
    <row r="34" spans="2:5" ht="15">
      <c r="B34" s="3"/>
      <c r="C34" s="3"/>
      <c r="D34" s="3"/>
      <c r="E34" s="115"/>
    </row>
    <row r="35" spans="2:5" ht="15">
      <c r="B35" s="581" t="s">
        <v>139</v>
      </c>
      <c r="C35" s="581"/>
      <c r="D35" s="581"/>
      <c r="E35" s="581"/>
    </row>
    <row r="36" ht="15.75" customHeight="1"/>
    <row r="37" spans="1:5" ht="30" customHeight="1">
      <c r="A37" s="579" t="s">
        <v>132</v>
      </c>
      <c r="B37" s="579" t="s">
        <v>460</v>
      </c>
      <c r="C37" s="579" t="s">
        <v>243</v>
      </c>
      <c r="D37" s="579" t="s">
        <v>244</v>
      </c>
      <c r="E37" s="579" t="s">
        <v>245</v>
      </c>
    </row>
    <row r="38" spans="1:5" ht="33" customHeight="1">
      <c r="A38" s="579"/>
      <c r="B38" s="579"/>
      <c r="C38" s="579"/>
      <c r="D38" s="580"/>
      <c r="E38" s="580"/>
    </row>
    <row r="39" spans="1:5" ht="0.75" customHeight="1" hidden="1">
      <c r="A39" s="579"/>
      <c r="B39" s="579"/>
      <c r="C39" s="579"/>
      <c r="D39" s="580"/>
      <c r="E39" s="580"/>
    </row>
    <row r="40" spans="1:5" ht="30">
      <c r="A40" s="119">
        <v>1</v>
      </c>
      <c r="B40" s="160" t="s">
        <v>479</v>
      </c>
      <c r="C40" s="120">
        <v>96</v>
      </c>
      <c r="D40" s="121">
        <v>16140650</v>
      </c>
      <c r="E40" s="121">
        <v>15163670</v>
      </c>
    </row>
    <row r="41" spans="1:5" ht="30">
      <c r="A41" s="119">
        <v>2</v>
      </c>
      <c r="B41" s="160" t="s">
        <v>473</v>
      </c>
      <c r="C41" s="120">
        <v>54</v>
      </c>
      <c r="D41" s="121">
        <v>11565001</v>
      </c>
      <c r="E41" s="121">
        <v>10473660</v>
      </c>
    </row>
    <row r="42" spans="1:5" ht="15.75" customHeight="1">
      <c r="A42" s="119">
        <v>3</v>
      </c>
      <c r="B42" s="160" t="s">
        <v>474</v>
      </c>
      <c r="C42" s="120">
        <v>43</v>
      </c>
      <c r="D42" s="121">
        <v>6936007</v>
      </c>
      <c r="E42" s="121">
        <v>6689266</v>
      </c>
    </row>
    <row r="43" spans="1:5" ht="15">
      <c r="A43" s="119">
        <v>4</v>
      </c>
      <c r="B43" s="160" t="s">
        <v>482</v>
      </c>
      <c r="C43" s="120">
        <v>26</v>
      </c>
      <c r="D43" s="121">
        <v>2830000</v>
      </c>
      <c r="E43" s="121">
        <v>2540000</v>
      </c>
    </row>
    <row r="44" spans="1:5" ht="19.5" customHeight="1">
      <c r="A44" s="119">
        <v>5</v>
      </c>
      <c r="B44" s="160" t="s">
        <v>477</v>
      </c>
      <c r="C44" s="120">
        <v>24</v>
      </c>
      <c r="D44" s="121">
        <v>3942150</v>
      </c>
      <c r="E44" s="121">
        <v>2932650</v>
      </c>
    </row>
    <row r="45" spans="1:5" ht="30">
      <c r="A45" s="119">
        <v>6</v>
      </c>
      <c r="B45" s="305" t="s">
        <v>475</v>
      </c>
      <c r="C45" s="120">
        <v>24</v>
      </c>
      <c r="D45" s="121">
        <v>2715000</v>
      </c>
      <c r="E45" s="121">
        <v>2266700</v>
      </c>
    </row>
    <row r="46" spans="1:5" ht="18.75" customHeight="1">
      <c r="A46" s="119">
        <v>7</v>
      </c>
      <c r="B46" s="160" t="s">
        <v>481</v>
      </c>
      <c r="C46" s="120">
        <v>19</v>
      </c>
      <c r="D46" s="121">
        <v>2410300</v>
      </c>
      <c r="E46" s="121">
        <v>2339275</v>
      </c>
    </row>
    <row r="47" spans="1:5" ht="30" customHeight="1">
      <c r="A47" s="119">
        <v>8</v>
      </c>
      <c r="B47" s="305" t="s">
        <v>476</v>
      </c>
      <c r="C47" s="120">
        <v>14</v>
      </c>
      <c r="D47" s="121">
        <v>2215001</v>
      </c>
      <c r="E47" s="121">
        <v>2215001</v>
      </c>
    </row>
    <row r="48" spans="1:5" ht="30.75" customHeight="1">
      <c r="A48" s="119">
        <v>9</v>
      </c>
      <c r="B48" s="254" t="s">
        <v>483</v>
      </c>
      <c r="C48" s="120">
        <v>11</v>
      </c>
      <c r="D48" s="121">
        <v>1810000</v>
      </c>
      <c r="E48" s="121">
        <v>1700000</v>
      </c>
    </row>
    <row r="49" spans="1:5" ht="30.75" customHeight="1">
      <c r="A49" s="119">
        <v>10</v>
      </c>
      <c r="B49" s="257" t="s">
        <v>478</v>
      </c>
      <c r="C49" s="120">
        <v>11</v>
      </c>
      <c r="D49" s="121">
        <v>1185100</v>
      </c>
      <c r="E49" s="121">
        <v>1086100</v>
      </c>
    </row>
    <row r="50" spans="1:5" ht="28.5" customHeight="1">
      <c r="A50" s="119">
        <v>11</v>
      </c>
      <c r="B50" s="254" t="s">
        <v>504</v>
      </c>
      <c r="C50" s="120">
        <v>10</v>
      </c>
      <c r="D50" s="121">
        <v>5650000</v>
      </c>
      <c r="E50" s="121">
        <v>1587000</v>
      </c>
    </row>
    <row r="51" spans="1:5" ht="18.75" customHeight="1">
      <c r="A51" s="119">
        <v>12</v>
      </c>
      <c r="B51" s="160" t="s">
        <v>503</v>
      </c>
      <c r="C51" s="120">
        <v>10</v>
      </c>
      <c r="D51" s="121">
        <v>4110000</v>
      </c>
      <c r="E51" s="121">
        <v>4035000</v>
      </c>
    </row>
    <row r="52" spans="1:5" ht="30" customHeight="1">
      <c r="A52" s="119">
        <v>13</v>
      </c>
      <c r="B52" s="254" t="s">
        <v>578</v>
      </c>
      <c r="C52" s="122">
        <v>10</v>
      </c>
      <c r="D52" s="123">
        <v>1920000</v>
      </c>
      <c r="E52" s="123">
        <v>1597400</v>
      </c>
    </row>
    <row r="53" spans="1:5" ht="41.25" customHeight="1">
      <c r="A53" s="119">
        <v>14</v>
      </c>
      <c r="B53" s="305" t="s">
        <v>485</v>
      </c>
      <c r="C53" s="122">
        <v>9</v>
      </c>
      <c r="D53" s="123">
        <v>840000</v>
      </c>
      <c r="E53" s="123">
        <v>840000</v>
      </c>
    </row>
    <row r="54" spans="1:5" ht="33" customHeight="1">
      <c r="A54" s="119">
        <v>15</v>
      </c>
      <c r="B54" s="160" t="s">
        <v>579</v>
      </c>
      <c r="C54" s="122">
        <v>8</v>
      </c>
      <c r="D54" s="123">
        <v>1750000</v>
      </c>
      <c r="E54" s="123">
        <v>1672500</v>
      </c>
    </row>
    <row r="55" spans="1:5" ht="20.25" customHeight="1">
      <c r="A55" s="119">
        <v>16</v>
      </c>
      <c r="B55" s="160" t="s">
        <v>480</v>
      </c>
      <c r="C55" s="122">
        <v>8</v>
      </c>
      <c r="D55" s="123">
        <v>200250</v>
      </c>
      <c r="E55" s="123">
        <v>195250</v>
      </c>
    </row>
    <row r="56" spans="1:5" ht="30" customHeight="1">
      <c r="A56" s="119">
        <v>17</v>
      </c>
      <c r="B56" s="254" t="s">
        <v>580</v>
      </c>
      <c r="C56" s="122">
        <v>7</v>
      </c>
      <c r="D56" s="123">
        <v>3700000</v>
      </c>
      <c r="E56" s="123">
        <v>3690000</v>
      </c>
    </row>
    <row r="57" spans="1:5" ht="30.75" customHeight="1">
      <c r="A57" s="119">
        <v>18</v>
      </c>
      <c r="B57" s="160" t="s">
        <v>581</v>
      </c>
      <c r="C57" s="122">
        <v>7</v>
      </c>
      <c r="D57" s="123">
        <v>370000</v>
      </c>
      <c r="E57" s="123">
        <v>329400</v>
      </c>
    </row>
    <row r="58" spans="1:5" ht="15">
      <c r="A58" s="119">
        <v>19</v>
      </c>
      <c r="B58" s="160" t="s">
        <v>484</v>
      </c>
      <c r="C58" s="122">
        <v>7</v>
      </c>
      <c r="D58" s="123">
        <v>1250000</v>
      </c>
      <c r="E58" s="123">
        <v>1029000</v>
      </c>
    </row>
    <row r="59" spans="1:5" ht="30">
      <c r="A59" s="119">
        <v>20</v>
      </c>
      <c r="B59" s="160" t="s">
        <v>582</v>
      </c>
      <c r="C59" s="122">
        <v>7</v>
      </c>
      <c r="D59" s="123">
        <v>770000</v>
      </c>
      <c r="E59" s="123">
        <v>680000</v>
      </c>
    </row>
    <row r="60" spans="1:5" ht="15" customHeight="1">
      <c r="A60" s="586" t="s">
        <v>31</v>
      </c>
      <c r="B60" s="592"/>
      <c r="C60" s="587"/>
      <c r="D60" s="588"/>
      <c r="E60" s="118">
        <f>SUM(E40:E59)</f>
        <v>63061872</v>
      </c>
    </row>
    <row r="61" spans="1:2" ht="15">
      <c r="A61" s="3"/>
      <c r="B61" s="3" t="s">
        <v>18</v>
      </c>
    </row>
  </sheetData>
  <sheetProtection/>
  <mergeCells count="16">
    <mergeCell ref="A60:D60"/>
    <mergeCell ref="A31:D31"/>
    <mergeCell ref="B35:E35"/>
    <mergeCell ref="A37:A39"/>
    <mergeCell ref="B37:B39"/>
    <mergeCell ref="C37:C39"/>
    <mergeCell ref="D37:D39"/>
    <mergeCell ref="E37:E39"/>
    <mergeCell ref="A1:F1"/>
    <mergeCell ref="A4:E5"/>
    <mergeCell ref="B7:E7"/>
    <mergeCell ref="A8:A10"/>
    <mergeCell ref="B8:B10"/>
    <mergeCell ref="C8:C10"/>
    <mergeCell ref="D8:D10"/>
    <mergeCell ref="E8:E1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&amp;L17.03.2017&amp;CTÜRKİYE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Layout" workbookViewId="0" topLeftCell="A7">
      <selection activeCell="E30" sqref="E30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417" t="s">
        <v>518</v>
      </c>
      <c r="B2" s="417"/>
      <c r="C2" s="417"/>
      <c r="D2" s="417"/>
      <c r="E2" s="417"/>
      <c r="F2" s="417"/>
      <c r="G2" s="417"/>
      <c r="H2" s="417"/>
      <c r="I2" s="304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423" t="s">
        <v>0</v>
      </c>
      <c r="D6" s="423"/>
      <c r="E6" s="423"/>
      <c r="F6" s="423"/>
    </row>
    <row r="8" ht="15.75" thickBot="1"/>
    <row r="9" spans="1:8" ht="16.5" thickBot="1">
      <c r="A9" s="424"/>
      <c r="B9" s="425"/>
      <c r="C9" s="428" t="s">
        <v>1</v>
      </c>
      <c r="D9" s="429"/>
      <c r="E9" s="429"/>
      <c r="F9" s="429"/>
      <c r="G9" s="430"/>
      <c r="H9" s="413" t="s">
        <v>2</v>
      </c>
    </row>
    <row r="10" spans="1:8" ht="16.5" thickBot="1">
      <c r="A10" s="426"/>
      <c r="B10" s="427"/>
      <c r="C10" s="192" t="s">
        <v>3</v>
      </c>
      <c r="D10" s="190" t="s">
        <v>4</v>
      </c>
      <c r="E10" s="190" t="s">
        <v>5</v>
      </c>
      <c r="F10" s="190" t="s">
        <v>6</v>
      </c>
      <c r="G10" s="191" t="s">
        <v>7</v>
      </c>
      <c r="H10" s="414"/>
    </row>
    <row r="11" spans="1:8" ht="15" customHeight="1">
      <c r="A11" s="415" t="s">
        <v>8</v>
      </c>
      <c r="B11" s="175" t="s">
        <v>9</v>
      </c>
      <c r="C11" s="170">
        <v>982</v>
      </c>
      <c r="D11" s="163">
        <v>1</v>
      </c>
      <c r="E11" s="163"/>
      <c r="F11" s="163">
        <v>4568</v>
      </c>
      <c r="G11" s="185">
        <v>66</v>
      </c>
      <c r="H11" s="184">
        <v>5617</v>
      </c>
    </row>
    <row r="12" spans="1:8" ht="15.75" customHeight="1" thickBot="1">
      <c r="A12" s="416"/>
      <c r="B12" s="176" t="s">
        <v>10</v>
      </c>
      <c r="C12" s="171">
        <v>578160692</v>
      </c>
      <c r="D12" s="168">
        <v>100000</v>
      </c>
      <c r="E12" s="168"/>
      <c r="F12" s="162">
        <v>622560950</v>
      </c>
      <c r="G12" s="200"/>
      <c r="H12" s="198">
        <v>1200821642</v>
      </c>
    </row>
    <row r="13" spans="1:8" ht="15" customHeight="1">
      <c r="A13" s="420" t="s">
        <v>11</v>
      </c>
      <c r="B13" s="177" t="s">
        <v>12</v>
      </c>
      <c r="C13" s="170">
        <v>3</v>
      </c>
      <c r="D13" s="163">
        <v>1</v>
      </c>
      <c r="E13" s="163"/>
      <c r="F13" s="163">
        <v>96</v>
      </c>
      <c r="G13" s="185"/>
      <c r="H13" s="184">
        <v>100</v>
      </c>
    </row>
    <row r="14" spans="1:8" ht="15" customHeight="1">
      <c r="A14" s="421"/>
      <c r="B14" s="178" t="s">
        <v>13</v>
      </c>
      <c r="C14" s="172">
        <v>96</v>
      </c>
      <c r="D14" s="2"/>
      <c r="E14" s="2"/>
      <c r="F14" s="2">
        <v>4</v>
      </c>
      <c r="G14" s="186"/>
      <c r="H14" s="184">
        <v>100</v>
      </c>
    </row>
    <row r="15" spans="1:8" ht="15.75" customHeight="1" thickBot="1">
      <c r="A15" s="422"/>
      <c r="B15" s="204" t="s">
        <v>14</v>
      </c>
      <c r="C15" s="205">
        <v>169583670</v>
      </c>
      <c r="D15" s="206">
        <v>0</v>
      </c>
      <c r="E15" s="206"/>
      <c r="F15" s="206">
        <v>2106000</v>
      </c>
      <c r="G15" s="253"/>
      <c r="H15" s="198">
        <v>171689670</v>
      </c>
    </row>
    <row r="16" spans="1:8" ht="15.75" customHeight="1">
      <c r="A16" s="418" t="s">
        <v>15</v>
      </c>
      <c r="B16" s="203" t="s">
        <v>9</v>
      </c>
      <c r="C16" s="242">
        <v>300</v>
      </c>
      <c r="D16" s="243">
        <v>2</v>
      </c>
      <c r="E16" s="243"/>
      <c r="F16" s="243">
        <v>871</v>
      </c>
      <c r="G16" s="244"/>
      <c r="H16" s="245">
        <v>1173</v>
      </c>
    </row>
    <row r="17" spans="1:8" ht="15.75" customHeight="1">
      <c r="A17" s="419"/>
      <c r="B17" s="179" t="s">
        <v>299</v>
      </c>
      <c r="C17" s="170">
        <v>16305535024</v>
      </c>
      <c r="D17" s="163">
        <v>300060</v>
      </c>
      <c r="E17" s="163"/>
      <c r="F17" s="207">
        <v>1365085600</v>
      </c>
      <c r="G17" s="185"/>
      <c r="H17" s="184">
        <v>17670920684</v>
      </c>
    </row>
    <row r="18" spans="1:8" ht="15.75" thickBot="1">
      <c r="A18" s="416"/>
      <c r="B18" s="176" t="s">
        <v>14</v>
      </c>
      <c r="C18" s="173">
        <v>22192816562</v>
      </c>
      <c r="D18" s="164">
        <v>2556000</v>
      </c>
      <c r="E18" s="164"/>
      <c r="F18" s="165">
        <v>2503389125</v>
      </c>
      <c r="G18" s="187"/>
      <c r="H18" s="198">
        <v>24698761859</v>
      </c>
    </row>
    <row r="19" spans="1:8" ht="15">
      <c r="A19" s="420" t="s">
        <v>16</v>
      </c>
      <c r="B19" s="180" t="s">
        <v>9</v>
      </c>
      <c r="C19" s="170" t="s">
        <v>487</v>
      </c>
      <c r="D19" s="163" t="s">
        <v>487</v>
      </c>
      <c r="E19" s="163" t="s">
        <v>487</v>
      </c>
      <c r="F19" s="163" t="s">
        <v>487</v>
      </c>
      <c r="G19" s="185" t="s">
        <v>487</v>
      </c>
      <c r="H19" s="184">
        <v>20</v>
      </c>
    </row>
    <row r="20" spans="1:8" ht="15">
      <c r="A20" s="421"/>
      <c r="B20" s="181" t="s">
        <v>299</v>
      </c>
      <c r="C20" s="172" t="s">
        <v>487</v>
      </c>
      <c r="D20" s="2" t="s">
        <v>487</v>
      </c>
      <c r="E20" s="2" t="s">
        <v>487</v>
      </c>
      <c r="F20" s="2" t="s">
        <v>487</v>
      </c>
      <c r="G20" s="186" t="s">
        <v>487</v>
      </c>
      <c r="H20" s="184">
        <v>1082667214</v>
      </c>
    </row>
    <row r="21" spans="1:8" ht="15.75" thickBot="1">
      <c r="A21" s="422"/>
      <c r="B21" s="182" t="s">
        <v>14</v>
      </c>
      <c r="C21" s="171" t="s">
        <v>487</v>
      </c>
      <c r="D21" s="161" t="s">
        <v>487</v>
      </c>
      <c r="E21" s="161" t="s">
        <v>487</v>
      </c>
      <c r="F21" s="162" t="s">
        <v>487</v>
      </c>
      <c r="G21" s="188" t="s">
        <v>487</v>
      </c>
      <c r="H21" s="198">
        <v>351608273</v>
      </c>
    </row>
    <row r="22" spans="1:8" ht="16.5" thickBot="1">
      <c r="A22" s="169" t="s">
        <v>17</v>
      </c>
      <c r="B22" s="183" t="s">
        <v>9</v>
      </c>
      <c r="C22" s="174">
        <v>104</v>
      </c>
      <c r="D22" s="166">
        <v>6</v>
      </c>
      <c r="E22" s="166"/>
      <c r="F22" s="167">
        <v>652</v>
      </c>
      <c r="G22" s="189">
        <v>53</v>
      </c>
      <c r="H22" s="202">
        <v>815</v>
      </c>
    </row>
    <row r="24" spans="1:2" ht="15">
      <c r="A24" s="158" t="s">
        <v>18</v>
      </c>
      <c r="B24" s="158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&amp;L17.03.2017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="130" zoomScaleNormal="130" zoomScalePageLayoutView="85" workbookViewId="0" topLeftCell="A1">
      <selection activeCell="C44" sqref="C44"/>
    </sheetView>
  </sheetViews>
  <sheetFormatPr defaultColWidth="6.7109375" defaultRowHeight="15"/>
  <cols>
    <col min="1" max="1" width="19.421875" style="41" customWidth="1"/>
    <col min="2" max="2" width="5.7109375" style="40" bestFit="1" customWidth="1"/>
    <col min="3" max="3" width="10.140625" style="42" customWidth="1"/>
    <col min="4" max="5" width="4.28125" style="40" bestFit="1" customWidth="1"/>
    <col min="6" max="6" width="11.57421875" style="42" customWidth="1"/>
    <col min="7" max="7" width="11.28125" style="40" customWidth="1"/>
    <col min="8" max="8" width="11.7109375" style="40" customWidth="1"/>
    <col min="9" max="9" width="6.7109375" style="40" customWidth="1"/>
    <col min="10" max="132" width="9.140625" style="5" customWidth="1"/>
    <col min="133" max="133" width="19.421875" style="5" customWidth="1"/>
    <col min="134" max="134" width="5.7109375" style="5" bestFit="1" customWidth="1"/>
    <col min="135" max="135" width="10.140625" style="5" customWidth="1"/>
    <col min="136" max="137" width="4.28125" style="5" bestFit="1" customWidth="1"/>
    <col min="138" max="138" width="11.57421875" style="5" customWidth="1"/>
    <col min="139" max="139" width="11.28125" style="5" customWidth="1"/>
    <col min="140" max="140" width="11.7109375" style="5" customWidth="1"/>
    <col min="141" max="16384" width="6.7109375" style="5" customWidth="1"/>
  </cols>
  <sheetData>
    <row r="1" spans="1:9" ht="15.75" customHeight="1" thickBot="1">
      <c r="A1" s="434" t="s">
        <v>519</v>
      </c>
      <c r="B1" s="412"/>
      <c r="C1" s="412"/>
      <c r="D1" s="412"/>
      <c r="E1" s="412"/>
      <c r="F1" s="412"/>
      <c r="G1" s="412"/>
      <c r="H1" s="412"/>
      <c r="I1" s="412"/>
    </row>
    <row r="2" spans="1:9" ht="15.75" customHeight="1" thickBot="1">
      <c r="A2" s="435" t="s">
        <v>19</v>
      </c>
      <c r="B2" s="435"/>
      <c r="C2" s="435"/>
      <c r="D2" s="435"/>
      <c r="E2" s="435"/>
      <c r="F2" s="435"/>
      <c r="G2" s="435"/>
      <c r="H2" s="435"/>
      <c r="I2" s="435"/>
    </row>
    <row r="3" spans="1:9" ht="9.75" customHeight="1">
      <c r="A3" s="436" t="s">
        <v>455</v>
      </c>
      <c r="B3" s="439" t="s">
        <v>8</v>
      </c>
      <c r="C3" s="439"/>
      <c r="D3" s="439" t="s">
        <v>11</v>
      </c>
      <c r="E3" s="439"/>
      <c r="F3" s="439"/>
      <c r="G3" s="148" t="s">
        <v>20</v>
      </c>
      <c r="H3" s="148" t="s">
        <v>21</v>
      </c>
      <c r="I3" s="6" t="s">
        <v>17</v>
      </c>
    </row>
    <row r="4" spans="1:9" ht="12.75" customHeight="1">
      <c r="A4" s="437"/>
      <c r="B4" s="7"/>
      <c r="C4" s="8"/>
      <c r="D4" s="440" t="s">
        <v>9</v>
      </c>
      <c r="E4" s="440"/>
      <c r="F4" s="9"/>
      <c r="G4" s="7"/>
      <c r="H4" s="7"/>
      <c r="I4" s="10"/>
    </row>
    <row r="5" spans="1:9" ht="9.75" customHeight="1">
      <c r="A5" s="437"/>
      <c r="B5" s="149" t="s">
        <v>9</v>
      </c>
      <c r="C5" s="149" t="s">
        <v>10</v>
      </c>
      <c r="D5" s="440"/>
      <c r="E5" s="440"/>
      <c r="F5" s="11" t="s">
        <v>14</v>
      </c>
      <c r="G5" s="149" t="s">
        <v>9</v>
      </c>
      <c r="H5" s="149" t="s">
        <v>9</v>
      </c>
      <c r="I5" s="12" t="s">
        <v>9</v>
      </c>
    </row>
    <row r="6" spans="1:9" ht="9.75" thickBot="1">
      <c r="A6" s="438"/>
      <c r="B6" s="13"/>
      <c r="C6" s="14"/>
      <c r="D6" s="13" t="s">
        <v>22</v>
      </c>
      <c r="E6" s="13" t="s">
        <v>23</v>
      </c>
      <c r="F6" s="14"/>
      <c r="G6" s="13"/>
      <c r="H6" s="13"/>
      <c r="I6" s="15"/>
    </row>
    <row r="7" spans="1:9" s="17" customFormat="1" ht="11.25">
      <c r="A7" s="16" t="s">
        <v>24</v>
      </c>
      <c r="B7" s="396">
        <f>B14+B21+B28+B35+B42+B49+B56+B63+B70+B77+B84+B91+B98+B105+B112+B119+B126+B133+B140+B147+B154</f>
        <v>5617</v>
      </c>
      <c r="C7" s="396">
        <f aca="true" t="shared" si="0" ref="B7:I12">C14+C21+C28+C35+C42+C49+C56+C63+C70+C77+C84+C91+C98+C105+C112+C119+C126+C133+C140+C147+C154</f>
        <v>1200821642</v>
      </c>
      <c r="D7" s="396">
        <f t="shared" si="0"/>
        <v>100</v>
      </c>
      <c r="E7" s="396">
        <f t="shared" si="0"/>
        <v>100</v>
      </c>
      <c r="F7" s="396">
        <f>F14+F21+F28+F35+F42+F49+F56+F63+F70+F77+F84+F91+F98+F105+F112+F119+F126+F133+F140+F147+F154</f>
        <v>171689670</v>
      </c>
      <c r="G7" s="396">
        <f t="shared" si="0"/>
        <v>1173</v>
      </c>
      <c r="H7" s="396">
        <f t="shared" si="0"/>
        <v>0</v>
      </c>
      <c r="I7" s="397">
        <f t="shared" si="0"/>
        <v>815</v>
      </c>
    </row>
    <row r="8" spans="1:9" s="17" customFormat="1" ht="11.25">
      <c r="A8" s="16" t="s">
        <v>25</v>
      </c>
      <c r="B8" s="396">
        <f t="shared" si="0"/>
        <v>982</v>
      </c>
      <c r="C8" s="396">
        <f t="shared" si="0"/>
        <v>578160692</v>
      </c>
      <c r="D8" s="396">
        <f t="shared" si="0"/>
        <v>3</v>
      </c>
      <c r="E8" s="396">
        <f t="shared" si="0"/>
        <v>96</v>
      </c>
      <c r="F8" s="396">
        <f>F15+F22+F29+F36+F43+F50+F57+F64+F71+F78+F85+F92+F99+F106+F113+F120+F127+F134+F141+F148+F155</f>
        <v>169583670</v>
      </c>
      <c r="G8" s="396">
        <f t="shared" si="0"/>
        <v>300</v>
      </c>
      <c r="H8" s="396">
        <f t="shared" si="0"/>
        <v>0</v>
      </c>
      <c r="I8" s="398">
        <f t="shared" si="0"/>
        <v>104</v>
      </c>
    </row>
    <row r="9" spans="1:9" s="17" customFormat="1" ht="11.25">
      <c r="A9" s="16" t="s">
        <v>26</v>
      </c>
      <c r="B9" s="396">
        <f t="shared" si="0"/>
        <v>1</v>
      </c>
      <c r="C9" s="396">
        <f t="shared" si="0"/>
        <v>100000</v>
      </c>
      <c r="D9" s="396">
        <f t="shared" si="0"/>
        <v>1</v>
      </c>
      <c r="E9" s="396">
        <f t="shared" si="0"/>
        <v>0</v>
      </c>
      <c r="F9" s="396">
        <f t="shared" si="0"/>
        <v>0</v>
      </c>
      <c r="G9" s="396">
        <f t="shared" si="0"/>
        <v>2</v>
      </c>
      <c r="H9" s="396">
        <f t="shared" si="0"/>
        <v>0</v>
      </c>
      <c r="I9" s="398">
        <f t="shared" si="0"/>
        <v>6</v>
      </c>
    </row>
    <row r="10" spans="1:9" s="17" customFormat="1" ht="11.25">
      <c r="A10" s="16" t="s">
        <v>27</v>
      </c>
      <c r="B10" s="396">
        <f t="shared" si="0"/>
        <v>0</v>
      </c>
      <c r="C10" s="396">
        <f t="shared" si="0"/>
        <v>0</v>
      </c>
      <c r="D10" s="396">
        <f t="shared" si="0"/>
        <v>0</v>
      </c>
      <c r="E10" s="396">
        <f t="shared" si="0"/>
        <v>0</v>
      </c>
      <c r="F10" s="396">
        <f t="shared" si="0"/>
        <v>0</v>
      </c>
      <c r="G10" s="396">
        <f t="shared" si="0"/>
        <v>0</v>
      </c>
      <c r="H10" s="396">
        <f t="shared" si="0"/>
        <v>0</v>
      </c>
      <c r="I10" s="398">
        <f t="shared" si="0"/>
        <v>0</v>
      </c>
    </row>
    <row r="11" spans="1:9" s="17" customFormat="1" ht="11.25">
      <c r="A11" s="16" t="s">
        <v>28</v>
      </c>
      <c r="B11" s="396">
        <f>B18+B25+B32+B39+B46+B53+B60+B67+B74+B81+B88+B95+B102+B109+B116+B123+B130+B137+B144+B151+B158</f>
        <v>4568</v>
      </c>
      <c r="C11" s="396">
        <f t="shared" si="0"/>
        <v>622560950</v>
      </c>
      <c r="D11" s="396">
        <f t="shared" si="0"/>
        <v>96</v>
      </c>
      <c r="E11" s="396">
        <f t="shared" si="0"/>
        <v>4</v>
      </c>
      <c r="F11" s="396">
        <f>F18+F25+F32+F39+F46+F53+F60+F67+F74+F81+F88+F95+F102+F109+F116+F123+F130+F137+F144+F151+F158</f>
        <v>2106000</v>
      </c>
      <c r="G11" s="396">
        <f t="shared" si="0"/>
        <v>871</v>
      </c>
      <c r="H11" s="396">
        <f t="shared" si="0"/>
        <v>0</v>
      </c>
      <c r="I11" s="398">
        <f t="shared" si="0"/>
        <v>652</v>
      </c>
    </row>
    <row r="12" spans="1:9" s="17" customFormat="1" ht="12" thickBot="1">
      <c r="A12" s="18" t="s">
        <v>29</v>
      </c>
      <c r="B12" s="396">
        <f t="shared" si="0"/>
        <v>66</v>
      </c>
      <c r="C12" s="396">
        <f t="shared" si="0"/>
        <v>0</v>
      </c>
      <c r="D12" s="396">
        <f t="shared" si="0"/>
        <v>0</v>
      </c>
      <c r="E12" s="396">
        <f t="shared" si="0"/>
        <v>0</v>
      </c>
      <c r="F12" s="396">
        <f t="shared" si="0"/>
        <v>0</v>
      </c>
      <c r="G12" s="396">
        <f t="shared" si="0"/>
        <v>0</v>
      </c>
      <c r="H12" s="396">
        <f t="shared" si="0"/>
        <v>0</v>
      </c>
      <c r="I12" s="399">
        <f t="shared" si="0"/>
        <v>53</v>
      </c>
    </row>
    <row r="13" spans="1:9" s="17" customFormat="1" ht="12.75" customHeight="1" thickBot="1">
      <c r="A13" s="431" t="s">
        <v>30</v>
      </c>
      <c r="B13" s="432"/>
      <c r="C13" s="432"/>
      <c r="D13" s="432"/>
      <c r="E13" s="432"/>
      <c r="F13" s="432"/>
      <c r="G13" s="432"/>
      <c r="H13" s="432"/>
      <c r="I13" s="433"/>
    </row>
    <row r="14" spans="1:9" s="17" customFormat="1" ht="11.25" customHeight="1">
      <c r="A14" s="19" t="s">
        <v>31</v>
      </c>
      <c r="B14" s="394">
        <v>80</v>
      </c>
      <c r="C14" s="394">
        <v>15021000</v>
      </c>
      <c r="D14" s="394">
        <v>0</v>
      </c>
      <c r="E14" s="394">
        <v>0</v>
      </c>
      <c r="F14" s="394">
        <v>0</v>
      </c>
      <c r="G14" s="394">
        <v>15</v>
      </c>
      <c r="H14" s="394"/>
      <c r="I14" s="395">
        <v>21</v>
      </c>
    </row>
    <row r="15" spans="1:9" s="17" customFormat="1" ht="11.25">
      <c r="A15" s="19" t="s">
        <v>32</v>
      </c>
      <c r="B15" s="20">
        <v>10</v>
      </c>
      <c r="C15" s="21">
        <v>4100000</v>
      </c>
      <c r="D15" s="22">
        <v>0</v>
      </c>
      <c r="E15" s="23">
        <v>0</v>
      </c>
      <c r="F15" s="24">
        <v>0</v>
      </c>
      <c r="G15" s="23">
        <v>6</v>
      </c>
      <c r="H15" s="22"/>
      <c r="I15" s="25">
        <v>0</v>
      </c>
    </row>
    <row r="16" spans="1:9" s="17" customFormat="1" ht="11.25">
      <c r="A16" s="19" t="s">
        <v>33</v>
      </c>
      <c r="B16" s="20">
        <v>0</v>
      </c>
      <c r="C16" s="21">
        <v>0</v>
      </c>
      <c r="D16" s="22">
        <v>0</v>
      </c>
      <c r="E16" s="22">
        <v>0</v>
      </c>
      <c r="F16" s="21">
        <v>0</v>
      </c>
      <c r="G16" s="22">
        <v>0</v>
      </c>
      <c r="H16" s="22"/>
      <c r="I16" s="26">
        <v>0</v>
      </c>
    </row>
    <row r="17" spans="1:9" ht="11.25">
      <c r="A17" s="19" t="s">
        <v>34</v>
      </c>
      <c r="B17" s="20">
        <v>0</v>
      </c>
      <c r="C17" s="21">
        <v>0</v>
      </c>
      <c r="D17" s="22">
        <v>0</v>
      </c>
      <c r="E17" s="22">
        <v>0</v>
      </c>
      <c r="F17" s="21">
        <v>0</v>
      </c>
      <c r="G17" s="22">
        <v>0</v>
      </c>
      <c r="H17" s="22"/>
      <c r="I17" s="26">
        <v>0</v>
      </c>
    </row>
    <row r="18" spans="1:10" ht="11.25">
      <c r="A18" s="19" t="s">
        <v>35</v>
      </c>
      <c r="B18" s="20">
        <v>58</v>
      </c>
      <c r="C18" s="21">
        <v>10921000</v>
      </c>
      <c r="D18" s="22">
        <v>0</v>
      </c>
      <c r="E18" s="22">
        <v>0</v>
      </c>
      <c r="F18" s="21">
        <v>0</v>
      </c>
      <c r="G18" s="23">
        <v>9</v>
      </c>
      <c r="H18" s="22"/>
      <c r="I18" s="25">
        <v>16</v>
      </c>
      <c r="J18" s="27"/>
    </row>
    <row r="19" spans="1:9" ht="12" thickBot="1">
      <c r="A19" s="28" t="s">
        <v>29</v>
      </c>
      <c r="B19" s="29">
        <v>12</v>
      </c>
      <c r="C19" s="30">
        <v>0</v>
      </c>
      <c r="D19" s="31">
        <v>0</v>
      </c>
      <c r="E19" s="31">
        <v>0</v>
      </c>
      <c r="F19" s="30">
        <v>0</v>
      </c>
      <c r="G19" s="32">
        <v>0</v>
      </c>
      <c r="H19" s="31"/>
      <c r="I19" s="33">
        <v>5</v>
      </c>
    </row>
    <row r="20" spans="1:9" ht="12.75" customHeight="1" thickBot="1">
      <c r="A20" s="431" t="s">
        <v>36</v>
      </c>
      <c r="B20" s="442"/>
      <c r="C20" s="442"/>
      <c r="D20" s="442"/>
      <c r="E20" s="442"/>
      <c r="F20" s="442"/>
      <c r="G20" s="442"/>
      <c r="H20" s="442"/>
      <c r="I20" s="444"/>
    </row>
    <row r="21" spans="1:9" ht="11.25" customHeight="1">
      <c r="A21" s="19" t="s">
        <v>31</v>
      </c>
      <c r="B21" s="394">
        <v>36</v>
      </c>
      <c r="C21" s="394">
        <v>12110000</v>
      </c>
      <c r="D21" s="394">
        <v>0</v>
      </c>
      <c r="E21" s="394">
        <v>0</v>
      </c>
      <c r="F21" s="394">
        <v>0</v>
      </c>
      <c r="G21" s="394">
        <v>15</v>
      </c>
      <c r="H21" s="394"/>
      <c r="I21" s="395">
        <v>7</v>
      </c>
    </row>
    <row r="22" spans="1:9" ht="11.25">
      <c r="A22" s="19" t="s">
        <v>32</v>
      </c>
      <c r="B22" s="20">
        <v>15</v>
      </c>
      <c r="C22" s="21">
        <v>7560000</v>
      </c>
      <c r="D22" s="22">
        <v>0</v>
      </c>
      <c r="E22" s="23">
        <v>0</v>
      </c>
      <c r="F22" s="24">
        <v>0</v>
      </c>
      <c r="G22" s="23">
        <v>4</v>
      </c>
      <c r="H22" s="22"/>
      <c r="I22" s="26">
        <v>1</v>
      </c>
    </row>
    <row r="23" spans="1:9" s="17" customFormat="1" ht="11.25">
      <c r="A23" s="19" t="s">
        <v>33</v>
      </c>
      <c r="B23" s="20">
        <v>0</v>
      </c>
      <c r="C23" s="21">
        <v>0</v>
      </c>
      <c r="D23" s="22">
        <v>0</v>
      </c>
      <c r="E23" s="22">
        <v>0</v>
      </c>
      <c r="F23" s="21">
        <v>0</v>
      </c>
      <c r="G23" s="22">
        <v>0</v>
      </c>
      <c r="H23" s="22"/>
      <c r="I23" s="26">
        <v>0</v>
      </c>
    </row>
    <row r="24" spans="1:9" ht="11.25">
      <c r="A24" s="19" t="s">
        <v>34</v>
      </c>
      <c r="B24" s="20">
        <v>0</v>
      </c>
      <c r="C24" s="21">
        <v>0</v>
      </c>
      <c r="D24" s="22">
        <v>0</v>
      </c>
      <c r="E24" s="22">
        <v>0</v>
      </c>
      <c r="F24" s="21">
        <v>0</v>
      </c>
      <c r="G24" s="22">
        <v>0</v>
      </c>
      <c r="H24" s="22"/>
      <c r="I24" s="26">
        <v>0</v>
      </c>
    </row>
    <row r="25" spans="1:9" ht="11.25">
      <c r="A25" s="19" t="s">
        <v>35</v>
      </c>
      <c r="B25" s="20">
        <v>21</v>
      </c>
      <c r="C25" s="21">
        <v>4550000</v>
      </c>
      <c r="D25" s="22">
        <v>0</v>
      </c>
      <c r="E25" s="23">
        <v>0</v>
      </c>
      <c r="F25" s="24">
        <v>0</v>
      </c>
      <c r="G25" s="23">
        <v>11</v>
      </c>
      <c r="H25" s="22"/>
      <c r="I25" s="26">
        <v>6</v>
      </c>
    </row>
    <row r="26" spans="1:9" ht="12" thickBot="1">
      <c r="A26" s="28" t="s">
        <v>29</v>
      </c>
      <c r="B26" s="29">
        <v>0</v>
      </c>
      <c r="C26" s="30">
        <v>0</v>
      </c>
      <c r="D26" s="31">
        <v>0</v>
      </c>
      <c r="E26" s="31">
        <v>0</v>
      </c>
      <c r="F26" s="30">
        <v>0</v>
      </c>
      <c r="G26" s="31">
        <v>0</v>
      </c>
      <c r="H26" s="31"/>
      <c r="I26" s="34">
        <v>0</v>
      </c>
    </row>
    <row r="27" spans="1:9" ht="12" customHeight="1" thickBot="1">
      <c r="A27" s="431" t="s">
        <v>37</v>
      </c>
      <c r="B27" s="442"/>
      <c r="C27" s="442"/>
      <c r="D27" s="442"/>
      <c r="E27" s="442"/>
      <c r="F27" s="442"/>
      <c r="G27" s="442"/>
      <c r="H27" s="442"/>
      <c r="I27" s="444"/>
    </row>
    <row r="28" spans="1:9" ht="11.25">
      <c r="A28" s="19" t="s">
        <v>31</v>
      </c>
      <c r="B28" s="394">
        <v>826</v>
      </c>
      <c r="C28" s="394">
        <v>168400750</v>
      </c>
      <c r="D28" s="394">
        <v>22</v>
      </c>
      <c r="E28" s="394">
        <v>22</v>
      </c>
      <c r="F28" s="394">
        <v>45968820</v>
      </c>
      <c r="G28" s="394">
        <v>241</v>
      </c>
      <c r="H28" s="394"/>
      <c r="I28" s="395">
        <v>112</v>
      </c>
    </row>
    <row r="29" spans="1:9" ht="11.25">
      <c r="A29" s="19" t="s">
        <v>32</v>
      </c>
      <c r="B29" s="20">
        <v>148</v>
      </c>
      <c r="C29" s="21">
        <v>74701000</v>
      </c>
      <c r="D29" s="22">
        <v>2</v>
      </c>
      <c r="E29" s="23">
        <v>20</v>
      </c>
      <c r="F29" s="24">
        <v>44412820</v>
      </c>
      <c r="G29" s="23">
        <v>46</v>
      </c>
      <c r="H29" s="22"/>
      <c r="I29" s="25">
        <v>20</v>
      </c>
    </row>
    <row r="30" spans="1:9" ht="11.25">
      <c r="A30" s="19" t="s">
        <v>33</v>
      </c>
      <c r="B30" s="20">
        <v>0</v>
      </c>
      <c r="C30" s="21">
        <v>0</v>
      </c>
      <c r="D30" s="22">
        <v>0</v>
      </c>
      <c r="E30" s="22">
        <v>0</v>
      </c>
      <c r="F30" s="21">
        <v>0</v>
      </c>
      <c r="G30" s="22">
        <v>0</v>
      </c>
      <c r="H30" s="22"/>
      <c r="I30" s="25">
        <v>1</v>
      </c>
    </row>
    <row r="31" spans="1:9" ht="11.25">
      <c r="A31" s="19" t="s">
        <v>34</v>
      </c>
      <c r="B31" s="20">
        <v>0</v>
      </c>
      <c r="C31" s="21">
        <v>0</v>
      </c>
      <c r="D31" s="22">
        <v>0</v>
      </c>
      <c r="E31" s="22">
        <v>0</v>
      </c>
      <c r="F31" s="21">
        <v>0</v>
      </c>
      <c r="G31" s="22">
        <v>0</v>
      </c>
      <c r="H31" s="22"/>
      <c r="I31" s="25">
        <v>0</v>
      </c>
    </row>
    <row r="32" spans="1:9" ht="11.25">
      <c r="A32" s="19" t="s">
        <v>35</v>
      </c>
      <c r="B32" s="20">
        <v>678</v>
      </c>
      <c r="C32" s="21">
        <v>93699750</v>
      </c>
      <c r="D32" s="22">
        <v>20</v>
      </c>
      <c r="E32" s="23">
        <v>2</v>
      </c>
      <c r="F32" s="24">
        <v>1556000</v>
      </c>
      <c r="G32" s="23">
        <v>195</v>
      </c>
      <c r="H32" s="22"/>
      <c r="I32" s="25">
        <v>90</v>
      </c>
    </row>
    <row r="33" spans="1:9" ht="12" thickBot="1">
      <c r="A33" s="28" t="s">
        <v>29</v>
      </c>
      <c r="B33" s="29">
        <v>0</v>
      </c>
      <c r="C33" s="30">
        <v>0</v>
      </c>
      <c r="D33" s="31">
        <v>0</v>
      </c>
      <c r="E33" s="31">
        <v>0</v>
      </c>
      <c r="F33" s="30">
        <v>0</v>
      </c>
      <c r="G33" s="32">
        <v>0</v>
      </c>
      <c r="H33" s="31"/>
      <c r="I33" s="34">
        <v>1</v>
      </c>
    </row>
    <row r="34" spans="1:9" ht="12.75" customHeight="1" thickBot="1">
      <c r="A34" s="431" t="s">
        <v>38</v>
      </c>
      <c r="B34" s="442"/>
      <c r="C34" s="442"/>
      <c r="D34" s="442"/>
      <c r="E34" s="442"/>
      <c r="F34" s="442"/>
      <c r="G34" s="442"/>
      <c r="H34" s="442"/>
      <c r="I34" s="444"/>
    </row>
    <row r="35" spans="1:9" ht="11.25" customHeight="1">
      <c r="A35" s="19" t="s">
        <v>31</v>
      </c>
      <c r="B35" s="394">
        <v>49</v>
      </c>
      <c r="C35" s="394">
        <v>37028692</v>
      </c>
      <c r="D35" s="394">
        <v>14</v>
      </c>
      <c r="E35" s="394">
        <v>14</v>
      </c>
      <c r="F35" s="394">
        <v>10169200</v>
      </c>
      <c r="G35" s="394">
        <v>29</v>
      </c>
      <c r="H35" s="394"/>
      <c r="I35" s="395">
        <v>25</v>
      </c>
    </row>
    <row r="36" spans="1:9" ht="11.25">
      <c r="A36" s="19" t="s">
        <v>32</v>
      </c>
      <c r="B36" s="20">
        <v>23</v>
      </c>
      <c r="C36" s="21">
        <v>32348692</v>
      </c>
      <c r="D36" s="22">
        <v>0</v>
      </c>
      <c r="E36" s="23">
        <v>14</v>
      </c>
      <c r="F36" s="24">
        <v>10169200</v>
      </c>
      <c r="G36" s="23">
        <v>27</v>
      </c>
      <c r="H36" s="22"/>
      <c r="I36" s="25">
        <v>12</v>
      </c>
    </row>
    <row r="37" spans="1:9" s="17" customFormat="1" ht="11.25">
      <c r="A37" s="19" t="s">
        <v>33</v>
      </c>
      <c r="B37" s="20">
        <v>0</v>
      </c>
      <c r="C37" s="21">
        <v>0</v>
      </c>
      <c r="D37" s="22">
        <v>0</v>
      </c>
      <c r="E37" s="22">
        <v>0</v>
      </c>
      <c r="F37" s="21">
        <v>0</v>
      </c>
      <c r="G37" s="22">
        <v>0</v>
      </c>
      <c r="H37" s="22"/>
      <c r="I37" s="26">
        <v>0</v>
      </c>
    </row>
    <row r="38" spans="1:9" ht="11.25">
      <c r="A38" s="19" t="s">
        <v>34</v>
      </c>
      <c r="B38" s="20">
        <v>0</v>
      </c>
      <c r="C38" s="21">
        <v>0</v>
      </c>
      <c r="D38" s="22">
        <v>0</v>
      </c>
      <c r="E38" s="22">
        <v>0</v>
      </c>
      <c r="F38" s="21">
        <v>0</v>
      </c>
      <c r="G38" s="22">
        <v>0</v>
      </c>
      <c r="H38" s="22"/>
      <c r="I38" s="26">
        <v>0</v>
      </c>
    </row>
    <row r="39" spans="1:9" ht="11.25">
      <c r="A39" s="19" t="s">
        <v>35</v>
      </c>
      <c r="B39" s="20">
        <v>26</v>
      </c>
      <c r="C39" s="21">
        <v>4680000</v>
      </c>
      <c r="D39" s="22">
        <v>14</v>
      </c>
      <c r="E39" s="22">
        <v>0</v>
      </c>
      <c r="F39" s="21">
        <v>0</v>
      </c>
      <c r="G39" s="23">
        <v>2</v>
      </c>
      <c r="H39" s="22"/>
      <c r="I39" s="25">
        <v>13</v>
      </c>
    </row>
    <row r="40" spans="1:9" ht="12" thickBot="1">
      <c r="A40" s="28" t="s">
        <v>29</v>
      </c>
      <c r="B40" s="29">
        <v>0</v>
      </c>
      <c r="C40" s="30">
        <v>0</v>
      </c>
      <c r="D40" s="31">
        <v>0</v>
      </c>
      <c r="E40" s="31">
        <v>0</v>
      </c>
      <c r="F40" s="30">
        <v>0</v>
      </c>
      <c r="G40" s="31">
        <v>0</v>
      </c>
      <c r="H40" s="31"/>
      <c r="I40" s="33">
        <v>0</v>
      </c>
    </row>
    <row r="41" spans="1:9" ht="11.25" customHeight="1" thickBot="1">
      <c r="A41" s="431" t="s">
        <v>39</v>
      </c>
      <c r="B41" s="442"/>
      <c r="C41" s="442"/>
      <c r="D41" s="442"/>
      <c r="E41" s="442"/>
      <c r="F41" s="442"/>
      <c r="G41" s="442"/>
      <c r="H41" s="442"/>
      <c r="I41" s="444"/>
    </row>
    <row r="42" spans="1:9" ht="11.25" customHeight="1">
      <c r="A42" s="19" t="s">
        <v>31</v>
      </c>
      <c r="B42" s="394">
        <v>21</v>
      </c>
      <c r="C42" s="394">
        <v>1480000</v>
      </c>
      <c r="D42" s="394">
        <v>0</v>
      </c>
      <c r="E42" s="394">
        <v>0</v>
      </c>
      <c r="F42" s="394">
        <v>0</v>
      </c>
      <c r="G42" s="394">
        <v>5</v>
      </c>
      <c r="H42" s="394"/>
      <c r="I42" s="395">
        <v>4</v>
      </c>
    </row>
    <row r="43" spans="1:9" ht="11.25">
      <c r="A43" s="19" t="s">
        <v>32</v>
      </c>
      <c r="B43" s="20">
        <v>4</v>
      </c>
      <c r="C43" s="21">
        <v>250000</v>
      </c>
      <c r="D43" s="22">
        <v>0</v>
      </c>
      <c r="E43" s="22">
        <v>0</v>
      </c>
      <c r="F43" s="21">
        <v>0</v>
      </c>
      <c r="G43" s="23">
        <v>1</v>
      </c>
      <c r="H43" s="22"/>
      <c r="I43" s="25">
        <v>0</v>
      </c>
    </row>
    <row r="44" spans="1:9" s="17" customFormat="1" ht="11.25">
      <c r="A44" s="19" t="s">
        <v>33</v>
      </c>
      <c r="B44" s="20">
        <v>0</v>
      </c>
      <c r="C44" s="21">
        <v>0</v>
      </c>
      <c r="D44" s="22">
        <v>0</v>
      </c>
      <c r="E44" s="22">
        <v>0</v>
      </c>
      <c r="F44" s="21">
        <v>0</v>
      </c>
      <c r="G44" s="22">
        <v>0</v>
      </c>
      <c r="H44" s="22"/>
      <c r="I44" s="26">
        <v>0</v>
      </c>
    </row>
    <row r="45" spans="1:9" ht="11.25">
      <c r="A45" s="19" t="s">
        <v>34</v>
      </c>
      <c r="B45" s="20">
        <v>0</v>
      </c>
      <c r="C45" s="21">
        <v>0</v>
      </c>
      <c r="D45" s="22">
        <v>0</v>
      </c>
      <c r="E45" s="22">
        <v>0</v>
      </c>
      <c r="F45" s="21">
        <v>0</v>
      </c>
      <c r="G45" s="22">
        <v>0</v>
      </c>
      <c r="H45" s="22"/>
      <c r="I45" s="26">
        <v>0</v>
      </c>
    </row>
    <row r="46" spans="1:9" ht="11.25">
      <c r="A46" s="19" t="s">
        <v>35</v>
      </c>
      <c r="B46" s="20">
        <v>17</v>
      </c>
      <c r="C46" s="21">
        <v>1230000</v>
      </c>
      <c r="D46" s="22">
        <v>0</v>
      </c>
      <c r="E46" s="22">
        <v>0</v>
      </c>
      <c r="F46" s="21">
        <v>0</v>
      </c>
      <c r="G46" s="23">
        <v>4</v>
      </c>
      <c r="H46" s="22"/>
      <c r="I46" s="25">
        <v>4</v>
      </c>
    </row>
    <row r="47" spans="1:9" ht="12" thickBot="1">
      <c r="A47" s="28" t="s">
        <v>29</v>
      </c>
      <c r="B47" s="29">
        <v>0</v>
      </c>
      <c r="C47" s="30">
        <v>0</v>
      </c>
      <c r="D47" s="31">
        <v>0</v>
      </c>
      <c r="E47" s="31">
        <v>0</v>
      </c>
      <c r="F47" s="30">
        <v>0</v>
      </c>
      <c r="G47" s="31">
        <v>0</v>
      </c>
      <c r="H47" s="31"/>
      <c r="I47" s="34">
        <v>0</v>
      </c>
    </row>
    <row r="48" spans="1:9" ht="11.25" customHeight="1" thickBot="1">
      <c r="A48" s="431" t="s">
        <v>40</v>
      </c>
      <c r="B48" s="442"/>
      <c r="C48" s="442"/>
      <c r="D48" s="442"/>
      <c r="E48" s="442"/>
      <c r="F48" s="442"/>
      <c r="G48" s="442"/>
      <c r="H48" s="442"/>
      <c r="I48" s="444"/>
    </row>
    <row r="49" spans="1:9" ht="11.25">
      <c r="A49" s="19" t="s">
        <v>31</v>
      </c>
      <c r="B49" s="394">
        <v>1086</v>
      </c>
      <c r="C49" s="394">
        <v>332682000</v>
      </c>
      <c r="D49" s="394">
        <v>13</v>
      </c>
      <c r="E49" s="394">
        <v>13</v>
      </c>
      <c r="F49" s="394">
        <v>29240000</v>
      </c>
      <c r="G49" s="394">
        <v>173</v>
      </c>
      <c r="H49" s="394"/>
      <c r="I49" s="395">
        <v>130</v>
      </c>
    </row>
    <row r="50" spans="1:10" ht="11.25">
      <c r="A50" s="19" t="s">
        <v>32</v>
      </c>
      <c r="B50" s="35">
        <v>182</v>
      </c>
      <c r="C50" s="24">
        <v>189390500</v>
      </c>
      <c r="D50" s="22">
        <v>0</v>
      </c>
      <c r="E50" s="22">
        <v>13</v>
      </c>
      <c r="F50" s="21">
        <v>29240000</v>
      </c>
      <c r="G50" s="23">
        <v>40</v>
      </c>
      <c r="H50" s="22"/>
      <c r="I50" s="25">
        <v>10</v>
      </c>
      <c r="J50" s="17"/>
    </row>
    <row r="51" spans="1:9" s="17" customFormat="1" ht="11.25">
      <c r="A51" s="19" t="s">
        <v>33</v>
      </c>
      <c r="B51" s="35">
        <v>0</v>
      </c>
      <c r="C51" s="24">
        <v>0</v>
      </c>
      <c r="D51" s="22">
        <v>0</v>
      </c>
      <c r="E51" s="22">
        <v>0</v>
      </c>
      <c r="F51" s="21">
        <v>0</v>
      </c>
      <c r="G51" s="22">
        <v>2</v>
      </c>
      <c r="H51" s="22"/>
      <c r="I51" s="25">
        <v>0</v>
      </c>
    </row>
    <row r="52" spans="1:10" ht="11.25">
      <c r="A52" s="19" t="s">
        <v>34</v>
      </c>
      <c r="B52" s="20">
        <v>0</v>
      </c>
      <c r="C52" s="21">
        <v>0</v>
      </c>
      <c r="D52" s="22">
        <v>0</v>
      </c>
      <c r="E52" s="22">
        <v>0</v>
      </c>
      <c r="F52" s="21">
        <v>0</v>
      </c>
      <c r="G52" s="23">
        <v>0</v>
      </c>
      <c r="H52" s="22"/>
      <c r="I52" s="26">
        <v>0</v>
      </c>
      <c r="J52" s="17"/>
    </row>
    <row r="53" spans="1:10" ht="11.25">
      <c r="A53" s="19" t="s">
        <v>35</v>
      </c>
      <c r="B53" s="35">
        <v>863</v>
      </c>
      <c r="C53" s="24">
        <v>143291500</v>
      </c>
      <c r="D53" s="22">
        <v>13</v>
      </c>
      <c r="E53" s="23">
        <v>0</v>
      </c>
      <c r="F53" s="24">
        <v>0</v>
      </c>
      <c r="G53" s="23">
        <v>131</v>
      </c>
      <c r="H53" s="22"/>
      <c r="I53" s="25">
        <v>82</v>
      </c>
      <c r="J53" s="17"/>
    </row>
    <row r="54" spans="1:10" ht="12" thickBot="1">
      <c r="A54" s="28" t="s">
        <v>29</v>
      </c>
      <c r="B54" s="29">
        <v>41</v>
      </c>
      <c r="C54" s="30">
        <v>0</v>
      </c>
      <c r="D54" s="31">
        <v>0</v>
      </c>
      <c r="E54" s="31">
        <v>0</v>
      </c>
      <c r="F54" s="30">
        <v>0</v>
      </c>
      <c r="G54" s="32">
        <v>0</v>
      </c>
      <c r="H54" s="31"/>
      <c r="I54" s="33">
        <v>38</v>
      </c>
      <c r="J54" s="17"/>
    </row>
    <row r="55" spans="1:9" ht="12" customHeight="1" thickBot="1">
      <c r="A55" s="445" t="s">
        <v>41</v>
      </c>
      <c r="B55" s="446"/>
      <c r="C55" s="446"/>
      <c r="D55" s="446"/>
      <c r="E55" s="446"/>
      <c r="F55" s="446"/>
      <c r="G55" s="446"/>
      <c r="H55" s="446"/>
      <c r="I55" s="447"/>
    </row>
    <row r="56" spans="1:9" ht="11.25" customHeight="1">
      <c r="A56" s="19" t="s">
        <v>31</v>
      </c>
      <c r="B56" s="394">
        <v>1597</v>
      </c>
      <c r="C56" s="394">
        <v>321716000</v>
      </c>
      <c r="D56" s="394">
        <v>24</v>
      </c>
      <c r="E56" s="394">
        <v>24</v>
      </c>
      <c r="F56" s="394">
        <v>67554000</v>
      </c>
      <c r="G56" s="394">
        <v>356</v>
      </c>
      <c r="H56" s="394"/>
      <c r="I56" s="395">
        <v>264</v>
      </c>
    </row>
    <row r="57" spans="1:9" ht="11.25">
      <c r="A57" s="19" t="s">
        <v>32</v>
      </c>
      <c r="B57" s="35">
        <v>242</v>
      </c>
      <c r="C57" s="24">
        <v>107423000</v>
      </c>
      <c r="D57" s="22">
        <v>0</v>
      </c>
      <c r="E57" s="23">
        <v>24</v>
      </c>
      <c r="F57" s="24">
        <v>67554000</v>
      </c>
      <c r="G57" s="23">
        <v>53</v>
      </c>
      <c r="H57" s="22"/>
      <c r="I57" s="25">
        <v>22</v>
      </c>
    </row>
    <row r="58" spans="1:9" s="17" customFormat="1" ht="12" customHeight="1">
      <c r="A58" s="19" t="s">
        <v>33</v>
      </c>
      <c r="B58" s="20">
        <v>0</v>
      </c>
      <c r="C58" s="21">
        <v>0</v>
      </c>
      <c r="D58" s="22">
        <v>0</v>
      </c>
      <c r="E58" s="22">
        <v>0</v>
      </c>
      <c r="F58" s="21">
        <v>0</v>
      </c>
      <c r="G58" s="23">
        <v>0</v>
      </c>
      <c r="H58" s="22"/>
      <c r="I58" s="25">
        <v>5</v>
      </c>
    </row>
    <row r="59" spans="1:9" ht="11.25">
      <c r="A59" s="19" t="s">
        <v>34</v>
      </c>
      <c r="B59" s="20">
        <v>0</v>
      </c>
      <c r="C59" s="21">
        <v>0</v>
      </c>
      <c r="D59" s="22">
        <v>0</v>
      </c>
      <c r="E59" s="22">
        <v>0</v>
      </c>
      <c r="F59" s="21">
        <v>0</v>
      </c>
      <c r="G59" s="23">
        <v>0</v>
      </c>
      <c r="H59" s="22"/>
      <c r="I59" s="26">
        <v>0</v>
      </c>
    </row>
    <row r="60" spans="1:9" ht="11.25">
      <c r="A60" s="19" t="s">
        <v>35</v>
      </c>
      <c r="B60" s="35">
        <v>1352</v>
      </c>
      <c r="C60" s="24">
        <v>214293000</v>
      </c>
      <c r="D60" s="22">
        <v>24</v>
      </c>
      <c r="E60" s="22">
        <v>0</v>
      </c>
      <c r="F60" s="24">
        <v>0</v>
      </c>
      <c r="G60" s="23">
        <v>303</v>
      </c>
      <c r="H60" s="22"/>
      <c r="I60" s="25">
        <v>231</v>
      </c>
    </row>
    <row r="61" spans="1:9" ht="12" thickBot="1">
      <c r="A61" s="28" t="s">
        <v>29</v>
      </c>
      <c r="B61" s="29">
        <v>3</v>
      </c>
      <c r="C61" s="30">
        <v>0</v>
      </c>
      <c r="D61" s="31">
        <v>0</v>
      </c>
      <c r="E61" s="31">
        <v>0</v>
      </c>
      <c r="F61" s="30">
        <v>0</v>
      </c>
      <c r="G61" s="31">
        <v>0</v>
      </c>
      <c r="H61" s="31"/>
      <c r="I61" s="34">
        <v>6</v>
      </c>
    </row>
    <row r="62" spans="1:9" s="17" customFormat="1" ht="11.25" customHeight="1" thickBot="1">
      <c r="A62" s="431" t="s">
        <v>42</v>
      </c>
      <c r="B62" s="432"/>
      <c r="C62" s="432"/>
      <c r="D62" s="432"/>
      <c r="E62" s="432"/>
      <c r="F62" s="432"/>
      <c r="G62" s="432"/>
      <c r="H62" s="432"/>
      <c r="I62" s="448"/>
    </row>
    <row r="63" spans="1:9" ht="11.25" customHeight="1">
      <c r="A63" s="19" t="s">
        <v>31</v>
      </c>
      <c r="B63" s="394">
        <v>185</v>
      </c>
      <c r="C63" s="394">
        <v>33915000</v>
      </c>
      <c r="D63" s="394">
        <v>5</v>
      </c>
      <c r="E63" s="394">
        <v>5</v>
      </c>
      <c r="F63" s="394">
        <v>710000</v>
      </c>
      <c r="G63" s="394">
        <v>64</v>
      </c>
      <c r="H63" s="394"/>
      <c r="I63" s="395">
        <v>30</v>
      </c>
    </row>
    <row r="64" spans="1:9" ht="11.25">
      <c r="A64" s="19" t="s">
        <v>32</v>
      </c>
      <c r="B64" s="35">
        <v>31</v>
      </c>
      <c r="C64" s="24">
        <v>10466000</v>
      </c>
      <c r="D64" s="22">
        <v>0</v>
      </c>
      <c r="E64" s="23">
        <v>5</v>
      </c>
      <c r="F64" s="24">
        <v>710000</v>
      </c>
      <c r="G64" s="23">
        <v>17</v>
      </c>
      <c r="H64" s="22"/>
      <c r="I64" s="25">
        <v>1</v>
      </c>
    </row>
    <row r="65" spans="1:9" ht="11.25">
      <c r="A65" s="19" t="s">
        <v>33</v>
      </c>
      <c r="B65" s="20">
        <v>0</v>
      </c>
      <c r="C65" s="21">
        <v>0</v>
      </c>
      <c r="D65" s="22">
        <v>0</v>
      </c>
      <c r="E65" s="22">
        <v>0</v>
      </c>
      <c r="F65" s="21">
        <v>0</v>
      </c>
      <c r="G65" s="22">
        <v>0</v>
      </c>
      <c r="H65" s="22"/>
      <c r="I65" s="26">
        <v>0</v>
      </c>
    </row>
    <row r="66" spans="1:9" ht="11.25">
      <c r="A66" s="19" t="s">
        <v>34</v>
      </c>
      <c r="B66" s="20">
        <v>0</v>
      </c>
      <c r="C66" s="21">
        <v>0</v>
      </c>
      <c r="D66" s="22">
        <v>0</v>
      </c>
      <c r="E66" s="22">
        <v>0</v>
      </c>
      <c r="F66" s="21">
        <v>0</v>
      </c>
      <c r="G66" s="22">
        <v>0</v>
      </c>
      <c r="H66" s="22"/>
      <c r="I66" s="25">
        <v>0</v>
      </c>
    </row>
    <row r="67" spans="1:9" ht="11.25">
      <c r="A67" s="19" t="s">
        <v>35</v>
      </c>
      <c r="B67" s="35">
        <v>148</v>
      </c>
      <c r="C67" s="24">
        <v>23449000</v>
      </c>
      <c r="D67" s="22">
        <v>5</v>
      </c>
      <c r="E67" s="23">
        <v>0</v>
      </c>
      <c r="F67" s="24">
        <v>0</v>
      </c>
      <c r="G67" s="23">
        <v>47</v>
      </c>
      <c r="H67" s="22"/>
      <c r="I67" s="25">
        <v>27</v>
      </c>
    </row>
    <row r="68" spans="1:9" ht="12" thickBot="1">
      <c r="A68" s="28" t="s">
        <v>29</v>
      </c>
      <c r="B68" s="36">
        <v>6</v>
      </c>
      <c r="C68" s="37">
        <v>0</v>
      </c>
      <c r="D68" s="31">
        <v>0</v>
      </c>
      <c r="E68" s="31">
        <v>0</v>
      </c>
      <c r="F68" s="30">
        <v>0</v>
      </c>
      <c r="G68" s="32">
        <v>0</v>
      </c>
      <c r="H68" s="31"/>
      <c r="I68" s="33">
        <v>2</v>
      </c>
    </row>
    <row r="69" spans="1:9" ht="14.25" customHeight="1" thickBot="1">
      <c r="A69" s="431" t="s">
        <v>43</v>
      </c>
      <c r="B69" s="432"/>
      <c r="C69" s="432"/>
      <c r="D69" s="432"/>
      <c r="E69" s="432"/>
      <c r="F69" s="432"/>
      <c r="G69" s="432"/>
      <c r="H69" s="432"/>
      <c r="I69" s="433"/>
    </row>
    <row r="70" spans="1:9" ht="11.25">
      <c r="A70" s="19" t="s">
        <v>31</v>
      </c>
      <c r="B70" s="394">
        <v>275</v>
      </c>
      <c r="C70" s="394">
        <v>39798000</v>
      </c>
      <c r="D70" s="394">
        <v>5</v>
      </c>
      <c r="E70" s="394">
        <v>5</v>
      </c>
      <c r="F70" s="394">
        <v>9660000</v>
      </c>
      <c r="G70" s="394">
        <v>36</v>
      </c>
      <c r="H70" s="394"/>
      <c r="I70" s="395">
        <v>30</v>
      </c>
    </row>
    <row r="71" spans="1:9" ht="11.25">
      <c r="A71" s="19" t="s">
        <v>32</v>
      </c>
      <c r="B71" s="35">
        <v>40</v>
      </c>
      <c r="C71" s="24">
        <v>10320000</v>
      </c>
      <c r="D71" s="22">
        <v>0</v>
      </c>
      <c r="E71" s="23">
        <v>4</v>
      </c>
      <c r="F71" s="24">
        <v>9600000</v>
      </c>
      <c r="G71" s="23">
        <v>14</v>
      </c>
      <c r="H71" s="22"/>
      <c r="I71" s="25">
        <v>3</v>
      </c>
    </row>
    <row r="72" spans="1:9" s="17" customFormat="1" ht="11.25">
      <c r="A72" s="19" t="s">
        <v>33</v>
      </c>
      <c r="B72" s="20">
        <v>0</v>
      </c>
      <c r="C72" s="21">
        <v>0</v>
      </c>
      <c r="D72" s="22">
        <v>1</v>
      </c>
      <c r="E72" s="22">
        <v>0</v>
      </c>
      <c r="F72" s="21">
        <v>0</v>
      </c>
      <c r="G72" s="22">
        <v>0</v>
      </c>
      <c r="H72" s="22"/>
      <c r="I72" s="26">
        <v>0</v>
      </c>
    </row>
    <row r="73" spans="1:9" ht="11.25">
      <c r="A73" s="19" t="s">
        <v>34</v>
      </c>
      <c r="B73" s="20">
        <v>0</v>
      </c>
      <c r="C73" s="21">
        <v>0</v>
      </c>
      <c r="D73" s="22">
        <v>0</v>
      </c>
      <c r="E73" s="22">
        <v>0</v>
      </c>
      <c r="F73" s="21">
        <v>0</v>
      </c>
      <c r="G73" s="22">
        <v>0</v>
      </c>
      <c r="H73" s="22"/>
      <c r="I73" s="26">
        <v>0</v>
      </c>
    </row>
    <row r="74" spans="1:9" ht="11.25">
      <c r="A74" s="19" t="s">
        <v>35</v>
      </c>
      <c r="B74" s="35">
        <v>235</v>
      </c>
      <c r="C74" s="24">
        <v>29478000</v>
      </c>
      <c r="D74" s="22">
        <v>4</v>
      </c>
      <c r="E74" s="22">
        <v>1</v>
      </c>
      <c r="F74" s="21">
        <v>60000</v>
      </c>
      <c r="G74" s="23">
        <v>22</v>
      </c>
      <c r="H74" s="22"/>
      <c r="I74" s="25">
        <v>27</v>
      </c>
    </row>
    <row r="75" spans="1:9" ht="12" customHeight="1" thickBot="1">
      <c r="A75" s="28" t="s">
        <v>29</v>
      </c>
      <c r="B75" s="29">
        <v>0</v>
      </c>
      <c r="C75" s="30">
        <v>0</v>
      </c>
      <c r="D75" s="31">
        <v>0</v>
      </c>
      <c r="E75" s="31">
        <v>0</v>
      </c>
      <c r="F75" s="30">
        <v>0</v>
      </c>
      <c r="G75" s="31">
        <v>0</v>
      </c>
      <c r="H75" s="31"/>
      <c r="I75" s="34">
        <v>0</v>
      </c>
    </row>
    <row r="76" spans="1:9" ht="12.75" customHeight="1" thickBot="1">
      <c r="A76" s="431" t="s">
        <v>44</v>
      </c>
      <c r="B76" s="442"/>
      <c r="C76" s="442"/>
      <c r="D76" s="442"/>
      <c r="E76" s="442"/>
      <c r="F76" s="442"/>
      <c r="G76" s="442"/>
      <c r="H76" s="442"/>
      <c r="I76" s="444"/>
    </row>
    <row r="77" spans="1:9" ht="11.25">
      <c r="A77" s="19" t="s">
        <v>31</v>
      </c>
      <c r="B77" s="394">
        <v>169</v>
      </c>
      <c r="C77" s="394">
        <v>16547000</v>
      </c>
      <c r="D77" s="394">
        <v>4</v>
      </c>
      <c r="E77" s="394">
        <v>4</v>
      </c>
      <c r="F77" s="394">
        <v>1166150</v>
      </c>
      <c r="G77" s="394">
        <v>30</v>
      </c>
      <c r="H77" s="394"/>
      <c r="I77" s="395">
        <v>35</v>
      </c>
    </row>
    <row r="78" spans="1:9" ht="11.25">
      <c r="A78" s="19" t="s">
        <v>32</v>
      </c>
      <c r="B78" s="35">
        <v>63</v>
      </c>
      <c r="C78" s="24">
        <v>9471000</v>
      </c>
      <c r="D78" s="22">
        <v>0</v>
      </c>
      <c r="E78" s="22">
        <v>4</v>
      </c>
      <c r="F78" s="21">
        <v>1166150</v>
      </c>
      <c r="G78" s="23">
        <v>14</v>
      </c>
      <c r="H78" s="22"/>
      <c r="I78" s="25">
        <v>13</v>
      </c>
    </row>
    <row r="79" spans="1:9" s="17" customFormat="1" ht="11.25">
      <c r="A79" s="19" t="s">
        <v>33</v>
      </c>
      <c r="B79" s="20">
        <v>1</v>
      </c>
      <c r="C79" s="21">
        <v>100000</v>
      </c>
      <c r="D79" s="22">
        <v>0</v>
      </c>
      <c r="E79" s="22">
        <v>0</v>
      </c>
      <c r="F79" s="21">
        <v>0</v>
      </c>
      <c r="G79" s="22">
        <v>0</v>
      </c>
      <c r="H79" s="22"/>
      <c r="I79" s="26">
        <v>0</v>
      </c>
    </row>
    <row r="80" spans="1:9" ht="11.25">
      <c r="A80" s="19" t="s">
        <v>34</v>
      </c>
      <c r="B80" s="20">
        <v>0</v>
      </c>
      <c r="C80" s="21">
        <v>0</v>
      </c>
      <c r="D80" s="22">
        <v>0</v>
      </c>
      <c r="E80" s="22">
        <v>0</v>
      </c>
      <c r="F80" s="21">
        <v>0</v>
      </c>
      <c r="G80" s="22">
        <v>0</v>
      </c>
      <c r="H80" s="22"/>
      <c r="I80" s="26">
        <v>0</v>
      </c>
    </row>
    <row r="81" spans="1:9" ht="11.25">
      <c r="A81" s="19" t="s">
        <v>35</v>
      </c>
      <c r="B81" s="35">
        <v>105</v>
      </c>
      <c r="C81" s="24">
        <v>6976000</v>
      </c>
      <c r="D81" s="22">
        <v>4</v>
      </c>
      <c r="E81" s="22">
        <v>0</v>
      </c>
      <c r="F81" s="21">
        <v>0</v>
      </c>
      <c r="G81" s="23">
        <v>16</v>
      </c>
      <c r="H81" s="22"/>
      <c r="I81" s="25">
        <v>22</v>
      </c>
    </row>
    <row r="82" spans="1:9" ht="12" customHeight="1" thickBot="1">
      <c r="A82" s="28" t="s">
        <v>29</v>
      </c>
      <c r="B82" s="29">
        <v>0</v>
      </c>
      <c r="C82" s="30">
        <v>0</v>
      </c>
      <c r="D82" s="31">
        <v>0</v>
      </c>
      <c r="E82" s="31">
        <v>0</v>
      </c>
      <c r="F82" s="30">
        <v>0</v>
      </c>
      <c r="G82" s="31">
        <v>0</v>
      </c>
      <c r="H82" s="31"/>
      <c r="I82" s="34">
        <v>0</v>
      </c>
    </row>
    <row r="83" spans="1:9" ht="12.75" customHeight="1" thickBot="1">
      <c r="A83" s="431" t="s">
        <v>45</v>
      </c>
      <c r="B83" s="442"/>
      <c r="C83" s="442"/>
      <c r="D83" s="442"/>
      <c r="E83" s="442"/>
      <c r="F83" s="442"/>
      <c r="G83" s="442"/>
      <c r="H83" s="442"/>
      <c r="I83" s="444"/>
    </row>
    <row r="84" spans="1:9" ht="11.25">
      <c r="A84" s="19" t="s">
        <v>31</v>
      </c>
      <c r="B84" s="394">
        <v>73</v>
      </c>
      <c r="C84" s="394">
        <v>52865000</v>
      </c>
      <c r="D84" s="394">
        <v>2</v>
      </c>
      <c r="E84" s="394">
        <v>2</v>
      </c>
      <c r="F84" s="394">
        <v>790000</v>
      </c>
      <c r="G84" s="394">
        <v>30</v>
      </c>
      <c r="H84" s="394"/>
      <c r="I84" s="395">
        <v>10</v>
      </c>
    </row>
    <row r="85" spans="1:9" ht="11.25">
      <c r="A85" s="19" t="s">
        <v>32</v>
      </c>
      <c r="B85" s="35">
        <v>14</v>
      </c>
      <c r="C85" s="24">
        <v>48600000</v>
      </c>
      <c r="D85" s="22">
        <v>1</v>
      </c>
      <c r="E85" s="22">
        <v>1</v>
      </c>
      <c r="F85" s="21">
        <v>300000</v>
      </c>
      <c r="G85" s="23">
        <v>17</v>
      </c>
      <c r="H85" s="22"/>
      <c r="I85" s="25">
        <v>3</v>
      </c>
    </row>
    <row r="86" spans="1:9" s="17" customFormat="1" ht="11.25">
      <c r="A86" s="19" t="s">
        <v>33</v>
      </c>
      <c r="B86" s="20">
        <v>0</v>
      </c>
      <c r="C86" s="21">
        <v>0</v>
      </c>
      <c r="D86" s="22">
        <v>0</v>
      </c>
      <c r="E86" s="22">
        <v>0</v>
      </c>
      <c r="F86" s="21">
        <v>0</v>
      </c>
      <c r="G86" s="22">
        <v>0</v>
      </c>
      <c r="H86" s="22"/>
      <c r="I86" s="26">
        <v>0</v>
      </c>
    </row>
    <row r="87" spans="1:9" ht="11.25">
      <c r="A87" s="19" t="s">
        <v>34</v>
      </c>
      <c r="B87" s="20">
        <v>0</v>
      </c>
      <c r="C87" s="21">
        <v>0</v>
      </c>
      <c r="D87" s="22">
        <v>0</v>
      </c>
      <c r="E87" s="22">
        <v>0</v>
      </c>
      <c r="F87" s="21">
        <v>0</v>
      </c>
      <c r="G87" s="22">
        <v>0</v>
      </c>
      <c r="H87" s="22"/>
      <c r="I87" s="26">
        <v>0</v>
      </c>
    </row>
    <row r="88" spans="1:9" ht="11.25">
      <c r="A88" s="19" t="s">
        <v>35</v>
      </c>
      <c r="B88" s="35">
        <v>59</v>
      </c>
      <c r="C88" s="24">
        <v>4265000</v>
      </c>
      <c r="D88" s="22">
        <v>1</v>
      </c>
      <c r="E88" s="22">
        <v>1</v>
      </c>
      <c r="F88" s="21">
        <v>490000</v>
      </c>
      <c r="G88" s="23">
        <v>13</v>
      </c>
      <c r="H88" s="22"/>
      <c r="I88" s="25">
        <v>7</v>
      </c>
    </row>
    <row r="89" spans="1:9" ht="12" customHeight="1" thickBot="1">
      <c r="A89" s="28" t="s">
        <v>29</v>
      </c>
      <c r="B89" s="29">
        <v>0</v>
      </c>
      <c r="C89" s="30">
        <v>0</v>
      </c>
      <c r="D89" s="31">
        <v>0</v>
      </c>
      <c r="E89" s="31">
        <v>0</v>
      </c>
      <c r="F89" s="30">
        <v>0</v>
      </c>
      <c r="G89" s="31">
        <v>0</v>
      </c>
      <c r="H89" s="31"/>
      <c r="I89" s="34">
        <v>0</v>
      </c>
    </row>
    <row r="90" spans="1:9" ht="12" customHeight="1" thickBot="1">
      <c r="A90" s="431" t="s">
        <v>46</v>
      </c>
      <c r="B90" s="442"/>
      <c r="C90" s="442"/>
      <c r="D90" s="442"/>
      <c r="E90" s="442"/>
      <c r="F90" s="442"/>
      <c r="G90" s="442"/>
      <c r="H90" s="442"/>
      <c r="I90" s="444"/>
    </row>
    <row r="91" spans="1:9" ht="11.25">
      <c r="A91" s="19" t="s">
        <v>31</v>
      </c>
      <c r="B91" s="394">
        <v>125</v>
      </c>
      <c r="C91" s="394">
        <v>49104000</v>
      </c>
      <c r="D91" s="394">
        <v>1</v>
      </c>
      <c r="E91" s="394">
        <v>1</v>
      </c>
      <c r="F91" s="394">
        <v>250000</v>
      </c>
      <c r="G91" s="394">
        <v>21</v>
      </c>
      <c r="H91" s="394"/>
      <c r="I91" s="395">
        <v>15</v>
      </c>
    </row>
    <row r="92" spans="1:9" ht="11.25">
      <c r="A92" s="19" t="s">
        <v>32</v>
      </c>
      <c r="B92" s="35">
        <v>29</v>
      </c>
      <c r="C92" s="24">
        <v>37576000</v>
      </c>
      <c r="D92" s="22">
        <v>0</v>
      </c>
      <c r="E92" s="22">
        <v>1</v>
      </c>
      <c r="F92" s="21">
        <v>250000</v>
      </c>
      <c r="G92" s="23">
        <v>11</v>
      </c>
      <c r="H92" s="22"/>
      <c r="I92" s="25">
        <v>3</v>
      </c>
    </row>
    <row r="93" spans="1:9" s="17" customFormat="1" ht="11.25">
      <c r="A93" s="19" t="s">
        <v>33</v>
      </c>
      <c r="B93" s="20">
        <v>0</v>
      </c>
      <c r="C93" s="21">
        <v>0</v>
      </c>
      <c r="D93" s="22">
        <v>0</v>
      </c>
      <c r="E93" s="22">
        <v>0</v>
      </c>
      <c r="F93" s="21">
        <v>0</v>
      </c>
      <c r="G93" s="22">
        <v>0</v>
      </c>
      <c r="H93" s="22"/>
      <c r="I93" s="26">
        <v>0</v>
      </c>
    </row>
    <row r="94" spans="1:9" ht="11.25">
      <c r="A94" s="19" t="s">
        <v>34</v>
      </c>
      <c r="B94" s="20">
        <v>0</v>
      </c>
      <c r="C94" s="21">
        <v>0</v>
      </c>
      <c r="D94" s="22">
        <v>0</v>
      </c>
      <c r="E94" s="22">
        <v>0</v>
      </c>
      <c r="F94" s="21">
        <v>0</v>
      </c>
      <c r="G94" s="22">
        <v>0</v>
      </c>
      <c r="H94" s="22"/>
      <c r="I94" s="26">
        <v>0</v>
      </c>
    </row>
    <row r="95" spans="1:9" ht="11.25">
      <c r="A95" s="19" t="s">
        <v>35</v>
      </c>
      <c r="B95" s="35">
        <v>95</v>
      </c>
      <c r="C95" s="24">
        <v>11528000</v>
      </c>
      <c r="D95" s="22">
        <v>1</v>
      </c>
      <c r="E95" s="22">
        <v>0</v>
      </c>
      <c r="F95" s="21">
        <v>0</v>
      </c>
      <c r="G95" s="23">
        <v>10</v>
      </c>
      <c r="H95" s="22"/>
      <c r="I95" s="25">
        <v>12</v>
      </c>
    </row>
    <row r="96" spans="1:9" ht="12" customHeight="1" thickBot="1">
      <c r="A96" s="28" t="s">
        <v>29</v>
      </c>
      <c r="B96" s="36">
        <v>1</v>
      </c>
      <c r="C96" s="37">
        <v>0</v>
      </c>
      <c r="D96" s="31">
        <v>0</v>
      </c>
      <c r="E96" s="31">
        <v>0</v>
      </c>
      <c r="F96" s="30">
        <v>0</v>
      </c>
      <c r="G96" s="31">
        <v>0</v>
      </c>
      <c r="H96" s="31"/>
      <c r="I96" s="33">
        <v>0</v>
      </c>
    </row>
    <row r="97" spans="1:10" ht="12" customHeight="1" thickBot="1">
      <c r="A97" s="431" t="s">
        <v>47</v>
      </c>
      <c r="B97" s="442"/>
      <c r="C97" s="442"/>
      <c r="D97" s="442"/>
      <c r="E97" s="442"/>
      <c r="F97" s="442"/>
      <c r="G97" s="442"/>
      <c r="H97" s="442"/>
      <c r="I97" s="444"/>
      <c r="J97" s="17"/>
    </row>
    <row r="98" spans="1:10" ht="11.25">
      <c r="A98" s="19" t="s">
        <v>31</v>
      </c>
      <c r="B98" s="394">
        <v>457</v>
      </c>
      <c r="C98" s="394">
        <v>39636700</v>
      </c>
      <c r="D98" s="394">
        <v>4</v>
      </c>
      <c r="E98" s="394">
        <v>4</v>
      </c>
      <c r="F98" s="394">
        <v>3450000</v>
      </c>
      <c r="G98" s="394">
        <v>68</v>
      </c>
      <c r="H98" s="394"/>
      <c r="I98" s="395">
        <v>62</v>
      </c>
      <c r="J98" s="17"/>
    </row>
    <row r="99" spans="1:10" ht="11.25">
      <c r="A99" s="19" t="s">
        <v>32</v>
      </c>
      <c r="B99" s="35">
        <v>97</v>
      </c>
      <c r="C99" s="24">
        <v>15882000</v>
      </c>
      <c r="D99" s="22">
        <v>0</v>
      </c>
      <c r="E99" s="23">
        <v>4</v>
      </c>
      <c r="F99" s="24">
        <v>3450000</v>
      </c>
      <c r="G99" s="23">
        <v>20</v>
      </c>
      <c r="H99" s="22"/>
      <c r="I99" s="25">
        <v>10</v>
      </c>
      <c r="J99" s="17"/>
    </row>
    <row r="100" spans="1:9" s="17" customFormat="1" ht="11.25">
      <c r="A100" s="19" t="s">
        <v>33</v>
      </c>
      <c r="B100" s="20">
        <v>0</v>
      </c>
      <c r="C100" s="21">
        <v>0</v>
      </c>
      <c r="D100" s="22">
        <v>0</v>
      </c>
      <c r="E100" s="22">
        <v>0</v>
      </c>
      <c r="F100" s="21">
        <v>0</v>
      </c>
      <c r="G100" s="22">
        <v>0</v>
      </c>
      <c r="H100" s="22"/>
      <c r="I100" s="26">
        <v>0</v>
      </c>
    </row>
    <row r="101" spans="1:9" ht="11.25">
      <c r="A101" s="19" t="s">
        <v>34</v>
      </c>
      <c r="B101" s="20">
        <v>0</v>
      </c>
      <c r="C101" s="21">
        <v>0</v>
      </c>
      <c r="D101" s="22">
        <v>0</v>
      </c>
      <c r="E101" s="22">
        <v>0</v>
      </c>
      <c r="F101" s="21">
        <v>0</v>
      </c>
      <c r="G101" s="22">
        <v>0</v>
      </c>
      <c r="H101" s="22"/>
      <c r="I101" s="26">
        <v>0</v>
      </c>
    </row>
    <row r="102" spans="1:9" ht="11.25">
      <c r="A102" s="19" t="s">
        <v>35</v>
      </c>
      <c r="B102" s="35">
        <v>360</v>
      </c>
      <c r="C102" s="24">
        <v>23754700</v>
      </c>
      <c r="D102" s="22">
        <v>4</v>
      </c>
      <c r="E102" s="23">
        <v>0</v>
      </c>
      <c r="F102" s="24">
        <v>0</v>
      </c>
      <c r="G102" s="23">
        <v>48</v>
      </c>
      <c r="H102" s="22"/>
      <c r="I102" s="25">
        <v>52</v>
      </c>
    </row>
    <row r="103" spans="1:9" ht="12" customHeight="1" thickBot="1">
      <c r="A103" s="28" t="s">
        <v>29</v>
      </c>
      <c r="B103" s="29">
        <v>0</v>
      </c>
      <c r="C103" s="30">
        <v>0</v>
      </c>
      <c r="D103" s="31">
        <v>0</v>
      </c>
      <c r="E103" s="31">
        <v>0</v>
      </c>
      <c r="F103" s="30">
        <v>0</v>
      </c>
      <c r="G103" s="31">
        <v>0</v>
      </c>
      <c r="H103" s="31"/>
      <c r="I103" s="34">
        <v>0</v>
      </c>
    </row>
    <row r="104" spans="1:9" ht="12.75" customHeight="1" thickBot="1">
      <c r="A104" s="431" t="s">
        <v>48</v>
      </c>
      <c r="B104" s="442"/>
      <c r="C104" s="442"/>
      <c r="D104" s="442"/>
      <c r="E104" s="442"/>
      <c r="F104" s="442"/>
      <c r="G104" s="442"/>
      <c r="H104" s="442"/>
      <c r="I104" s="444"/>
    </row>
    <row r="105" spans="1:9" ht="11.25">
      <c r="A105" s="19" t="s">
        <v>31</v>
      </c>
      <c r="B105" s="394">
        <v>255</v>
      </c>
      <c r="C105" s="394">
        <v>38410000</v>
      </c>
      <c r="D105" s="394">
        <v>2</v>
      </c>
      <c r="E105" s="394">
        <v>2</v>
      </c>
      <c r="F105" s="394">
        <v>1046500</v>
      </c>
      <c r="G105" s="394">
        <v>43</v>
      </c>
      <c r="H105" s="394"/>
      <c r="I105" s="395">
        <v>28</v>
      </c>
    </row>
    <row r="106" spans="1:9" ht="11.25">
      <c r="A106" s="19" t="s">
        <v>32</v>
      </c>
      <c r="B106" s="35">
        <v>36</v>
      </c>
      <c r="C106" s="24">
        <v>20160000</v>
      </c>
      <c r="D106" s="22">
        <v>0</v>
      </c>
      <c r="E106" s="23">
        <v>2</v>
      </c>
      <c r="F106" s="24">
        <v>1046500</v>
      </c>
      <c r="G106" s="23">
        <v>14</v>
      </c>
      <c r="H106" s="22"/>
      <c r="I106" s="25">
        <v>3</v>
      </c>
    </row>
    <row r="107" spans="1:9" s="17" customFormat="1" ht="11.25">
      <c r="A107" s="19" t="s">
        <v>33</v>
      </c>
      <c r="B107" s="20">
        <v>0</v>
      </c>
      <c r="C107" s="21">
        <v>0</v>
      </c>
      <c r="D107" s="22">
        <v>0</v>
      </c>
      <c r="E107" s="22">
        <v>0</v>
      </c>
      <c r="F107" s="21">
        <v>0</v>
      </c>
      <c r="G107" s="22">
        <v>0</v>
      </c>
      <c r="H107" s="22"/>
      <c r="I107" s="26">
        <v>0</v>
      </c>
    </row>
    <row r="108" spans="1:9" ht="11.25">
      <c r="A108" s="19" t="s">
        <v>34</v>
      </c>
      <c r="B108" s="20">
        <v>0</v>
      </c>
      <c r="C108" s="21">
        <v>0</v>
      </c>
      <c r="D108" s="22">
        <v>0</v>
      </c>
      <c r="E108" s="22">
        <v>0</v>
      </c>
      <c r="F108" s="21">
        <v>0</v>
      </c>
      <c r="G108" s="22">
        <v>0</v>
      </c>
      <c r="H108" s="22"/>
      <c r="I108" s="26">
        <v>0</v>
      </c>
    </row>
    <row r="109" spans="1:9" ht="11.25">
      <c r="A109" s="19" t="s">
        <v>35</v>
      </c>
      <c r="B109" s="35">
        <v>218</v>
      </c>
      <c r="C109" s="24">
        <v>18250000</v>
      </c>
      <c r="D109" s="22">
        <v>2</v>
      </c>
      <c r="E109" s="23">
        <v>0</v>
      </c>
      <c r="F109" s="24">
        <v>0</v>
      </c>
      <c r="G109" s="23">
        <v>29</v>
      </c>
      <c r="H109" s="22"/>
      <c r="I109" s="25">
        <v>24</v>
      </c>
    </row>
    <row r="110" spans="1:9" ht="12" customHeight="1" thickBot="1">
      <c r="A110" s="28" t="s">
        <v>29</v>
      </c>
      <c r="B110" s="29">
        <v>1</v>
      </c>
      <c r="C110" s="30">
        <v>0</v>
      </c>
      <c r="D110" s="31">
        <v>0</v>
      </c>
      <c r="E110" s="31">
        <v>0</v>
      </c>
      <c r="F110" s="30">
        <v>0</v>
      </c>
      <c r="G110" s="31">
        <v>0</v>
      </c>
      <c r="H110" s="31"/>
      <c r="I110" s="34">
        <v>1</v>
      </c>
    </row>
    <row r="111" spans="1:9" ht="15" customHeight="1" thickBot="1">
      <c r="A111" s="441" t="s">
        <v>49</v>
      </c>
      <c r="B111" s="442"/>
      <c r="C111" s="442"/>
      <c r="D111" s="442"/>
      <c r="E111" s="442"/>
      <c r="F111" s="442"/>
      <c r="G111" s="442"/>
      <c r="H111" s="442"/>
      <c r="I111" s="444"/>
    </row>
    <row r="112" spans="1:9" ht="11.25">
      <c r="A112" s="19" t="s">
        <v>31</v>
      </c>
      <c r="B112" s="394">
        <v>8</v>
      </c>
      <c r="C112" s="394">
        <v>820000</v>
      </c>
      <c r="D112" s="394">
        <v>1</v>
      </c>
      <c r="E112" s="394">
        <v>1</v>
      </c>
      <c r="F112" s="394">
        <v>1000000</v>
      </c>
      <c r="G112" s="394">
        <v>6</v>
      </c>
      <c r="H112" s="394"/>
      <c r="I112" s="395">
        <v>4</v>
      </c>
    </row>
    <row r="113" spans="1:9" ht="11.25">
      <c r="A113" s="19" t="s">
        <v>32</v>
      </c>
      <c r="B113" s="20">
        <v>1</v>
      </c>
      <c r="C113" s="21">
        <v>200000</v>
      </c>
      <c r="D113" s="22">
        <v>0</v>
      </c>
      <c r="E113" s="22">
        <v>1</v>
      </c>
      <c r="F113" s="21">
        <v>1000000</v>
      </c>
      <c r="G113" s="23">
        <v>4</v>
      </c>
      <c r="H113" s="22"/>
      <c r="I113" s="26">
        <v>0</v>
      </c>
    </row>
    <row r="114" spans="1:9" ht="11.25">
      <c r="A114" s="19" t="s">
        <v>33</v>
      </c>
      <c r="B114" s="20">
        <v>0</v>
      </c>
      <c r="C114" s="21">
        <v>0</v>
      </c>
      <c r="D114" s="22">
        <v>0</v>
      </c>
      <c r="E114" s="22">
        <v>0</v>
      </c>
      <c r="F114" s="21">
        <v>0</v>
      </c>
      <c r="G114" s="22">
        <v>0</v>
      </c>
      <c r="H114" s="22"/>
      <c r="I114" s="26">
        <v>0</v>
      </c>
    </row>
    <row r="115" spans="1:9" s="17" customFormat="1" ht="11.25">
      <c r="A115" s="19" t="s">
        <v>34</v>
      </c>
      <c r="B115" s="20">
        <v>0</v>
      </c>
      <c r="C115" s="21">
        <v>0</v>
      </c>
      <c r="D115" s="22">
        <v>0</v>
      </c>
      <c r="E115" s="22">
        <v>0</v>
      </c>
      <c r="F115" s="21">
        <v>0</v>
      </c>
      <c r="G115" s="22">
        <v>0</v>
      </c>
      <c r="H115" s="22"/>
      <c r="I115" s="26">
        <v>0</v>
      </c>
    </row>
    <row r="116" spans="1:9" ht="11.25">
      <c r="A116" s="19" t="s">
        <v>35</v>
      </c>
      <c r="B116" s="35">
        <v>7</v>
      </c>
      <c r="C116" s="24">
        <v>620000</v>
      </c>
      <c r="D116" s="22">
        <v>1</v>
      </c>
      <c r="E116" s="22">
        <v>0</v>
      </c>
      <c r="F116" s="21">
        <v>0</v>
      </c>
      <c r="G116" s="23">
        <v>2</v>
      </c>
      <c r="H116" s="22"/>
      <c r="I116" s="26">
        <v>4</v>
      </c>
    </row>
    <row r="117" spans="1:9" ht="12" thickBot="1">
      <c r="A117" s="28" t="s">
        <v>29</v>
      </c>
      <c r="B117" s="36">
        <v>0</v>
      </c>
      <c r="C117" s="37">
        <v>0</v>
      </c>
      <c r="D117" s="31">
        <v>0</v>
      </c>
      <c r="E117" s="31">
        <v>0</v>
      </c>
      <c r="F117" s="30">
        <v>0</v>
      </c>
      <c r="G117" s="31">
        <v>0</v>
      </c>
      <c r="H117" s="31"/>
      <c r="I117" s="34">
        <v>0</v>
      </c>
    </row>
    <row r="118" spans="1:9" ht="14.25" customHeight="1" thickBot="1">
      <c r="A118" s="431" t="s">
        <v>50</v>
      </c>
      <c r="B118" s="442"/>
      <c r="C118" s="442"/>
      <c r="D118" s="442"/>
      <c r="E118" s="442"/>
      <c r="F118" s="442"/>
      <c r="G118" s="442"/>
      <c r="H118" s="442"/>
      <c r="I118" s="444"/>
    </row>
    <row r="119" spans="1:9" ht="11.25">
      <c r="A119" s="19" t="s">
        <v>31</v>
      </c>
      <c r="B119" s="394">
        <v>162</v>
      </c>
      <c r="C119" s="394">
        <v>25017500</v>
      </c>
      <c r="D119" s="394">
        <v>0</v>
      </c>
      <c r="E119" s="394">
        <v>0</v>
      </c>
      <c r="F119" s="394">
        <v>0</v>
      </c>
      <c r="G119" s="394">
        <v>21</v>
      </c>
      <c r="H119" s="394"/>
      <c r="I119" s="395">
        <v>12</v>
      </c>
    </row>
    <row r="120" spans="1:9" ht="11.25">
      <c r="A120" s="19" t="s">
        <v>32</v>
      </c>
      <c r="B120" s="35">
        <v>29</v>
      </c>
      <c r="C120" s="24">
        <v>6762500</v>
      </c>
      <c r="D120" s="22">
        <v>0</v>
      </c>
      <c r="E120" s="22">
        <v>0</v>
      </c>
      <c r="F120" s="21">
        <v>0</v>
      </c>
      <c r="G120" s="23">
        <v>6</v>
      </c>
      <c r="H120" s="22"/>
      <c r="I120" s="25">
        <v>1</v>
      </c>
    </row>
    <row r="121" spans="1:9" ht="11.25">
      <c r="A121" s="19" t="s">
        <v>33</v>
      </c>
      <c r="B121" s="20">
        <v>0</v>
      </c>
      <c r="C121" s="21">
        <v>0</v>
      </c>
      <c r="D121" s="22">
        <v>0</v>
      </c>
      <c r="E121" s="22">
        <v>0</v>
      </c>
      <c r="F121" s="21">
        <v>0</v>
      </c>
      <c r="G121" s="22">
        <v>0</v>
      </c>
      <c r="H121" s="22"/>
      <c r="I121" s="26">
        <v>0</v>
      </c>
    </row>
    <row r="122" spans="1:9" ht="11.25">
      <c r="A122" s="19" t="s">
        <v>34</v>
      </c>
      <c r="B122" s="20">
        <v>0</v>
      </c>
      <c r="C122" s="21">
        <v>0</v>
      </c>
      <c r="D122" s="22">
        <v>0</v>
      </c>
      <c r="E122" s="22">
        <v>0</v>
      </c>
      <c r="F122" s="21">
        <v>0</v>
      </c>
      <c r="G122" s="22">
        <v>0</v>
      </c>
      <c r="H122" s="22"/>
      <c r="I122" s="26">
        <v>0</v>
      </c>
    </row>
    <row r="123" spans="1:9" ht="11.25">
      <c r="A123" s="19" t="s">
        <v>35</v>
      </c>
      <c r="B123" s="35">
        <v>131</v>
      </c>
      <c r="C123" s="24">
        <v>18255000</v>
      </c>
      <c r="D123" s="22">
        <v>0</v>
      </c>
      <c r="E123" s="22">
        <v>0</v>
      </c>
      <c r="F123" s="21">
        <v>0</v>
      </c>
      <c r="G123" s="23">
        <v>15</v>
      </c>
      <c r="H123" s="22"/>
      <c r="I123" s="25">
        <v>11</v>
      </c>
    </row>
    <row r="124" spans="1:9" ht="12" customHeight="1" thickBot="1">
      <c r="A124" s="28" t="s">
        <v>29</v>
      </c>
      <c r="B124" s="36">
        <v>2</v>
      </c>
      <c r="C124" s="37">
        <v>0</v>
      </c>
      <c r="D124" s="31">
        <v>0</v>
      </c>
      <c r="E124" s="31">
        <v>0</v>
      </c>
      <c r="F124" s="30">
        <v>0</v>
      </c>
      <c r="G124" s="31">
        <v>0</v>
      </c>
      <c r="H124" s="31"/>
      <c r="I124" s="34">
        <v>0</v>
      </c>
    </row>
    <row r="125" spans="1:9" ht="15.75" customHeight="1" thickBot="1">
      <c r="A125" s="441" t="s">
        <v>51</v>
      </c>
      <c r="B125" s="442"/>
      <c r="C125" s="442"/>
      <c r="D125" s="442"/>
      <c r="E125" s="442"/>
      <c r="F125" s="442"/>
      <c r="G125" s="442"/>
      <c r="H125" s="442"/>
      <c r="I125" s="443"/>
    </row>
    <row r="126" spans="1:10" ht="11.25">
      <c r="A126" s="19" t="s">
        <v>31</v>
      </c>
      <c r="B126" s="394">
        <v>138</v>
      </c>
      <c r="C126" s="394">
        <v>11450000</v>
      </c>
      <c r="D126" s="394">
        <v>2</v>
      </c>
      <c r="E126" s="394">
        <v>2</v>
      </c>
      <c r="F126" s="394">
        <v>635000</v>
      </c>
      <c r="G126" s="394">
        <v>12</v>
      </c>
      <c r="H126" s="394"/>
      <c r="I126" s="395">
        <v>14</v>
      </c>
      <c r="J126" s="38"/>
    </row>
    <row r="127" spans="1:9" ht="11.25">
      <c r="A127" s="19" t="s">
        <v>32</v>
      </c>
      <c r="B127" s="35">
        <v>12</v>
      </c>
      <c r="C127" s="24">
        <v>2500000</v>
      </c>
      <c r="D127" s="22">
        <v>0</v>
      </c>
      <c r="E127" s="23">
        <v>2</v>
      </c>
      <c r="F127" s="24">
        <v>635000</v>
      </c>
      <c r="G127" s="23">
        <v>5</v>
      </c>
      <c r="H127" s="22"/>
      <c r="I127" s="25">
        <v>1</v>
      </c>
    </row>
    <row r="128" spans="1:9" ht="11.25">
      <c r="A128" s="19" t="s">
        <v>33</v>
      </c>
      <c r="B128" s="20">
        <v>0</v>
      </c>
      <c r="C128" s="21">
        <v>0</v>
      </c>
      <c r="D128" s="22">
        <v>0</v>
      </c>
      <c r="E128" s="22">
        <v>0</v>
      </c>
      <c r="F128" s="21">
        <v>0</v>
      </c>
      <c r="G128" s="22">
        <v>0</v>
      </c>
      <c r="H128" s="22"/>
      <c r="I128" s="26">
        <v>0</v>
      </c>
    </row>
    <row r="129" spans="1:9" s="17" customFormat="1" ht="11.25">
      <c r="A129" s="19" t="s">
        <v>34</v>
      </c>
      <c r="B129" s="20">
        <v>0</v>
      </c>
      <c r="C129" s="21">
        <v>0</v>
      </c>
      <c r="D129" s="22">
        <v>0</v>
      </c>
      <c r="E129" s="22">
        <v>0</v>
      </c>
      <c r="F129" s="21">
        <v>0</v>
      </c>
      <c r="G129" s="22">
        <v>0</v>
      </c>
      <c r="H129" s="22"/>
      <c r="I129" s="26">
        <v>0</v>
      </c>
    </row>
    <row r="130" spans="1:9" ht="11.25">
      <c r="A130" s="19" t="s">
        <v>35</v>
      </c>
      <c r="B130" s="35">
        <v>126</v>
      </c>
      <c r="C130" s="24">
        <v>8950000</v>
      </c>
      <c r="D130" s="22">
        <v>2</v>
      </c>
      <c r="E130" s="22">
        <v>0</v>
      </c>
      <c r="F130" s="21">
        <v>0</v>
      </c>
      <c r="G130" s="23">
        <v>7</v>
      </c>
      <c r="H130" s="22"/>
      <c r="I130" s="25">
        <v>13</v>
      </c>
    </row>
    <row r="131" spans="1:9" ht="12" customHeight="1" thickBot="1">
      <c r="A131" s="150" t="s">
        <v>29</v>
      </c>
      <c r="B131" s="29">
        <v>0</v>
      </c>
      <c r="C131" s="30">
        <v>0</v>
      </c>
      <c r="D131" s="31">
        <v>0</v>
      </c>
      <c r="E131" s="31">
        <v>0</v>
      </c>
      <c r="F131" s="30">
        <v>0</v>
      </c>
      <c r="G131" s="31">
        <v>0</v>
      </c>
      <c r="H131" s="31"/>
      <c r="I131" s="34">
        <v>0</v>
      </c>
    </row>
    <row r="132" spans="1:9" ht="14.25" customHeight="1" thickBot="1">
      <c r="A132" s="431" t="s">
        <v>52</v>
      </c>
      <c r="B132" s="432"/>
      <c r="C132" s="432"/>
      <c r="D132" s="432"/>
      <c r="E132" s="432"/>
      <c r="F132" s="432"/>
      <c r="G132" s="432"/>
      <c r="H132" s="432"/>
      <c r="I132" s="433"/>
    </row>
    <row r="133" spans="1:9" ht="11.25">
      <c r="A133" s="19" t="s">
        <v>31</v>
      </c>
      <c r="B133" s="394">
        <v>29</v>
      </c>
      <c r="C133" s="394">
        <v>1740000</v>
      </c>
      <c r="D133" s="394">
        <v>1</v>
      </c>
      <c r="E133" s="394">
        <v>1</v>
      </c>
      <c r="F133" s="394">
        <v>50000</v>
      </c>
      <c r="G133" s="394">
        <v>5</v>
      </c>
      <c r="H133" s="394"/>
      <c r="I133" s="395">
        <v>4</v>
      </c>
    </row>
    <row r="134" spans="1:9" ht="11.25">
      <c r="A134" s="19" t="s">
        <v>32</v>
      </c>
      <c r="B134" s="35">
        <v>4</v>
      </c>
      <c r="C134" s="24">
        <v>300000</v>
      </c>
      <c r="D134" s="22">
        <v>0</v>
      </c>
      <c r="E134" s="22">
        <v>1</v>
      </c>
      <c r="F134" s="21">
        <v>50000</v>
      </c>
      <c r="G134" s="23">
        <v>1</v>
      </c>
      <c r="H134" s="22"/>
      <c r="I134" s="25">
        <v>1</v>
      </c>
    </row>
    <row r="135" spans="1:9" ht="11.25" customHeight="1">
      <c r="A135" s="19" t="s">
        <v>33</v>
      </c>
      <c r="B135" s="20">
        <v>0</v>
      </c>
      <c r="C135" s="21">
        <v>0</v>
      </c>
      <c r="D135" s="22">
        <v>0</v>
      </c>
      <c r="E135" s="22">
        <v>0</v>
      </c>
      <c r="F135" s="21">
        <v>0</v>
      </c>
      <c r="G135" s="22">
        <v>0</v>
      </c>
      <c r="H135" s="22"/>
      <c r="I135" s="26">
        <v>0</v>
      </c>
    </row>
    <row r="136" spans="1:9" s="17" customFormat="1" ht="11.25" customHeight="1">
      <c r="A136" s="19" t="s">
        <v>34</v>
      </c>
      <c r="B136" s="20">
        <v>0</v>
      </c>
      <c r="C136" s="21">
        <v>0</v>
      </c>
      <c r="D136" s="22">
        <v>0</v>
      </c>
      <c r="E136" s="22">
        <v>0</v>
      </c>
      <c r="F136" s="21">
        <v>0</v>
      </c>
      <c r="G136" s="22">
        <v>0</v>
      </c>
      <c r="H136" s="22"/>
      <c r="I136" s="26">
        <v>0</v>
      </c>
    </row>
    <row r="137" spans="1:9" ht="11.25">
      <c r="A137" s="19" t="s">
        <v>35</v>
      </c>
      <c r="B137" s="35">
        <v>25</v>
      </c>
      <c r="C137" s="24">
        <v>1440000</v>
      </c>
      <c r="D137" s="22">
        <v>1</v>
      </c>
      <c r="E137" s="22">
        <v>0</v>
      </c>
      <c r="F137" s="21">
        <v>0</v>
      </c>
      <c r="G137" s="23">
        <v>4</v>
      </c>
      <c r="H137" s="22"/>
      <c r="I137" s="25">
        <v>3</v>
      </c>
    </row>
    <row r="138" spans="1:9" ht="12" customHeight="1" thickBot="1">
      <c r="A138" s="28" t="s">
        <v>29</v>
      </c>
      <c r="B138" s="29">
        <v>0</v>
      </c>
      <c r="C138" s="30">
        <v>0</v>
      </c>
      <c r="D138" s="31">
        <v>0</v>
      </c>
      <c r="E138" s="31">
        <v>0</v>
      </c>
      <c r="F138" s="30">
        <v>0</v>
      </c>
      <c r="G138" s="31">
        <v>0</v>
      </c>
      <c r="H138" s="31"/>
      <c r="I138" s="34">
        <v>0</v>
      </c>
    </row>
    <row r="139" spans="1:9" ht="12" customHeight="1" thickBot="1">
      <c r="A139" s="431" t="s">
        <v>80</v>
      </c>
      <c r="B139" s="442"/>
      <c r="C139" s="442"/>
      <c r="D139" s="442"/>
      <c r="E139" s="442"/>
      <c r="F139" s="442"/>
      <c r="G139" s="442"/>
      <c r="H139" s="442"/>
      <c r="I139" s="444"/>
    </row>
    <row r="140" spans="1:9" ht="12.75" customHeight="1">
      <c r="A140" s="19" t="s">
        <v>31</v>
      </c>
      <c r="B140" s="394">
        <v>46</v>
      </c>
      <c r="C140" s="394">
        <v>3080000</v>
      </c>
      <c r="D140" s="394">
        <v>0</v>
      </c>
      <c r="E140" s="394">
        <v>0</v>
      </c>
      <c r="F140" s="394">
        <v>0</v>
      </c>
      <c r="G140" s="394">
        <v>3</v>
      </c>
      <c r="H140" s="394"/>
      <c r="I140" s="395">
        <v>8</v>
      </c>
    </row>
    <row r="141" spans="1:9" ht="11.25">
      <c r="A141" s="19" t="s">
        <v>32</v>
      </c>
      <c r="B141" s="20">
        <v>2</v>
      </c>
      <c r="C141" s="21">
        <v>150000</v>
      </c>
      <c r="D141" s="22">
        <v>0</v>
      </c>
      <c r="E141" s="22">
        <v>0</v>
      </c>
      <c r="F141" s="21">
        <v>0</v>
      </c>
      <c r="G141" s="22">
        <v>0</v>
      </c>
      <c r="H141" s="22"/>
      <c r="I141" s="25">
        <v>0</v>
      </c>
    </row>
    <row r="142" spans="1:9" ht="11.25">
      <c r="A142" s="19" t="s">
        <v>33</v>
      </c>
      <c r="B142" s="20">
        <v>0</v>
      </c>
      <c r="C142" s="21">
        <v>0</v>
      </c>
      <c r="D142" s="22">
        <v>0</v>
      </c>
      <c r="E142" s="22">
        <v>0</v>
      </c>
      <c r="F142" s="21">
        <v>0</v>
      </c>
      <c r="G142" s="22">
        <v>0</v>
      </c>
      <c r="H142" s="22"/>
      <c r="I142" s="26">
        <v>0</v>
      </c>
    </row>
    <row r="143" spans="1:9" ht="11.25" customHeight="1">
      <c r="A143" s="19" t="s">
        <v>34</v>
      </c>
      <c r="B143" s="20">
        <v>0</v>
      </c>
      <c r="C143" s="21">
        <v>0</v>
      </c>
      <c r="D143" s="22">
        <v>0</v>
      </c>
      <c r="E143" s="22">
        <v>0</v>
      </c>
      <c r="F143" s="21">
        <v>0</v>
      </c>
      <c r="G143" s="22">
        <v>0</v>
      </c>
      <c r="H143" s="22"/>
      <c r="I143" s="26">
        <v>0</v>
      </c>
    </row>
    <row r="144" spans="1:9" ht="11.25">
      <c r="A144" s="19" t="s">
        <v>35</v>
      </c>
      <c r="B144" s="35">
        <v>44</v>
      </c>
      <c r="C144" s="21">
        <v>2930000</v>
      </c>
      <c r="D144" s="22">
        <v>0</v>
      </c>
      <c r="E144" s="22">
        <v>0</v>
      </c>
      <c r="F144" s="21">
        <v>0</v>
      </c>
      <c r="G144" s="23">
        <v>3</v>
      </c>
      <c r="H144" s="22"/>
      <c r="I144" s="26">
        <v>8</v>
      </c>
    </row>
    <row r="145" spans="1:9" ht="12" customHeight="1" thickBot="1">
      <c r="A145" s="28" t="s">
        <v>29</v>
      </c>
      <c r="B145" s="36">
        <v>0</v>
      </c>
      <c r="C145" s="37">
        <v>0</v>
      </c>
      <c r="D145" s="31">
        <v>0</v>
      </c>
      <c r="E145" s="31">
        <v>0</v>
      </c>
      <c r="F145" s="30">
        <v>0</v>
      </c>
      <c r="G145" s="31">
        <v>0</v>
      </c>
      <c r="H145" s="31"/>
      <c r="I145" s="34">
        <v>0</v>
      </c>
    </row>
    <row r="146" spans="1:9" ht="24.75" customHeight="1" thickBot="1">
      <c r="A146" s="431" t="s">
        <v>53</v>
      </c>
      <c r="B146" s="442"/>
      <c r="C146" s="442"/>
      <c r="D146" s="442"/>
      <c r="E146" s="442"/>
      <c r="F146" s="442"/>
      <c r="G146" s="442"/>
      <c r="H146" s="442"/>
      <c r="I146" s="444"/>
    </row>
    <row r="147" spans="1:9" ht="11.25">
      <c r="A147" s="19" t="s">
        <v>31</v>
      </c>
      <c r="B147" s="394">
        <v>0</v>
      </c>
      <c r="C147" s="394">
        <v>0</v>
      </c>
      <c r="D147" s="394">
        <v>0</v>
      </c>
      <c r="E147" s="394">
        <v>0</v>
      </c>
      <c r="F147" s="394">
        <v>0</v>
      </c>
      <c r="G147" s="394">
        <v>0</v>
      </c>
      <c r="H147" s="394"/>
      <c r="I147" s="395">
        <v>0</v>
      </c>
    </row>
    <row r="148" spans="1:9" ht="11.25">
      <c r="A148" s="19" t="s">
        <v>32</v>
      </c>
      <c r="B148" s="20">
        <v>0</v>
      </c>
      <c r="C148" s="21">
        <v>0</v>
      </c>
      <c r="D148" s="22">
        <v>0</v>
      </c>
      <c r="E148" s="22">
        <v>0</v>
      </c>
      <c r="F148" s="21">
        <v>0</v>
      </c>
      <c r="G148" s="22">
        <v>0</v>
      </c>
      <c r="H148" s="22"/>
      <c r="I148" s="25">
        <v>0</v>
      </c>
    </row>
    <row r="149" spans="1:9" ht="11.25" customHeight="1">
      <c r="A149" s="19" t="s">
        <v>33</v>
      </c>
      <c r="B149" s="20">
        <v>0</v>
      </c>
      <c r="C149" s="21">
        <v>0</v>
      </c>
      <c r="D149" s="22">
        <v>0</v>
      </c>
      <c r="E149" s="22">
        <v>0</v>
      </c>
      <c r="F149" s="21">
        <v>0</v>
      </c>
      <c r="G149" s="22">
        <v>0</v>
      </c>
      <c r="H149" s="22"/>
      <c r="I149" s="26">
        <v>0</v>
      </c>
    </row>
    <row r="150" spans="1:9" s="17" customFormat="1" ht="11.25" customHeight="1">
      <c r="A150" s="19" t="s">
        <v>34</v>
      </c>
      <c r="B150" s="20">
        <v>0</v>
      </c>
      <c r="C150" s="21">
        <v>0</v>
      </c>
      <c r="D150" s="22">
        <v>0</v>
      </c>
      <c r="E150" s="22">
        <v>0</v>
      </c>
      <c r="F150" s="21">
        <v>0</v>
      </c>
      <c r="G150" s="22">
        <v>0</v>
      </c>
      <c r="H150" s="22"/>
      <c r="I150" s="26">
        <v>0</v>
      </c>
    </row>
    <row r="151" spans="1:9" ht="11.25">
      <c r="A151" s="19" t="s">
        <v>35</v>
      </c>
      <c r="B151" s="35">
        <v>0</v>
      </c>
      <c r="C151" s="24">
        <v>0</v>
      </c>
      <c r="D151" s="22">
        <v>0</v>
      </c>
      <c r="E151" s="22">
        <v>0</v>
      </c>
      <c r="F151" s="21">
        <v>0</v>
      </c>
      <c r="G151" s="23">
        <v>0</v>
      </c>
      <c r="H151" s="22"/>
      <c r="I151" s="26">
        <v>0</v>
      </c>
    </row>
    <row r="152" spans="1:9" ht="12" customHeight="1" thickBot="1">
      <c r="A152" s="28" t="s">
        <v>29</v>
      </c>
      <c r="B152" s="36">
        <v>0</v>
      </c>
      <c r="C152" s="37">
        <v>0</v>
      </c>
      <c r="D152" s="31">
        <v>0</v>
      </c>
      <c r="E152" s="31">
        <v>0</v>
      </c>
      <c r="F152" s="30">
        <v>0</v>
      </c>
      <c r="G152" s="31">
        <v>0</v>
      </c>
      <c r="H152" s="31"/>
      <c r="I152" s="34">
        <v>0</v>
      </c>
    </row>
    <row r="153" spans="1:9" ht="13.5" customHeight="1" thickBot="1">
      <c r="A153" s="431" t="s">
        <v>54</v>
      </c>
      <c r="B153" s="442"/>
      <c r="C153" s="442"/>
      <c r="D153" s="442"/>
      <c r="E153" s="442"/>
      <c r="F153" s="442"/>
      <c r="G153" s="442"/>
      <c r="H153" s="442"/>
      <c r="I153" s="444"/>
    </row>
    <row r="154" spans="1:9" ht="11.25">
      <c r="A154" s="19" t="s">
        <v>31</v>
      </c>
      <c r="B154" s="394">
        <v>0</v>
      </c>
      <c r="C154" s="394">
        <v>0</v>
      </c>
      <c r="D154" s="394">
        <v>0</v>
      </c>
      <c r="E154" s="394">
        <v>0</v>
      </c>
      <c r="F154" s="394">
        <v>0</v>
      </c>
      <c r="G154" s="394">
        <v>0</v>
      </c>
      <c r="H154" s="394"/>
      <c r="I154" s="395">
        <v>0</v>
      </c>
    </row>
    <row r="155" spans="1:9" ht="11.25">
      <c r="A155" s="19" t="s">
        <v>32</v>
      </c>
      <c r="B155" s="20">
        <v>0</v>
      </c>
      <c r="C155" s="21">
        <v>0</v>
      </c>
      <c r="D155" s="22">
        <v>0</v>
      </c>
      <c r="E155" s="22">
        <v>0</v>
      </c>
      <c r="F155" s="21">
        <v>0</v>
      </c>
      <c r="G155" s="22">
        <v>0</v>
      </c>
      <c r="H155" s="22"/>
      <c r="I155" s="26">
        <v>0</v>
      </c>
    </row>
    <row r="156" spans="1:9" ht="11.25">
      <c r="A156" s="19" t="s">
        <v>33</v>
      </c>
      <c r="B156" s="20">
        <v>0</v>
      </c>
      <c r="C156" s="21">
        <v>0</v>
      </c>
      <c r="D156" s="22">
        <v>0</v>
      </c>
      <c r="E156" s="22">
        <v>0</v>
      </c>
      <c r="F156" s="21">
        <v>0</v>
      </c>
      <c r="G156" s="22">
        <v>0</v>
      </c>
      <c r="H156" s="22"/>
      <c r="I156" s="26">
        <v>0</v>
      </c>
    </row>
    <row r="157" spans="1:9" ht="11.25">
      <c r="A157" s="19" t="s">
        <v>34</v>
      </c>
      <c r="B157" s="20">
        <v>0</v>
      </c>
      <c r="C157" s="21">
        <v>0</v>
      </c>
      <c r="D157" s="22">
        <v>0</v>
      </c>
      <c r="E157" s="22">
        <v>0</v>
      </c>
      <c r="F157" s="21">
        <v>0</v>
      </c>
      <c r="G157" s="22">
        <v>0</v>
      </c>
      <c r="H157" s="22"/>
      <c r="I157" s="26">
        <v>0</v>
      </c>
    </row>
    <row r="158" spans="1:9" ht="11.25" customHeight="1">
      <c r="A158" s="19" t="s">
        <v>35</v>
      </c>
      <c r="B158" s="20">
        <v>0</v>
      </c>
      <c r="C158" s="21">
        <v>0</v>
      </c>
      <c r="D158" s="22">
        <v>0</v>
      </c>
      <c r="E158" s="22">
        <v>0</v>
      </c>
      <c r="F158" s="21">
        <v>0</v>
      </c>
      <c r="G158" s="22">
        <v>0</v>
      </c>
      <c r="H158" s="22"/>
      <c r="I158" s="26">
        <v>0</v>
      </c>
    </row>
    <row r="159" spans="1:9" ht="12" customHeight="1" thickBot="1">
      <c r="A159" s="28" t="s">
        <v>55</v>
      </c>
      <c r="B159" s="29">
        <v>0</v>
      </c>
      <c r="C159" s="30">
        <v>0</v>
      </c>
      <c r="D159" s="31">
        <v>0</v>
      </c>
      <c r="E159" s="31">
        <v>0</v>
      </c>
      <c r="F159" s="30">
        <v>0</v>
      </c>
      <c r="G159" s="31">
        <v>0</v>
      </c>
      <c r="H159" s="31"/>
      <c r="I159" s="34">
        <v>0</v>
      </c>
    </row>
    <row r="160" ht="13.5" customHeight="1"/>
    <row r="161" ht="27" customHeight="1">
      <c r="A161" s="39" t="s">
        <v>18</v>
      </c>
    </row>
    <row r="162" ht="27" customHeight="1"/>
  </sheetData>
  <sheetProtection/>
  <mergeCells count="27">
    <mergeCell ref="A132:I132"/>
    <mergeCell ref="A76:I76"/>
    <mergeCell ref="A83:I83"/>
    <mergeCell ref="A139:I139"/>
    <mergeCell ref="A146:I146"/>
    <mergeCell ref="A153:I153"/>
    <mergeCell ref="A97:I97"/>
    <mergeCell ref="A104:I104"/>
    <mergeCell ref="A111:I111"/>
    <mergeCell ref="A118:I118"/>
    <mergeCell ref="A125:I125"/>
    <mergeCell ref="A90:I90"/>
    <mergeCell ref="A13:I13"/>
    <mergeCell ref="A20:I20"/>
    <mergeCell ref="A27:I27"/>
    <mergeCell ref="A34:I34"/>
    <mergeCell ref="A41:I41"/>
    <mergeCell ref="A48:I48"/>
    <mergeCell ref="A55:I55"/>
    <mergeCell ref="A62:I62"/>
    <mergeCell ref="A69:I69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17.03.2017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4">
      <selection activeCell="E9" sqref="E9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449" t="s">
        <v>520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</row>
    <row r="3" spans="1:11" ht="15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8.75" customHeight="1">
      <c r="A4" s="435" t="s">
        <v>300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</row>
    <row r="5" spans="2:11" ht="16.5" customHeight="1" thickBot="1"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.75" customHeight="1" thickBot="1">
      <c r="A6" s="450" t="s">
        <v>456</v>
      </c>
      <c r="B6" s="452" t="s">
        <v>56</v>
      </c>
      <c r="C6" s="453"/>
      <c r="D6" s="454" t="s">
        <v>57</v>
      </c>
      <c r="E6" s="453"/>
      <c r="F6" s="454" t="s">
        <v>58</v>
      </c>
      <c r="G6" s="453"/>
      <c r="H6" s="454" t="s">
        <v>59</v>
      </c>
      <c r="I6" s="453"/>
      <c r="J6" s="454" t="s">
        <v>60</v>
      </c>
      <c r="K6" s="453"/>
    </row>
    <row r="7" spans="1:11" ht="15.75" customHeight="1" thickBot="1">
      <c r="A7" s="451"/>
      <c r="B7" s="46" t="s">
        <v>8</v>
      </c>
      <c r="C7" s="47" t="s">
        <v>17</v>
      </c>
      <c r="D7" s="46" t="s">
        <v>8</v>
      </c>
      <c r="E7" s="47" t="s">
        <v>17</v>
      </c>
      <c r="F7" s="46" t="s">
        <v>8</v>
      </c>
      <c r="G7" s="47" t="s">
        <v>17</v>
      </c>
      <c r="H7" s="46" t="s">
        <v>8</v>
      </c>
      <c r="I7" s="47" t="s">
        <v>17</v>
      </c>
      <c r="J7" s="46" t="s">
        <v>8</v>
      </c>
      <c r="K7" s="47" t="s">
        <v>17</v>
      </c>
    </row>
    <row r="8" spans="1:11" ht="15.75" thickBot="1">
      <c r="A8" s="48" t="s">
        <v>61</v>
      </c>
      <c r="B8" s="49">
        <f>SUM(B9,B10,B11,B12,B13,B14,B15,B16,B17,B18,B19,B20,B21,B22,B23,B24,B25,B26,B27,B28,B29)</f>
        <v>5617</v>
      </c>
      <c r="C8" s="50">
        <f>SUM(C9,C10,C11,C12,C13,C14,C15,C16,C17,C18,C19,C20,C21,C22,C23,C24,C25,C26,C27,C28,C29)</f>
        <v>815</v>
      </c>
      <c r="D8" s="50">
        <f>SUM(D9,D10,D11,D12,D13,D14,D15,D16,D17,D18,D19,D20,D21,D22,D23,D24,D25,D26,D27,D28,D29)</f>
        <v>2074</v>
      </c>
      <c r="E8" s="50">
        <f>SUM(E9:E29)</f>
        <v>400</v>
      </c>
      <c r="F8" s="50">
        <f>SUM(F9,F10,F11,F12,F13,F14,F15,F16,F17,F18,F19,F20,F21,F22,F23,F24,F25,F26,F27,F28,F30)</f>
        <v>625</v>
      </c>
      <c r="G8" s="50">
        <f>SUM(G9,G10,G11,G12,G13,G14,G15,G16,G17,G18,G19,G20,G21,G22,G23,G24,G25,G26,G27,G28,G30)</f>
        <v>70</v>
      </c>
      <c r="H8" s="50">
        <f>SUM(H9,H10,H11,H12,H13,H14,H15,H16,H17,H18,H19,H20,H21,H22,H23,H24,H25,H26,H27,H28,H30)</f>
        <v>331</v>
      </c>
      <c r="I8" s="50">
        <f>SUM(I9,I10,I11,I12,I13,I14,I15,I16,I17,I18,I19,I20,I21,I22,I23,I24,I25,I26,I27,I28,I30)</f>
        <v>53</v>
      </c>
      <c r="J8" s="50">
        <f>SUM(J9:J29)</f>
        <v>2587</v>
      </c>
      <c r="K8" s="50">
        <f>SUM(K9:K29)</f>
        <v>292</v>
      </c>
    </row>
    <row r="9" spans="1:11" ht="26.25" customHeight="1">
      <c r="A9" s="67" t="s">
        <v>62</v>
      </c>
      <c r="B9" s="51">
        <v>80</v>
      </c>
      <c r="C9" s="51">
        <v>21</v>
      </c>
      <c r="D9" s="52">
        <v>7</v>
      </c>
      <c r="E9" s="151">
        <v>1</v>
      </c>
      <c r="F9" s="52">
        <v>5</v>
      </c>
      <c r="G9" s="151">
        <v>2</v>
      </c>
      <c r="H9" s="52">
        <v>5</v>
      </c>
      <c r="I9" s="151">
        <v>0</v>
      </c>
      <c r="J9" s="52">
        <f>B9-(D9+F9+H9)</f>
        <v>63</v>
      </c>
      <c r="K9" s="195">
        <f>C9-(E9+G9+I9)</f>
        <v>18</v>
      </c>
    </row>
    <row r="10" spans="1:11" ht="26.25" customHeight="1">
      <c r="A10" s="53" t="s">
        <v>63</v>
      </c>
      <c r="B10" s="54">
        <v>36</v>
      </c>
      <c r="C10" s="54">
        <v>7</v>
      </c>
      <c r="D10" s="55">
        <v>8</v>
      </c>
      <c r="E10" s="56">
        <v>2</v>
      </c>
      <c r="F10" s="55">
        <v>4</v>
      </c>
      <c r="G10" s="56">
        <v>3</v>
      </c>
      <c r="H10" s="55">
        <v>2</v>
      </c>
      <c r="I10" s="56">
        <v>0</v>
      </c>
      <c r="J10" s="52">
        <f>B10-(D10+F10+H10)</f>
        <v>22</v>
      </c>
      <c r="K10" s="201">
        <f>C10-(E10+G10+I10)</f>
        <v>2</v>
      </c>
    </row>
    <row r="11" spans="1:11" ht="15">
      <c r="A11" s="53" t="s">
        <v>64</v>
      </c>
      <c r="B11" s="54">
        <v>826</v>
      </c>
      <c r="C11" s="54">
        <v>112</v>
      </c>
      <c r="D11" s="55">
        <v>311</v>
      </c>
      <c r="E11" s="56">
        <v>56</v>
      </c>
      <c r="F11" s="55">
        <v>85</v>
      </c>
      <c r="G11" s="56">
        <v>11</v>
      </c>
      <c r="H11" s="55">
        <v>48</v>
      </c>
      <c r="I11" s="56">
        <v>10</v>
      </c>
      <c r="J11" s="52">
        <f aca="true" t="shared" si="0" ref="J11:J27">B11-(D11+F11+H11)</f>
        <v>382</v>
      </c>
      <c r="K11" s="201">
        <f aca="true" t="shared" si="1" ref="K11:K27">C11-(E11+G11+I11)</f>
        <v>35</v>
      </c>
    </row>
    <row r="12" spans="1:11" ht="36.75" customHeight="1">
      <c r="A12" s="53" t="s">
        <v>65</v>
      </c>
      <c r="B12" s="54">
        <v>49</v>
      </c>
      <c r="C12" s="54">
        <v>25</v>
      </c>
      <c r="D12" s="55">
        <v>19</v>
      </c>
      <c r="E12" s="56">
        <v>15</v>
      </c>
      <c r="F12" s="55">
        <v>6</v>
      </c>
      <c r="G12" s="56">
        <v>0</v>
      </c>
      <c r="H12" s="55">
        <v>5</v>
      </c>
      <c r="I12" s="56">
        <v>0</v>
      </c>
      <c r="J12" s="52">
        <f t="shared" si="0"/>
        <v>19</v>
      </c>
      <c r="K12" s="201">
        <f t="shared" si="1"/>
        <v>10</v>
      </c>
    </row>
    <row r="13" spans="1:11" ht="39.75" customHeight="1">
      <c r="A13" s="53" t="s">
        <v>66</v>
      </c>
      <c r="B13" s="54">
        <v>21</v>
      </c>
      <c r="C13" s="54">
        <v>4</v>
      </c>
      <c r="D13" s="55">
        <v>6</v>
      </c>
      <c r="E13" s="56">
        <v>1</v>
      </c>
      <c r="F13" s="55">
        <v>3</v>
      </c>
      <c r="G13" s="56">
        <v>1</v>
      </c>
      <c r="H13" s="55">
        <v>3</v>
      </c>
      <c r="I13" s="56">
        <v>1</v>
      </c>
      <c r="J13" s="52">
        <f t="shared" si="0"/>
        <v>9</v>
      </c>
      <c r="K13" s="201">
        <f t="shared" si="1"/>
        <v>1</v>
      </c>
    </row>
    <row r="14" spans="1:11" ht="15">
      <c r="A14" s="53" t="s">
        <v>67</v>
      </c>
      <c r="B14" s="54">
        <v>1086</v>
      </c>
      <c r="C14" s="54">
        <v>130</v>
      </c>
      <c r="D14" s="55">
        <v>293</v>
      </c>
      <c r="E14" s="56">
        <v>44</v>
      </c>
      <c r="F14" s="55">
        <v>138</v>
      </c>
      <c r="G14" s="56">
        <v>10</v>
      </c>
      <c r="H14" s="55">
        <v>67</v>
      </c>
      <c r="I14" s="56">
        <v>12</v>
      </c>
      <c r="J14" s="52">
        <f t="shared" si="0"/>
        <v>588</v>
      </c>
      <c r="K14" s="201">
        <f t="shared" si="1"/>
        <v>64</v>
      </c>
    </row>
    <row r="15" spans="1:11" ht="47.25" customHeight="1">
      <c r="A15" s="53" t="s">
        <v>68</v>
      </c>
      <c r="B15" s="54">
        <v>1597</v>
      </c>
      <c r="C15" s="54">
        <v>264</v>
      </c>
      <c r="D15" s="55">
        <v>648</v>
      </c>
      <c r="E15" s="56">
        <v>143</v>
      </c>
      <c r="F15" s="55">
        <v>161</v>
      </c>
      <c r="G15" s="56">
        <v>16</v>
      </c>
      <c r="H15" s="55">
        <v>94</v>
      </c>
      <c r="I15" s="56">
        <v>15</v>
      </c>
      <c r="J15" s="52">
        <f t="shared" si="0"/>
        <v>694</v>
      </c>
      <c r="K15" s="201">
        <f t="shared" si="1"/>
        <v>90</v>
      </c>
    </row>
    <row r="16" spans="1:11" ht="18" customHeight="1">
      <c r="A16" s="53" t="s">
        <v>69</v>
      </c>
      <c r="B16" s="54">
        <v>185</v>
      </c>
      <c r="C16" s="54">
        <v>30</v>
      </c>
      <c r="D16" s="55">
        <v>68</v>
      </c>
      <c r="E16" s="56">
        <v>12</v>
      </c>
      <c r="F16" s="55">
        <v>11</v>
      </c>
      <c r="G16" s="56">
        <v>1</v>
      </c>
      <c r="H16" s="55">
        <v>9</v>
      </c>
      <c r="I16" s="56">
        <v>4</v>
      </c>
      <c r="J16" s="52">
        <f t="shared" si="0"/>
        <v>97</v>
      </c>
      <c r="K16" s="201">
        <f t="shared" si="1"/>
        <v>13</v>
      </c>
    </row>
    <row r="17" spans="1:11" ht="26.25" customHeight="1">
      <c r="A17" s="53" t="s">
        <v>70</v>
      </c>
      <c r="B17" s="54">
        <v>275</v>
      </c>
      <c r="C17" s="54">
        <v>30</v>
      </c>
      <c r="D17" s="55">
        <v>103</v>
      </c>
      <c r="E17" s="56">
        <v>22</v>
      </c>
      <c r="F17" s="55">
        <v>29</v>
      </c>
      <c r="G17" s="56">
        <v>2</v>
      </c>
      <c r="H17" s="55">
        <v>15</v>
      </c>
      <c r="I17" s="56">
        <v>0</v>
      </c>
      <c r="J17" s="52">
        <f t="shared" si="0"/>
        <v>128</v>
      </c>
      <c r="K17" s="201">
        <f t="shared" si="1"/>
        <v>6</v>
      </c>
    </row>
    <row r="18" spans="1:11" ht="15">
      <c r="A18" s="53" t="s">
        <v>71</v>
      </c>
      <c r="B18" s="54">
        <v>169</v>
      </c>
      <c r="C18" s="54">
        <v>35</v>
      </c>
      <c r="D18" s="55">
        <v>99</v>
      </c>
      <c r="E18" s="56">
        <v>27</v>
      </c>
      <c r="F18" s="55">
        <v>25</v>
      </c>
      <c r="G18" s="56">
        <v>5</v>
      </c>
      <c r="H18" s="55">
        <v>12</v>
      </c>
      <c r="I18" s="56">
        <v>1</v>
      </c>
      <c r="J18" s="52">
        <f t="shared" si="0"/>
        <v>33</v>
      </c>
      <c r="K18" s="201">
        <f t="shared" si="1"/>
        <v>2</v>
      </c>
    </row>
    <row r="19" spans="1:11" ht="25.5" customHeight="1">
      <c r="A19" s="53" t="s">
        <v>72</v>
      </c>
      <c r="B19" s="54">
        <v>73</v>
      </c>
      <c r="C19" s="54">
        <v>10</v>
      </c>
      <c r="D19" s="55">
        <v>25</v>
      </c>
      <c r="E19" s="56">
        <v>9</v>
      </c>
      <c r="F19" s="55">
        <v>1</v>
      </c>
      <c r="G19" s="56">
        <v>0</v>
      </c>
      <c r="H19" s="55">
        <v>3</v>
      </c>
      <c r="I19" s="56">
        <v>0</v>
      </c>
      <c r="J19" s="52">
        <f t="shared" si="0"/>
        <v>44</v>
      </c>
      <c r="K19" s="201">
        <f t="shared" si="1"/>
        <v>1</v>
      </c>
    </row>
    <row r="20" spans="1:11" ht="23.25">
      <c r="A20" s="53" t="s">
        <v>73</v>
      </c>
      <c r="B20" s="54">
        <v>125</v>
      </c>
      <c r="C20" s="54">
        <v>15</v>
      </c>
      <c r="D20" s="55">
        <v>55</v>
      </c>
      <c r="E20" s="56">
        <v>7</v>
      </c>
      <c r="F20" s="55">
        <v>12</v>
      </c>
      <c r="G20" s="56">
        <v>0</v>
      </c>
      <c r="H20" s="55">
        <v>6</v>
      </c>
      <c r="I20" s="56">
        <v>0</v>
      </c>
      <c r="J20" s="52">
        <f t="shared" si="0"/>
        <v>52</v>
      </c>
      <c r="K20" s="201">
        <f t="shared" si="1"/>
        <v>8</v>
      </c>
    </row>
    <row r="21" spans="1:11" ht="26.25" customHeight="1">
      <c r="A21" s="53" t="s">
        <v>74</v>
      </c>
      <c r="B21" s="54">
        <v>457</v>
      </c>
      <c r="C21" s="54">
        <v>62</v>
      </c>
      <c r="D21" s="55">
        <v>187</v>
      </c>
      <c r="E21" s="56">
        <v>28</v>
      </c>
      <c r="F21" s="55">
        <v>72</v>
      </c>
      <c r="G21" s="56">
        <v>11</v>
      </c>
      <c r="H21" s="55">
        <v>27</v>
      </c>
      <c r="I21" s="56">
        <v>8</v>
      </c>
      <c r="J21" s="52">
        <f t="shared" si="0"/>
        <v>171</v>
      </c>
      <c r="K21" s="201">
        <f t="shared" si="1"/>
        <v>15</v>
      </c>
    </row>
    <row r="22" spans="1:11" ht="25.5" customHeight="1">
      <c r="A22" s="53" t="s">
        <v>75</v>
      </c>
      <c r="B22" s="54">
        <v>255</v>
      </c>
      <c r="C22" s="54">
        <v>28</v>
      </c>
      <c r="D22" s="55">
        <v>107</v>
      </c>
      <c r="E22" s="56">
        <v>15</v>
      </c>
      <c r="F22" s="55">
        <v>29</v>
      </c>
      <c r="G22" s="56">
        <v>3</v>
      </c>
      <c r="H22" s="55">
        <v>21</v>
      </c>
      <c r="I22" s="56">
        <v>0</v>
      </c>
      <c r="J22" s="52">
        <f t="shared" si="0"/>
        <v>98</v>
      </c>
      <c r="K22" s="201">
        <f t="shared" si="1"/>
        <v>10</v>
      </c>
    </row>
    <row r="23" spans="1:11" ht="34.5">
      <c r="A23" s="53" t="s">
        <v>76</v>
      </c>
      <c r="B23" s="54">
        <v>8</v>
      </c>
      <c r="C23" s="54">
        <v>4</v>
      </c>
      <c r="D23" s="55">
        <v>0</v>
      </c>
      <c r="E23" s="55">
        <v>1</v>
      </c>
      <c r="F23" s="55">
        <v>5</v>
      </c>
      <c r="G23" s="55">
        <v>1</v>
      </c>
      <c r="H23" s="56">
        <v>1</v>
      </c>
      <c r="I23" s="56">
        <v>0</v>
      </c>
      <c r="J23" s="52">
        <f t="shared" si="0"/>
        <v>2</v>
      </c>
      <c r="K23" s="201">
        <f t="shared" si="1"/>
        <v>2</v>
      </c>
    </row>
    <row r="24" spans="1:11" ht="15">
      <c r="A24" s="53" t="s">
        <v>77</v>
      </c>
      <c r="B24" s="54">
        <v>162</v>
      </c>
      <c r="C24" s="54">
        <v>12</v>
      </c>
      <c r="D24" s="55">
        <v>43</v>
      </c>
      <c r="E24" s="56">
        <v>4</v>
      </c>
      <c r="F24" s="55">
        <v>15</v>
      </c>
      <c r="G24" s="56">
        <v>3</v>
      </c>
      <c r="H24" s="55">
        <v>6</v>
      </c>
      <c r="I24" s="56">
        <v>0</v>
      </c>
      <c r="J24" s="52">
        <f t="shared" si="0"/>
        <v>98</v>
      </c>
      <c r="K24" s="201">
        <f t="shared" si="1"/>
        <v>5</v>
      </c>
    </row>
    <row r="25" spans="1:11" ht="25.5" customHeight="1">
      <c r="A25" s="53" t="s">
        <v>78</v>
      </c>
      <c r="B25" s="54">
        <v>138</v>
      </c>
      <c r="C25" s="54">
        <v>14</v>
      </c>
      <c r="D25" s="55">
        <v>65</v>
      </c>
      <c r="E25" s="56">
        <v>7</v>
      </c>
      <c r="F25" s="55">
        <v>10</v>
      </c>
      <c r="G25" s="56">
        <v>0</v>
      </c>
      <c r="H25" s="55">
        <v>6</v>
      </c>
      <c r="I25" s="56">
        <v>1</v>
      </c>
      <c r="J25" s="52">
        <f t="shared" si="0"/>
        <v>57</v>
      </c>
      <c r="K25" s="201">
        <f t="shared" si="1"/>
        <v>6</v>
      </c>
    </row>
    <row r="26" spans="1:11" ht="29.25" customHeight="1">
      <c r="A26" s="53" t="s">
        <v>79</v>
      </c>
      <c r="B26" s="54">
        <v>29</v>
      </c>
      <c r="C26" s="54">
        <v>4</v>
      </c>
      <c r="D26" s="55">
        <v>8</v>
      </c>
      <c r="E26" s="56">
        <v>3</v>
      </c>
      <c r="F26" s="55">
        <v>4</v>
      </c>
      <c r="G26" s="56">
        <v>0</v>
      </c>
      <c r="H26" s="56">
        <v>0</v>
      </c>
      <c r="I26" s="56">
        <v>0</v>
      </c>
      <c r="J26" s="52">
        <f t="shared" si="0"/>
        <v>17</v>
      </c>
      <c r="K26" s="201">
        <f t="shared" si="1"/>
        <v>1</v>
      </c>
    </row>
    <row r="27" spans="1:11" ht="23.25">
      <c r="A27" s="53" t="s">
        <v>80</v>
      </c>
      <c r="B27" s="54">
        <v>46</v>
      </c>
      <c r="C27" s="54">
        <v>8</v>
      </c>
      <c r="D27" s="55">
        <v>22</v>
      </c>
      <c r="E27" s="56">
        <v>3</v>
      </c>
      <c r="F27" s="55">
        <v>10</v>
      </c>
      <c r="G27" s="56">
        <v>1</v>
      </c>
      <c r="H27" s="55">
        <v>1</v>
      </c>
      <c r="I27" s="56">
        <v>1</v>
      </c>
      <c r="J27" s="52">
        <f t="shared" si="0"/>
        <v>13</v>
      </c>
      <c r="K27" s="201">
        <f t="shared" si="1"/>
        <v>3</v>
      </c>
    </row>
    <row r="28" spans="1:11" ht="92.25" customHeight="1">
      <c r="A28" s="53" t="s">
        <v>81</v>
      </c>
      <c r="B28" s="54">
        <v>0</v>
      </c>
      <c r="C28" s="54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2">
        <f>B28-(D28+F28+H28)</f>
        <v>0</v>
      </c>
      <c r="K28" s="201">
        <f>C28-(E28+G28+I28)</f>
        <v>0</v>
      </c>
    </row>
    <row r="29" spans="1:11" ht="46.5" thickBot="1">
      <c r="A29" s="57" t="s">
        <v>82</v>
      </c>
      <c r="B29" s="58">
        <v>0</v>
      </c>
      <c r="C29" s="58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193">
        <v>0</v>
      </c>
      <c r="J29" s="159">
        <v>0</v>
      </c>
      <c r="K29" s="194">
        <v>0</v>
      </c>
    </row>
    <row r="30" spans="1:11" ht="15">
      <c r="A30" s="60" t="s">
        <v>18</v>
      </c>
      <c r="B30" s="3"/>
      <c r="C30" s="61"/>
      <c r="D30" s="62"/>
      <c r="E30" s="62"/>
      <c r="F30" s="62"/>
      <c r="G30" s="62"/>
      <c r="H30" s="62"/>
      <c r="I30" s="62"/>
      <c r="J30" s="62"/>
      <c r="K30" s="62"/>
    </row>
    <row r="31" spans="6:9" ht="15" customHeight="1">
      <c r="F31" s="4"/>
      <c r="G31" s="4"/>
      <c r="H31" s="4"/>
      <c r="I31" s="4"/>
    </row>
    <row r="32" spans="1:9" ht="15">
      <c r="A32" s="60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&amp;L17.03.2017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="110" zoomScaleNormal="110" zoomScalePageLayoutView="0" workbookViewId="0" topLeftCell="A1">
      <selection activeCell="P21" sqref="P21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449" t="s">
        <v>521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</row>
    <row r="3" spans="2:11" ht="15.75">
      <c r="B3" s="63"/>
      <c r="C3" s="64"/>
      <c r="D3" s="64"/>
      <c r="E3" s="64"/>
      <c r="F3" s="64"/>
      <c r="G3" s="64"/>
      <c r="H3" s="64"/>
      <c r="I3" s="64"/>
      <c r="J3" s="64"/>
      <c r="K3" s="64"/>
    </row>
    <row r="4" spans="1:11" ht="15.75" customHeight="1">
      <c r="A4" s="435" t="s">
        <v>83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</row>
    <row r="5" spans="2:11" ht="16.5" customHeight="1" thickBot="1"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27" customHeight="1" thickBot="1">
      <c r="A6" s="450" t="s">
        <v>457</v>
      </c>
      <c r="B6" s="452" t="s">
        <v>56</v>
      </c>
      <c r="C6" s="453"/>
      <c r="D6" s="454" t="s">
        <v>57</v>
      </c>
      <c r="E6" s="453"/>
      <c r="F6" s="454" t="s">
        <v>58</v>
      </c>
      <c r="G6" s="453"/>
      <c r="H6" s="454" t="s">
        <v>59</v>
      </c>
      <c r="I6" s="453"/>
      <c r="J6" s="454" t="s">
        <v>60</v>
      </c>
      <c r="K6" s="456"/>
    </row>
    <row r="7" spans="1:11" ht="15" customHeight="1" thickBot="1">
      <c r="A7" s="451"/>
      <c r="B7" s="46" t="s">
        <v>8</v>
      </c>
      <c r="C7" s="47" t="s">
        <v>17</v>
      </c>
      <c r="D7" s="46" t="s">
        <v>8</v>
      </c>
      <c r="E7" s="47" t="s">
        <v>17</v>
      </c>
      <c r="F7" s="46" t="s">
        <v>8</v>
      </c>
      <c r="G7" s="47" t="s">
        <v>17</v>
      </c>
      <c r="H7" s="46" t="s">
        <v>8</v>
      </c>
      <c r="I7" s="47" t="s">
        <v>17</v>
      </c>
      <c r="J7" s="46" t="s">
        <v>8</v>
      </c>
      <c r="K7" s="47" t="s">
        <v>17</v>
      </c>
    </row>
    <row r="8" spans="1:11" ht="15.75" thickBot="1">
      <c r="A8" s="65" t="s">
        <v>61</v>
      </c>
      <c r="B8" s="152">
        <f>SUM(B9,B10,B11,B12,B13,B14,B15,B16,B17,B18,B19,B20,B21,B22,B23,B24,B25,B26,B27,B28,B29)</f>
        <v>3861</v>
      </c>
      <c r="C8" s="152">
        <f>SUM(C9,C10,C11,C12,C13,C14,C15,C16,C17,C18,C19,C20,C21,C22,C23,C24,C25,C26,C27,C28,C29)</f>
        <v>1826</v>
      </c>
      <c r="D8" s="66">
        <f aca="true" t="shared" si="0" ref="D8:K8">SUM(D9,D10,D11,D12,D13,D14,D15,D16,D17,D18,D19,D20,D21,D22,D23,D24,D25,D26,D27,D28,D29)</f>
        <v>1538</v>
      </c>
      <c r="E8" s="66">
        <f t="shared" si="0"/>
        <v>623</v>
      </c>
      <c r="F8" s="66">
        <f t="shared" si="0"/>
        <v>195</v>
      </c>
      <c r="G8" s="66">
        <f t="shared" si="0"/>
        <v>158</v>
      </c>
      <c r="H8" s="66">
        <f t="shared" si="0"/>
        <v>220</v>
      </c>
      <c r="I8" s="66">
        <f t="shared" si="0"/>
        <v>81</v>
      </c>
      <c r="J8" s="248">
        <f>SUM(J9,J10,J11,J12,J13,J14,J15,J16,J17,J18,J19,J20,J21,J22,J23,J24,J25,J26,J27,J28,J29)</f>
        <v>1908</v>
      </c>
      <c r="K8" s="248">
        <f t="shared" si="0"/>
        <v>964</v>
      </c>
    </row>
    <row r="9" spans="1:11" ht="29.25" customHeight="1">
      <c r="A9" s="67" t="s">
        <v>62</v>
      </c>
      <c r="B9" s="68">
        <v>26</v>
      </c>
      <c r="C9" s="68">
        <v>38</v>
      </c>
      <c r="D9" s="69">
        <v>1</v>
      </c>
      <c r="E9" s="70">
        <v>1</v>
      </c>
      <c r="F9" s="69">
        <v>2</v>
      </c>
      <c r="G9" s="70">
        <v>2</v>
      </c>
      <c r="H9" s="69">
        <v>0</v>
      </c>
      <c r="I9" s="70">
        <v>0</v>
      </c>
      <c r="J9" s="69">
        <f>B9-(D9+F9+H9)</f>
        <v>23</v>
      </c>
      <c r="K9" s="195">
        <f>C9-(E9+G9+I9)</f>
        <v>35</v>
      </c>
    </row>
    <row r="10" spans="1:11" ht="23.25">
      <c r="A10" s="53" t="s">
        <v>63</v>
      </c>
      <c r="B10" s="54">
        <v>5</v>
      </c>
      <c r="C10" s="54">
        <v>6</v>
      </c>
      <c r="D10" s="55">
        <v>0</v>
      </c>
      <c r="E10" s="56">
        <v>0</v>
      </c>
      <c r="F10" s="55">
        <v>0</v>
      </c>
      <c r="G10" s="56">
        <v>0</v>
      </c>
      <c r="H10" s="55">
        <v>0</v>
      </c>
      <c r="I10" s="56">
        <v>0</v>
      </c>
      <c r="J10" s="52">
        <f>B10-(D10+F10+H10)</f>
        <v>5</v>
      </c>
      <c r="K10" s="201">
        <f>C10-(E10+G10+I10)</f>
        <v>6</v>
      </c>
    </row>
    <row r="11" spans="1:11" ht="15">
      <c r="A11" s="53" t="s">
        <v>64</v>
      </c>
      <c r="B11" s="54">
        <v>470</v>
      </c>
      <c r="C11" s="54">
        <v>203</v>
      </c>
      <c r="D11" s="55">
        <v>266</v>
      </c>
      <c r="E11" s="56">
        <v>78</v>
      </c>
      <c r="F11" s="55">
        <v>16</v>
      </c>
      <c r="G11" s="56">
        <v>13</v>
      </c>
      <c r="H11" s="55">
        <v>24</v>
      </c>
      <c r="I11" s="56">
        <v>10</v>
      </c>
      <c r="J11" s="52">
        <f aca="true" t="shared" si="1" ref="J11:J27">B11-(D11+F11+H11)</f>
        <v>164</v>
      </c>
      <c r="K11" s="201">
        <f aca="true" t="shared" si="2" ref="K11:K27">C11-(E11+G11+I11)</f>
        <v>102</v>
      </c>
    </row>
    <row r="12" spans="1:11" ht="36.75" customHeight="1">
      <c r="A12" s="53" t="s">
        <v>65</v>
      </c>
      <c r="B12" s="54">
        <v>14</v>
      </c>
      <c r="C12" s="54">
        <v>0</v>
      </c>
      <c r="D12" s="55">
        <v>1</v>
      </c>
      <c r="E12" s="56">
        <v>0</v>
      </c>
      <c r="F12" s="55">
        <v>1</v>
      </c>
      <c r="G12" s="56">
        <v>0</v>
      </c>
      <c r="H12" s="55">
        <v>1</v>
      </c>
      <c r="I12" s="56">
        <v>0</v>
      </c>
      <c r="J12" s="52">
        <f t="shared" si="1"/>
        <v>11</v>
      </c>
      <c r="K12" s="201">
        <f t="shared" si="2"/>
        <v>0</v>
      </c>
    </row>
    <row r="13" spans="1:11" ht="38.25" customHeight="1">
      <c r="A13" s="53" t="s">
        <v>66</v>
      </c>
      <c r="B13" s="54">
        <v>4</v>
      </c>
      <c r="C13" s="54">
        <v>2</v>
      </c>
      <c r="D13" s="55">
        <v>3</v>
      </c>
      <c r="E13" s="56">
        <v>0</v>
      </c>
      <c r="F13" s="55">
        <v>0</v>
      </c>
      <c r="G13" s="56">
        <v>0</v>
      </c>
      <c r="H13" s="56">
        <v>0</v>
      </c>
      <c r="I13" s="56">
        <v>0</v>
      </c>
      <c r="J13" s="52">
        <f t="shared" si="1"/>
        <v>1</v>
      </c>
      <c r="K13" s="201">
        <f t="shared" si="2"/>
        <v>2</v>
      </c>
    </row>
    <row r="14" spans="1:11" ht="15">
      <c r="A14" s="53" t="s">
        <v>67</v>
      </c>
      <c r="B14" s="54">
        <v>918</v>
      </c>
      <c r="C14" s="54">
        <v>322</v>
      </c>
      <c r="D14" s="55">
        <v>220</v>
      </c>
      <c r="E14" s="56">
        <v>114</v>
      </c>
      <c r="F14" s="55">
        <v>72</v>
      </c>
      <c r="G14" s="56">
        <v>36</v>
      </c>
      <c r="H14" s="55">
        <v>57</v>
      </c>
      <c r="I14" s="56">
        <v>20</v>
      </c>
      <c r="J14" s="52">
        <f t="shared" si="1"/>
        <v>569</v>
      </c>
      <c r="K14" s="201">
        <f t="shared" si="2"/>
        <v>152</v>
      </c>
    </row>
    <row r="15" spans="1:11" ht="47.25" customHeight="1">
      <c r="A15" s="53" t="s">
        <v>68</v>
      </c>
      <c r="B15" s="54">
        <v>1395</v>
      </c>
      <c r="C15" s="54">
        <v>793</v>
      </c>
      <c r="D15" s="55">
        <v>597</v>
      </c>
      <c r="E15" s="56">
        <v>245</v>
      </c>
      <c r="F15" s="55">
        <v>53</v>
      </c>
      <c r="G15" s="56">
        <v>62</v>
      </c>
      <c r="H15" s="55">
        <v>75</v>
      </c>
      <c r="I15" s="56">
        <v>28</v>
      </c>
      <c r="J15" s="52">
        <f t="shared" si="1"/>
        <v>670</v>
      </c>
      <c r="K15" s="201">
        <f t="shared" si="2"/>
        <v>458</v>
      </c>
    </row>
    <row r="16" spans="1:11" ht="19.5" customHeight="1">
      <c r="A16" s="53" t="s">
        <v>69</v>
      </c>
      <c r="B16" s="54">
        <v>169</v>
      </c>
      <c r="C16" s="54">
        <v>79</v>
      </c>
      <c r="D16" s="55">
        <v>104</v>
      </c>
      <c r="E16" s="56">
        <v>48</v>
      </c>
      <c r="F16" s="55">
        <v>2</v>
      </c>
      <c r="G16" s="56">
        <v>1</v>
      </c>
      <c r="H16" s="55">
        <v>2</v>
      </c>
      <c r="I16" s="56">
        <v>0</v>
      </c>
      <c r="J16" s="52">
        <f t="shared" si="1"/>
        <v>61</v>
      </c>
      <c r="K16" s="201">
        <f t="shared" si="2"/>
        <v>30</v>
      </c>
    </row>
    <row r="17" spans="1:11" ht="26.25" customHeight="1">
      <c r="A17" s="53" t="s">
        <v>70</v>
      </c>
      <c r="B17" s="51">
        <v>226</v>
      </c>
      <c r="C17" s="54">
        <v>81</v>
      </c>
      <c r="D17" s="55">
        <v>103</v>
      </c>
      <c r="E17" s="56">
        <v>30</v>
      </c>
      <c r="F17" s="55">
        <v>14</v>
      </c>
      <c r="G17" s="56">
        <v>9</v>
      </c>
      <c r="H17" s="55">
        <v>9</v>
      </c>
      <c r="I17" s="56">
        <v>1</v>
      </c>
      <c r="J17" s="52">
        <f t="shared" si="1"/>
        <v>100</v>
      </c>
      <c r="K17" s="201">
        <f t="shared" si="2"/>
        <v>41</v>
      </c>
    </row>
    <row r="18" spans="1:11" ht="15">
      <c r="A18" s="53" t="s">
        <v>71</v>
      </c>
      <c r="B18" s="54">
        <v>49</v>
      </c>
      <c r="C18" s="54">
        <v>37</v>
      </c>
      <c r="D18" s="55">
        <v>31</v>
      </c>
      <c r="E18" s="56">
        <v>17</v>
      </c>
      <c r="F18" s="55">
        <v>1</v>
      </c>
      <c r="G18" s="56">
        <v>4</v>
      </c>
      <c r="H18" s="55">
        <v>5</v>
      </c>
      <c r="I18" s="56">
        <v>6</v>
      </c>
      <c r="J18" s="52">
        <f t="shared" si="1"/>
        <v>12</v>
      </c>
      <c r="K18" s="201">
        <f t="shared" si="2"/>
        <v>10</v>
      </c>
    </row>
    <row r="19" spans="1:11" ht="27.75" customHeight="1">
      <c r="A19" s="53" t="s">
        <v>72</v>
      </c>
      <c r="B19" s="54">
        <v>46</v>
      </c>
      <c r="C19" s="54">
        <v>14</v>
      </c>
      <c r="D19" s="55">
        <v>6</v>
      </c>
      <c r="E19" s="56">
        <v>2</v>
      </c>
      <c r="F19" s="55">
        <v>3</v>
      </c>
      <c r="G19" s="56">
        <v>3</v>
      </c>
      <c r="H19" s="55">
        <v>4</v>
      </c>
      <c r="I19" s="56">
        <v>2</v>
      </c>
      <c r="J19" s="52">
        <f t="shared" si="1"/>
        <v>33</v>
      </c>
      <c r="K19" s="201">
        <f t="shared" si="2"/>
        <v>7</v>
      </c>
    </row>
    <row r="20" spans="1:11" ht="25.5" customHeight="1">
      <c r="A20" s="53" t="s">
        <v>73</v>
      </c>
      <c r="B20" s="54">
        <v>67</v>
      </c>
      <c r="C20" s="54">
        <v>54</v>
      </c>
      <c r="D20" s="55">
        <v>21</v>
      </c>
      <c r="E20" s="56">
        <v>19</v>
      </c>
      <c r="F20" s="55">
        <v>6</v>
      </c>
      <c r="G20" s="56">
        <v>8</v>
      </c>
      <c r="H20" s="55">
        <v>8</v>
      </c>
      <c r="I20" s="56">
        <v>6</v>
      </c>
      <c r="J20" s="52">
        <f t="shared" si="1"/>
        <v>32</v>
      </c>
      <c r="K20" s="201">
        <f t="shared" si="2"/>
        <v>21</v>
      </c>
    </row>
    <row r="21" spans="1:11" ht="26.25" customHeight="1">
      <c r="A21" s="53" t="s">
        <v>74</v>
      </c>
      <c r="B21" s="54">
        <v>204</v>
      </c>
      <c r="C21" s="54">
        <v>78</v>
      </c>
      <c r="D21" s="55">
        <v>68</v>
      </c>
      <c r="E21" s="56">
        <v>28</v>
      </c>
      <c r="F21" s="55">
        <v>16</v>
      </c>
      <c r="G21" s="56">
        <v>4</v>
      </c>
      <c r="H21" s="55">
        <v>10</v>
      </c>
      <c r="I21" s="56">
        <v>1</v>
      </c>
      <c r="J21" s="52">
        <f t="shared" si="1"/>
        <v>110</v>
      </c>
      <c r="K21" s="201">
        <f t="shared" si="2"/>
        <v>45</v>
      </c>
    </row>
    <row r="22" spans="1:11" ht="28.5" customHeight="1">
      <c r="A22" s="53" t="s">
        <v>75</v>
      </c>
      <c r="B22" s="54">
        <v>122</v>
      </c>
      <c r="C22" s="54">
        <v>33</v>
      </c>
      <c r="D22" s="55">
        <v>51</v>
      </c>
      <c r="E22" s="56">
        <v>15</v>
      </c>
      <c r="F22" s="55">
        <v>4</v>
      </c>
      <c r="G22" s="56">
        <v>1</v>
      </c>
      <c r="H22" s="55">
        <v>15</v>
      </c>
      <c r="I22" s="56">
        <v>2</v>
      </c>
      <c r="J22" s="52">
        <f t="shared" si="1"/>
        <v>52</v>
      </c>
      <c r="K22" s="201">
        <f t="shared" si="2"/>
        <v>15</v>
      </c>
    </row>
    <row r="23" spans="1:11" ht="34.5">
      <c r="A23" s="53" t="s">
        <v>76</v>
      </c>
      <c r="B23" s="54">
        <v>1</v>
      </c>
      <c r="C23" s="54">
        <v>0</v>
      </c>
      <c r="D23" s="55">
        <v>0</v>
      </c>
      <c r="E23" s="55">
        <v>0</v>
      </c>
      <c r="F23" s="55">
        <v>0</v>
      </c>
      <c r="G23" s="55">
        <v>0</v>
      </c>
      <c r="H23" s="55">
        <v>1</v>
      </c>
      <c r="I23" s="55">
        <v>0</v>
      </c>
      <c r="J23" s="52">
        <f t="shared" si="1"/>
        <v>0</v>
      </c>
      <c r="K23" s="201">
        <f t="shared" si="2"/>
        <v>0</v>
      </c>
    </row>
    <row r="24" spans="1:11" ht="15">
      <c r="A24" s="53" t="s">
        <v>77</v>
      </c>
      <c r="B24" s="54">
        <v>58</v>
      </c>
      <c r="C24" s="54">
        <v>24</v>
      </c>
      <c r="D24" s="55">
        <v>20</v>
      </c>
      <c r="E24" s="56">
        <v>5</v>
      </c>
      <c r="F24" s="55">
        <v>2</v>
      </c>
      <c r="G24" s="56">
        <v>1</v>
      </c>
      <c r="H24" s="55">
        <v>5</v>
      </c>
      <c r="I24" s="56">
        <v>2</v>
      </c>
      <c r="J24" s="52">
        <f t="shared" si="1"/>
        <v>31</v>
      </c>
      <c r="K24" s="201">
        <f t="shared" si="2"/>
        <v>16</v>
      </c>
    </row>
    <row r="25" spans="1:11" ht="25.5" customHeight="1">
      <c r="A25" s="53" t="s">
        <v>78</v>
      </c>
      <c r="B25" s="54">
        <v>16</v>
      </c>
      <c r="C25" s="54">
        <v>10</v>
      </c>
      <c r="D25" s="55">
        <v>4</v>
      </c>
      <c r="E25" s="56">
        <v>4</v>
      </c>
      <c r="F25" s="55">
        <v>1</v>
      </c>
      <c r="G25" s="56">
        <v>1</v>
      </c>
      <c r="H25" s="55">
        <v>1</v>
      </c>
      <c r="I25" s="56">
        <v>0</v>
      </c>
      <c r="J25" s="52">
        <f t="shared" si="1"/>
        <v>10</v>
      </c>
      <c r="K25" s="201">
        <f t="shared" si="2"/>
        <v>5</v>
      </c>
    </row>
    <row r="26" spans="1:11" ht="30.75" customHeight="1">
      <c r="A26" s="53" t="s">
        <v>79</v>
      </c>
      <c r="B26" s="54">
        <v>24</v>
      </c>
      <c r="C26" s="54">
        <v>24</v>
      </c>
      <c r="D26" s="55">
        <v>16</v>
      </c>
      <c r="E26" s="56">
        <v>7</v>
      </c>
      <c r="F26" s="55">
        <v>0</v>
      </c>
      <c r="G26" s="56">
        <v>4</v>
      </c>
      <c r="H26" s="56">
        <v>2</v>
      </c>
      <c r="I26" s="56">
        <v>3</v>
      </c>
      <c r="J26" s="52">
        <f t="shared" si="1"/>
        <v>6</v>
      </c>
      <c r="K26" s="201">
        <f t="shared" si="2"/>
        <v>10</v>
      </c>
    </row>
    <row r="27" spans="1:11" ht="21" customHeight="1">
      <c r="A27" s="53" t="s">
        <v>80</v>
      </c>
      <c r="B27" s="54">
        <v>47</v>
      </c>
      <c r="C27" s="54">
        <v>28</v>
      </c>
      <c r="D27" s="55">
        <v>26</v>
      </c>
      <c r="E27" s="56">
        <v>10</v>
      </c>
      <c r="F27" s="55">
        <v>2</v>
      </c>
      <c r="G27" s="56">
        <v>9</v>
      </c>
      <c r="H27" s="55">
        <v>1</v>
      </c>
      <c r="I27" s="56">
        <v>0</v>
      </c>
      <c r="J27" s="52">
        <f t="shared" si="1"/>
        <v>18</v>
      </c>
      <c r="K27" s="201">
        <f t="shared" si="2"/>
        <v>9</v>
      </c>
    </row>
    <row r="28" spans="1:11" ht="79.5" customHeight="1">
      <c r="A28" s="53" t="s">
        <v>81</v>
      </c>
      <c r="B28" s="51">
        <v>0</v>
      </c>
      <c r="C28" s="54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196">
        <f>B28-(D28+F28+H28)</f>
        <v>0</v>
      </c>
      <c r="K28" s="201">
        <f>C28-(E28+G28+I28)</f>
        <v>0</v>
      </c>
    </row>
    <row r="29" spans="1:11" ht="36" customHeight="1" thickBot="1">
      <c r="A29" s="57" t="s">
        <v>82</v>
      </c>
      <c r="B29" s="51">
        <v>0</v>
      </c>
      <c r="C29" s="58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159">
        <v>0</v>
      </c>
      <c r="K29" s="194">
        <v>0</v>
      </c>
    </row>
    <row r="30" spans="1:11" ht="15">
      <c r="A30" s="455" t="s">
        <v>18</v>
      </c>
      <c r="B30" s="455"/>
      <c r="C30" s="455"/>
      <c r="D30" s="62"/>
      <c r="E30" s="62"/>
      <c r="F30" s="62"/>
      <c r="G30" s="62"/>
      <c r="H30" s="62"/>
      <c r="I30" s="62"/>
      <c r="J30" s="62"/>
      <c r="K30" s="62"/>
    </row>
    <row r="31" ht="15" customHeight="1">
      <c r="A31" s="71"/>
    </row>
    <row r="32" ht="15">
      <c r="A32" s="71"/>
    </row>
    <row r="33" ht="15">
      <c r="A33" s="71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&amp;L17.03.2017&amp;CTÜRKİYE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9">
      <selection activeCell="I30" sqref="I30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4" max="14" width="21.00390625" style="0" customWidth="1"/>
    <col min="15" max="15" width="7.00390625" style="0" bestFit="1" customWidth="1"/>
    <col min="16" max="16" width="8.140625" style="0" customWidth="1"/>
    <col min="17" max="17" width="7.00390625" style="0" bestFit="1" customWidth="1"/>
    <col min="18" max="18" width="8.57421875" style="0" customWidth="1"/>
    <col min="19" max="19" width="7.00390625" style="0" bestFit="1" customWidth="1"/>
    <col min="20" max="20" width="8.140625" style="0" customWidth="1"/>
    <col min="21" max="21" width="7.7109375" style="0" bestFit="1" customWidth="1"/>
    <col min="22" max="22" width="8.140625" style="0" bestFit="1" customWidth="1"/>
    <col min="23" max="23" width="7.7109375" style="0" bestFit="1" customWidth="1"/>
    <col min="24" max="24" width="17.8515625" style="0" bestFit="1" customWidth="1"/>
  </cols>
  <sheetData>
    <row r="2" spans="1:10" ht="15.75" customHeight="1" thickBot="1">
      <c r="A2" s="457" t="s">
        <v>521</v>
      </c>
      <c r="B2" s="457"/>
      <c r="C2" s="457"/>
      <c r="D2" s="457"/>
      <c r="E2" s="457"/>
      <c r="F2" s="457"/>
      <c r="G2" s="457"/>
      <c r="H2" s="457"/>
      <c r="I2" s="457"/>
      <c r="J2" s="457"/>
    </row>
    <row r="3" spans="1:10" ht="15.7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18.75" customHeight="1">
      <c r="A4" s="458" t="s">
        <v>237</v>
      </c>
      <c r="B4" s="458"/>
      <c r="C4" s="458"/>
      <c r="D4" s="458"/>
      <c r="E4" s="458"/>
      <c r="F4" s="458"/>
      <c r="G4" s="458"/>
      <c r="H4" s="458"/>
      <c r="I4" s="458"/>
      <c r="J4" s="458"/>
    </row>
    <row r="5" spans="2:10" ht="16.5" customHeight="1" thickBot="1">
      <c r="B5" s="45"/>
      <c r="C5" s="45"/>
      <c r="D5" s="45"/>
      <c r="E5" s="45"/>
      <c r="F5" s="45"/>
      <c r="G5" s="45"/>
      <c r="H5" s="45"/>
      <c r="I5" s="45"/>
      <c r="J5" s="105"/>
    </row>
    <row r="6" spans="1:10" ht="15.75" thickBot="1">
      <c r="A6" s="450" t="s">
        <v>458</v>
      </c>
      <c r="B6" s="459" t="s">
        <v>515</v>
      </c>
      <c r="C6" s="460"/>
      <c r="D6" s="460"/>
      <c r="E6" s="461"/>
      <c r="F6" s="454" t="s">
        <v>522</v>
      </c>
      <c r="G6" s="462"/>
      <c r="H6" s="462"/>
      <c r="I6" s="453"/>
      <c r="J6" s="43"/>
    </row>
    <row r="7" spans="1:10" ht="15.75" customHeight="1" thickBot="1">
      <c r="A7" s="451"/>
      <c r="B7" s="463" t="s">
        <v>238</v>
      </c>
      <c r="C7" s="464"/>
      <c r="D7" s="463" t="s">
        <v>239</v>
      </c>
      <c r="E7" s="464"/>
      <c r="F7" s="463" t="s">
        <v>238</v>
      </c>
      <c r="G7" s="464"/>
      <c r="H7" s="463" t="s">
        <v>239</v>
      </c>
      <c r="I7" s="464"/>
      <c r="J7" s="43"/>
    </row>
    <row r="8" spans="1:10" ht="15.75" thickBot="1">
      <c r="A8" s="48" t="s">
        <v>61</v>
      </c>
      <c r="B8" s="106" t="s">
        <v>8</v>
      </c>
      <c r="C8" s="107" t="s">
        <v>17</v>
      </c>
      <c r="D8" s="106" t="s">
        <v>8</v>
      </c>
      <c r="E8" s="107" t="s">
        <v>17</v>
      </c>
      <c r="F8" s="106" t="s">
        <v>8</v>
      </c>
      <c r="G8" s="107" t="s">
        <v>17</v>
      </c>
      <c r="H8" s="106" t="s">
        <v>8</v>
      </c>
      <c r="I8" s="106" t="s">
        <v>17</v>
      </c>
      <c r="J8" s="43"/>
    </row>
    <row r="9" spans="1:10" ht="23.25">
      <c r="A9" s="67" t="s">
        <v>62</v>
      </c>
      <c r="B9" s="70">
        <v>68</v>
      </c>
      <c r="C9" s="70">
        <v>16</v>
      </c>
      <c r="D9" s="69">
        <v>26</v>
      </c>
      <c r="E9" s="70">
        <v>38</v>
      </c>
      <c r="F9" s="69">
        <v>136</v>
      </c>
      <c r="G9" s="70">
        <v>72</v>
      </c>
      <c r="H9" s="52">
        <v>68</v>
      </c>
      <c r="I9" s="109">
        <v>88</v>
      </c>
      <c r="J9" s="43"/>
    </row>
    <row r="10" spans="1:10" ht="23.25">
      <c r="A10" s="53" t="s">
        <v>63</v>
      </c>
      <c r="B10" s="56">
        <v>36</v>
      </c>
      <c r="C10" s="56">
        <v>7</v>
      </c>
      <c r="D10" s="55">
        <v>5</v>
      </c>
      <c r="E10" s="56">
        <v>6</v>
      </c>
      <c r="F10" s="55">
        <v>69</v>
      </c>
      <c r="G10" s="56">
        <v>15</v>
      </c>
      <c r="H10" s="55">
        <v>11</v>
      </c>
      <c r="I10" s="108">
        <v>11</v>
      </c>
      <c r="J10" s="43"/>
    </row>
    <row r="11" spans="1:10" ht="15">
      <c r="A11" s="53" t="s">
        <v>64</v>
      </c>
      <c r="B11" s="56">
        <v>826</v>
      </c>
      <c r="C11" s="56">
        <v>111</v>
      </c>
      <c r="D11" s="55">
        <v>470</v>
      </c>
      <c r="E11" s="56">
        <v>203</v>
      </c>
      <c r="F11" s="55">
        <v>1752</v>
      </c>
      <c r="G11" s="56">
        <v>397</v>
      </c>
      <c r="H11" s="55">
        <v>1248</v>
      </c>
      <c r="I11" s="108">
        <v>493</v>
      </c>
      <c r="J11" s="43"/>
    </row>
    <row r="12" spans="1:10" ht="34.5">
      <c r="A12" s="53" t="s">
        <v>65</v>
      </c>
      <c r="B12" s="56">
        <v>49</v>
      </c>
      <c r="C12" s="56">
        <v>25</v>
      </c>
      <c r="D12" s="55">
        <v>14</v>
      </c>
      <c r="E12" s="56">
        <v>0</v>
      </c>
      <c r="F12" s="55">
        <v>97</v>
      </c>
      <c r="G12" s="56">
        <v>88</v>
      </c>
      <c r="H12" s="55">
        <v>31</v>
      </c>
      <c r="I12" s="108">
        <v>4</v>
      </c>
      <c r="J12" s="43"/>
    </row>
    <row r="13" spans="1:10" ht="34.5">
      <c r="A13" s="53" t="s">
        <v>66</v>
      </c>
      <c r="B13" s="56">
        <v>21</v>
      </c>
      <c r="C13" s="56">
        <v>4</v>
      </c>
      <c r="D13" s="55">
        <v>4</v>
      </c>
      <c r="E13" s="56">
        <v>2</v>
      </c>
      <c r="F13" s="55">
        <v>33</v>
      </c>
      <c r="G13" s="56">
        <v>8</v>
      </c>
      <c r="H13" s="55">
        <v>15</v>
      </c>
      <c r="I13" s="108">
        <v>4</v>
      </c>
      <c r="J13" s="43"/>
    </row>
    <row r="14" spans="1:10" ht="15">
      <c r="A14" s="53" t="s">
        <v>67</v>
      </c>
      <c r="B14" s="56">
        <v>1045</v>
      </c>
      <c r="C14" s="56">
        <v>92</v>
      </c>
      <c r="D14" s="55">
        <v>918</v>
      </c>
      <c r="E14" s="56">
        <v>322</v>
      </c>
      <c r="F14" s="55">
        <v>2092</v>
      </c>
      <c r="G14" s="56">
        <v>312</v>
      </c>
      <c r="H14" s="55">
        <v>1966</v>
      </c>
      <c r="I14" s="108">
        <v>842</v>
      </c>
      <c r="J14" s="43"/>
    </row>
    <row r="15" spans="1:10" ht="45.75">
      <c r="A15" s="53" t="s">
        <v>68</v>
      </c>
      <c r="B15" s="56">
        <v>1594</v>
      </c>
      <c r="C15" s="56">
        <v>258</v>
      </c>
      <c r="D15" s="55">
        <v>1395</v>
      </c>
      <c r="E15" s="56">
        <v>793</v>
      </c>
      <c r="F15" s="55">
        <v>3617</v>
      </c>
      <c r="G15" s="56">
        <v>925</v>
      </c>
      <c r="H15" s="55">
        <v>3358</v>
      </c>
      <c r="I15" s="108">
        <v>2031</v>
      </c>
      <c r="J15" s="43"/>
    </row>
    <row r="16" spans="1:10" ht="15">
      <c r="A16" s="53" t="s">
        <v>69</v>
      </c>
      <c r="B16" s="56">
        <v>179</v>
      </c>
      <c r="C16" s="56">
        <v>28</v>
      </c>
      <c r="D16" s="55">
        <v>169</v>
      </c>
      <c r="E16" s="56">
        <v>79</v>
      </c>
      <c r="F16" s="55">
        <v>390</v>
      </c>
      <c r="G16" s="56">
        <v>110</v>
      </c>
      <c r="H16" s="55">
        <v>385</v>
      </c>
      <c r="I16" s="108">
        <v>225</v>
      </c>
      <c r="J16" s="43"/>
    </row>
    <row r="17" spans="1:10" ht="23.25">
      <c r="A17" s="53" t="s">
        <v>70</v>
      </c>
      <c r="B17" s="56">
        <v>275</v>
      </c>
      <c r="C17" s="56">
        <v>30</v>
      </c>
      <c r="D17" s="55">
        <v>226</v>
      </c>
      <c r="E17" s="56">
        <v>81</v>
      </c>
      <c r="F17" s="55">
        <v>599</v>
      </c>
      <c r="G17" s="56">
        <v>101</v>
      </c>
      <c r="H17" s="55">
        <v>502</v>
      </c>
      <c r="I17" s="108">
        <v>266</v>
      </c>
      <c r="J17" s="43"/>
    </row>
    <row r="18" spans="1:10" ht="15">
      <c r="A18" s="53" t="s">
        <v>71</v>
      </c>
      <c r="B18" s="56">
        <v>169</v>
      </c>
      <c r="C18" s="56">
        <v>35</v>
      </c>
      <c r="D18" s="55">
        <v>49</v>
      </c>
      <c r="E18" s="56">
        <v>37</v>
      </c>
      <c r="F18" s="55">
        <v>361</v>
      </c>
      <c r="G18" s="56">
        <v>114</v>
      </c>
      <c r="H18" s="55">
        <v>131</v>
      </c>
      <c r="I18" s="108">
        <v>75</v>
      </c>
      <c r="J18" s="43"/>
    </row>
    <row r="19" spans="1:10" ht="23.25">
      <c r="A19" s="53" t="s">
        <v>72</v>
      </c>
      <c r="B19" s="56">
        <v>73</v>
      </c>
      <c r="C19" s="56">
        <v>10</v>
      </c>
      <c r="D19" s="55">
        <v>46</v>
      </c>
      <c r="E19" s="56">
        <v>14</v>
      </c>
      <c r="F19" s="55">
        <v>130</v>
      </c>
      <c r="G19" s="56">
        <v>55</v>
      </c>
      <c r="H19" s="55">
        <v>94</v>
      </c>
      <c r="I19" s="108">
        <v>41</v>
      </c>
      <c r="J19" s="43"/>
    </row>
    <row r="20" spans="1:10" ht="18" customHeight="1">
      <c r="A20" s="53" t="s">
        <v>73</v>
      </c>
      <c r="B20" s="56">
        <v>124</v>
      </c>
      <c r="C20" s="56">
        <v>15</v>
      </c>
      <c r="D20" s="55">
        <v>67</v>
      </c>
      <c r="E20" s="56">
        <v>54</v>
      </c>
      <c r="F20" s="55">
        <v>245</v>
      </c>
      <c r="G20" s="56">
        <v>46</v>
      </c>
      <c r="H20" s="55">
        <v>165</v>
      </c>
      <c r="I20" s="108">
        <v>110</v>
      </c>
      <c r="J20" s="43"/>
    </row>
    <row r="21" spans="1:10" ht="23.25">
      <c r="A21" s="53" t="s">
        <v>74</v>
      </c>
      <c r="B21" s="56">
        <v>457</v>
      </c>
      <c r="C21" s="56">
        <v>62</v>
      </c>
      <c r="D21" s="55">
        <v>204</v>
      </c>
      <c r="E21" s="56">
        <v>78</v>
      </c>
      <c r="F21" s="55">
        <v>982</v>
      </c>
      <c r="G21" s="56">
        <v>207</v>
      </c>
      <c r="H21" s="55">
        <v>489</v>
      </c>
      <c r="I21" s="108">
        <v>207</v>
      </c>
      <c r="J21" s="43"/>
    </row>
    <row r="22" spans="1:10" ht="23.25">
      <c r="A22" s="53" t="s">
        <v>75</v>
      </c>
      <c r="B22" s="56">
        <v>254</v>
      </c>
      <c r="C22" s="56">
        <v>27</v>
      </c>
      <c r="D22" s="55">
        <v>122</v>
      </c>
      <c r="E22" s="56">
        <v>33</v>
      </c>
      <c r="F22" s="55">
        <v>529</v>
      </c>
      <c r="G22" s="56">
        <v>79</v>
      </c>
      <c r="H22" s="55">
        <v>230</v>
      </c>
      <c r="I22" s="108">
        <v>79</v>
      </c>
      <c r="J22" s="43"/>
    </row>
    <row r="23" spans="1:10" ht="34.5">
      <c r="A23" s="53" t="s">
        <v>76</v>
      </c>
      <c r="B23" s="56">
        <v>8</v>
      </c>
      <c r="C23" s="56">
        <v>4</v>
      </c>
      <c r="D23" s="55">
        <v>1</v>
      </c>
      <c r="E23" s="55">
        <v>0</v>
      </c>
      <c r="F23" s="55">
        <v>16</v>
      </c>
      <c r="G23" s="55">
        <v>9</v>
      </c>
      <c r="H23" s="55">
        <v>6</v>
      </c>
      <c r="I23" s="108">
        <v>0</v>
      </c>
      <c r="J23" s="43"/>
    </row>
    <row r="24" spans="1:10" ht="15">
      <c r="A24" s="53" t="s">
        <v>77</v>
      </c>
      <c r="B24" s="56">
        <v>160</v>
      </c>
      <c r="C24" s="56">
        <v>12</v>
      </c>
      <c r="D24" s="55">
        <v>58</v>
      </c>
      <c r="E24" s="56">
        <v>24</v>
      </c>
      <c r="F24" s="55">
        <v>262</v>
      </c>
      <c r="G24" s="56">
        <v>53</v>
      </c>
      <c r="H24" s="55">
        <v>142</v>
      </c>
      <c r="I24" s="108">
        <v>53</v>
      </c>
      <c r="J24" s="43"/>
    </row>
    <row r="25" spans="1:10" ht="23.25">
      <c r="A25" s="53" t="s">
        <v>78</v>
      </c>
      <c r="B25" s="56">
        <v>138</v>
      </c>
      <c r="C25" s="56">
        <v>14</v>
      </c>
      <c r="D25" s="55">
        <v>16</v>
      </c>
      <c r="E25" s="56">
        <v>10</v>
      </c>
      <c r="F25" s="55">
        <v>272</v>
      </c>
      <c r="G25" s="56">
        <v>57</v>
      </c>
      <c r="H25" s="55">
        <v>36</v>
      </c>
      <c r="I25" s="108">
        <v>24</v>
      </c>
      <c r="J25" s="43"/>
    </row>
    <row r="26" spans="1:10" ht="23.25">
      <c r="A26" s="53" t="s">
        <v>79</v>
      </c>
      <c r="B26" s="56">
        <v>29</v>
      </c>
      <c r="C26" s="56">
        <v>4</v>
      </c>
      <c r="D26" s="55">
        <v>24</v>
      </c>
      <c r="E26" s="56">
        <v>24</v>
      </c>
      <c r="F26" s="55">
        <v>68</v>
      </c>
      <c r="G26" s="56">
        <v>19</v>
      </c>
      <c r="H26" s="55">
        <v>45</v>
      </c>
      <c r="I26" s="108">
        <v>49</v>
      </c>
      <c r="J26" s="43"/>
    </row>
    <row r="27" spans="1:10" ht="15">
      <c r="A27" s="53" t="s">
        <v>80</v>
      </c>
      <c r="B27" s="56">
        <v>46</v>
      </c>
      <c r="C27" s="56">
        <v>8</v>
      </c>
      <c r="D27" s="55">
        <v>47</v>
      </c>
      <c r="E27" s="56">
        <v>28</v>
      </c>
      <c r="F27" s="55">
        <v>111</v>
      </c>
      <c r="G27" s="56">
        <v>24</v>
      </c>
      <c r="H27" s="55">
        <v>115</v>
      </c>
      <c r="I27" s="108">
        <v>71</v>
      </c>
      <c r="J27" s="43"/>
    </row>
    <row r="28" spans="1:10" ht="81" customHeight="1">
      <c r="A28" s="53" t="s">
        <v>81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5">
        <v>0</v>
      </c>
      <c r="I28" s="108">
        <v>0</v>
      </c>
      <c r="J28" s="43"/>
    </row>
    <row r="29" spans="1:10" ht="34.5">
      <c r="A29" s="53" t="s">
        <v>82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2">
        <v>0</v>
      </c>
      <c r="I29" s="109">
        <v>0</v>
      </c>
      <c r="J29" s="43"/>
    </row>
    <row r="30" spans="1:10" ht="15.75" thickBot="1">
      <c r="A30" s="110" t="s">
        <v>31</v>
      </c>
      <c r="B30" s="111">
        <f>SUM(B9:B29)</f>
        <v>5551</v>
      </c>
      <c r="C30" s="111">
        <f aca="true" t="shared" si="0" ref="C30:I30">SUM(C9:C29)</f>
        <v>762</v>
      </c>
      <c r="D30" s="111">
        <f t="shared" si="0"/>
        <v>3861</v>
      </c>
      <c r="E30" s="111">
        <f t="shared" si="0"/>
        <v>1826</v>
      </c>
      <c r="F30" s="111">
        <f t="shared" si="0"/>
        <v>11761</v>
      </c>
      <c r="G30" s="111">
        <f t="shared" si="0"/>
        <v>2691</v>
      </c>
      <c r="H30" s="111">
        <f t="shared" si="0"/>
        <v>9037</v>
      </c>
      <c r="I30" s="111">
        <f t="shared" si="0"/>
        <v>4673</v>
      </c>
      <c r="J30" s="43"/>
    </row>
    <row r="31" spans="1:10" ht="15" customHeight="1">
      <c r="A31" s="112" t="s">
        <v>18</v>
      </c>
      <c r="J31" s="43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&amp;L17.03.2017&amp;CTÜRKİYE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G48" sqref="G48"/>
    </sheetView>
  </sheetViews>
  <sheetFormatPr defaultColWidth="9.140625" defaultRowHeight="15"/>
  <cols>
    <col min="9" max="9" width="13.421875" style="0" customWidth="1"/>
    <col min="166" max="166" width="3.140625" style="0" customWidth="1"/>
  </cols>
  <sheetData>
    <row r="1" spans="1:9" ht="18.75" customHeight="1" thickBot="1">
      <c r="A1" s="449" t="s">
        <v>521</v>
      </c>
      <c r="B1" s="449"/>
      <c r="C1" s="449"/>
      <c r="D1" s="449"/>
      <c r="E1" s="449"/>
      <c r="F1" s="449"/>
      <c r="G1" s="449"/>
      <c r="H1" s="449"/>
      <c r="I1" s="449"/>
    </row>
    <row r="3" spans="1:9" ht="15.75">
      <c r="A3" s="435" t="s">
        <v>523</v>
      </c>
      <c r="B3" s="435"/>
      <c r="C3" s="435"/>
      <c r="D3" s="435"/>
      <c r="E3" s="435"/>
      <c r="F3" s="435"/>
      <c r="G3" s="435"/>
      <c r="H3" s="435"/>
      <c r="I3" s="435"/>
    </row>
    <row r="4" spans="1:9" ht="15.75" customHeight="1">
      <c r="A4" s="466" t="s">
        <v>84</v>
      </c>
      <c r="B4" s="466"/>
      <c r="C4" s="466"/>
      <c r="D4" s="466"/>
      <c r="E4" s="466"/>
      <c r="F4" s="466"/>
      <c r="G4" s="466"/>
      <c r="H4" s="466"/>
      <c r="I4" s="466"/>
    </row>
    <row r="5" spans="4:8" ht="18.75">
      <c r="D5" s="73"/>
      <c r="E5" s="73"/>
      <c r="F5" s="73"/>
      <c r="G5" s="73"/>
      <c r="H5" s="73"/>
    </row>
    <row r="6" spans="4:7" ht="22.5" customHeight="1">
      <c r="D6" s="467" t="s">
        <v>85</v>
      </c>
      <c r="E6" s="467"/>
      <c r="F6" s="247" t="s">
        <v>9</v>
      </c>
      <c r="G6" s="74" t="s">
        <v>86</v>
      </c>
    </row>
    <row r="7" spans="4:7" ht="15">
      <c r="D7" s="465" t="s">
        <v>87</v>
      </c>
      <c r="E7" s="465"/>
      <c r="F7" s="354">
        <v>1390</v>
      </c>
      <c r="G7" s="355">
        <v>69.29</v>
      </c>
    </row>
    <row r="8" spans="4:7" ht="13.5" customHeight="1">
      <c r="D8" s="465" t="s">
        <v>88</v>
      </c>
      <c r="E8" s="465"/>
      <c r="F8" s="355">
        <v>29</v>
      </c>
      <c r="G8" s="355">
        <v>1.45</v>
      </c>
    </row>
    <row r="9" spans="4:7" ht="13.5" customHeight="1">
      <c r="D9" s="465" t="s">
        <v>89</v>
      </c>
      <c r="E9" s="465"/>
      <c r="F9" s="355">
        <v>128</v>
      </c>
      <c r="G9" s="355">
        <v>6.38</v>
      </c>
    </row>
    <row r="10" spans="4:7" ht="15.75" customHeight="1">
      <c r="D10" s="465" t="s">
        <v>90</v>
      </c>
      <c r="E10" s="465"/>
      <c r="F10" s="355">
        <v>62</v>
      </c>
      <c r="G10" s="355">
        <v>3.09</v>
      </c>
    </row>
    <row r="11" spans="4:7" ht="14.25" customHeight="1">
      <c r="D11" s="465" t="s">
        <v>91</v>
      </c>
      <c r="E11" s="465"/>
      <c r="F11" s="355">
        <v>35</v>
      </c>
      <c r="G11" s="355">
        <v>1.74</v>
      </c>
    </row>
    <row r="12" spans="4:7" ht="15" customHeight="1">
      <c r="D12" s="465" t="s">
        <v>92</v>
      </c>
      <c r="E12" s="465"/>
      <c r="F12" s="355">
        <v>29</v>
      </c>
      <c r="G12" s="355">
        <v>1.45</v>
      </c>
    </row>
    <row r="13" spans="4:7" ht="14.25" customHeight="1">
      <c r="D13" s="465" t="s">
        <v>93</v>
      </c>
      <c r="E13" s="465"/>
      <c r="F13" s="355">
        <v>95</v>
      </c>
      <c r="G13" s="355">
        <v>4.74</v>
      </c>
    </row>
    <row r="14" spans="4:7" ht="16.5" customHeight="1">
      <c r="D14" s="465" t="s">
        <v>94</v>
      </c>
      <c r="E14" s="465"/>
      <c r="F14" s="355">
        <v>14</v>
      </c>
      <c r="G14" s="355">
        <v>0.7</v>
      </c>
    </row>
    <row r="15" spans="4:7" ht="16.5" customHeight="1">
      <c r="D15" s="465" t="s">
        <v>95</v>
      </c>
      <c r="E15" s="465"/>
      <c r="F15" s="355">
        <v>116</v>
      </c>
      <c r="G15" s="355">
        <v>5.78</v>
      </c>
    </row>
    <row r="16" spans="4:7" ht="15.75" customHeight="1">
      <c r="D16" s="465" t="s">
        <v>96</v>
      </c>
      <c r="E16" s="465"/>
      <c r="F16" s="355">
        <v>16</v>
      </c>
      <c r="G16" s="355">
        <v>0.8</v>
      </c>
    </row>
    <row r="17" spans="4:7" ht="15.75" customHeight="1">
      <c r="D17" s="465" t="s">
        <v>97</v>
      </c>
      <c r="E17" s="465"/>
      <c r="F17" s="355">
        <v>24</v>
      </c>
      <c r="G17" s="355">
        <v>1.2</v>
      </c>
    </row>
    <row r="18" spans="4:7" ht="17.25" customHeight="1">
      <c r="D18" s="465" t="s">
        <v>98</v>
      </c>
      <c r="E18" s="465"/>
      <c r="F18" s="355">
        <v>11</v>
      </c>
      <c r="G18" s="355">
        <v>0.55</v>
      </c>
    </row>
    <row r="19" spans="4:7" ht="17.25" customHeight="1">
      <c r="D19" s="465" t="s">
        <v>99</v>
      </c>
      <c r="E19" s="465"/>
      <c r="F19" s="355">
        <v>13</v>
      </c>
      <c r="G19" s="355">
        <v>0.65</v>
      </c>
    </row>
    <row r="20" spans="4:7" ht="15.75" customHeight="1">
      <c r="D20" s="465" t="s">
        <v>100</v>
      </c>
      <c r="E20" s="465"/>
      <c r="F20" s="355">
        <v>44</v>
      </c>
      <c r="G20" s="355">
        <v>2.19</v>
      </c>
    </row>
    <row r="21" spans="4:7" ht="15">
      <c r="D21" s="469" t="s">
        <v>31</v>
      </c>
      <c r="E21" s="470"/>
      <c r="F21" s="157">
        <f>SUM(F7:F20)</f>
        <v>2006</v>
      </c>
      <c r="G21" s="252">
        <f>F21/2006*100</f>
        <v>100</v>
      </c>
    </row>
    <row r="22" ht="15.75" customHeight="1"/>
    <row r="23" spans="1:9" ht="15">
      <c r="A23" s="466" t="s">
        <v>101</v>
      </c>
      <c r="B23" s="466"/>
      <c r="C23" s="466"/>
      <c r="D23" s="466"/>
      <c r="E23" s="466"/>
      <c r="F23" s="466"/>
      <c r="G23" s="466"/>
      <c r="H23" s="466"/>
      <c r="I23" s="466"/>
    </row>
    <row r="24" ht="15.75" customHeight="1"/>
    <row r="25" spans="4:7" ht="30" customHeight="1">
      <c r="D25" s="467" t="s">
        <v>85</v>
      </c>
      <c r="E25" s="467"/>
      <c r="F25" s="156" t="s">
        <v>9</v>
      </c>
      <c r="G25" s="74" t="s">
        <v>86</v>
      </c>
    </row>
    <row r="26" spans="4:7" ht="15" customHeight="1">
      <c r="D26" s="465">
        <v>10000</v>
      </c>
      <c r="E26" s="468"/>
      <c r="F26" s="155">
        <v>2362</v>
      </c>
      <c r="G26" s="75">
        <v>24.22</v>
      </c>
    </row>
    <row r="27" spans="4:7" ht="15">
      <c r="D27" s="468" t="s">
        <v>102</v>
      </c>
      <c r="E27" s="468"/>
      <c r="F27" s="155">
        <v>851</v>
      </c>
      <c r="G27" s="75">
        <v>8.73</v>
      </c>
    </row>
    <row r="28" spans="4:7" ht="15">
      <c r="D28" s="468" t="s">
        <v>103</v>
      </c>
      <c r="E28" s="468"/>
      <c r="F28" s="155">
        <v>255</v>
      </c>
      <c r="G28" s="75">
        <v>2.61</v>
      </c>
    </row>
    <row r="29" spans="4:7" ht="15">
      <c r="D29" s="468" t="s">
        <v>104</v>
      </c>
      <c r="E29" s="468"/>
      <c r="F29" s="155">
        <v>230</v>
      </c>
      <c r="G29" s="75">
        <v>2.36</v>
      </c>
    </row>
    <row r="30" spans="4:7" ht="15">
      <c r="D30" s="468" t="s">
        <v>105</v>
      </c>
      <c r="E30" s="468"/>
      <c r="F30" s="155">
        <v>1590</v>
      </c>
      <c r="G30" s="75">
        <v>16.3</v>
      </c>
    </row>
    <row r="31" spans="4:7" ht="15">
      <c r="D31" s="468" t="s">
        <v>106</v>
      </c>
      <c r="E31" s="468"/>
      <c r="F31" s="155">
        <v>121</v>
      </c>
      <c r="G31" s="75">
        <v>1.24</v>
      </c>
    </row>
    <row r="32" spans="4:7" ht="15">
      <c r="D32" s="468" t="s">
        <v>107</v>
      </c>
      <c r="E32" s="468"/>
      <c r="F32" s="155">
        <v>2198</v>
      </c>
      <c r="G32" s="75">
        <v>22.54</v>
      </c>
    </row>
    <row r="33" spans="4:7" ht="15">
      <c r="D33" s="468" t="s">
        <v>108</v>
      </c>
      <c r="E33" s="468"/>
      <c r="F33" s="155">
        <v>59</v>
      </c>
      <c r="G33" s="75">
        <v>0.6</v>
      </c>
    </row>
    <row r="34" spans="4:7" ht="15">
      <c r="D34" s="468" t="s">
        <v>109</v>
      </c>
      <c r="E34" s="468"/>
      <c r="F34" s="155">
        <v>140</v>
      </c>
      <c r="G34" s="75">
        <v>1.44</v>
      </c>
    </row>
    <row r="35" spans="4:7" ht="15">
      <c r="D35" s="468" t="s">
        <v>89</v>
      </c>
      <c r="E35" s="468"/>
      <c r="F35" s="155">
        <v>677</v>
      </c>
      <c r="G35" s="75">
        <v>6.94</v>
      </c>
    </row>
    <row r="36" spans="4:7" ht="15">
      <c r="D36" s="468" t="s">
        <v>90</v>
      </c>
      <c r="E36" s="468"/>
      <c r="F36" s="155">
        <v>169</v>
      </c>
      <c r="G36" s="75">
        <v>1.73</v>
      </c>
    </row>
    <row r="37" spans="4:7" ht="15">
      <c r="D37" s="468" t="s">
        <v>91</v>
      </c>
      <c r="E37" s="468"/>
      <c r="F37" s="155">
        <v>196</v>
      </c>
      <c r="G37" s="75">
        <v>2.01</v>
      </c>
    </row>
    <row r="38" spans="4:7" ht="15">
      <c r="D38" s="468" t="s">
        <v>92</v>
      </c>
      <c r="E38" s="468"/>
      <c r="F38" s="155">
        <v>218</v>
      </c>
      <c r="G38" s="75">
        <v>2.24</v>
      </c>
    </row>
    <row r="39" spans="4:7" ht="15">
      <c r="D39" s="468" t="s">
        <v>93</v>
      </c>
      <c r="E39" s="468"/>
      <c r="F39" s="155">
        <v>329</v>
      </c>
      <c r="G39" s="75">
        <v>3.37</v>
      </c>
    </row>
    <row r="40" spans="4:7" ht="15">
      <c r="D40" s="468" t="s">
        <v>110</v>
      </c>
      <c r="E40" s="468"/>
      <c r="F40" s="155">
        <v>46</v>
      </c>
      <c r="G40" s="75">
        <v>0.47</v>
      </c>
    </row>
    <row r="41" spans="4:7" ht="15">
      <c r="D41" s="468" t="s">
        <v>111</v>
      </c>
      <c r="E41" s="468"/>
      <c r="F41" s="155">
        <v>8</v>
      </c>
      <c r="G41" s="75">
        <v>0.08</v>
      </c>
    </row>
    <row r="42" spans="4:7" ht="15">
      <c r="D42" s="468" t="s">
        <v>112</v>
      </c>
      <c r="E42" s="468"/>
      <c r="F42" s="155">
        <v>33</v>
      </c>
      <c r="G42" s="75">
        <v>0.34</v>
      </c>
    </row>
    <row r="43" spans="4:7" ht="15">
      <c r="D43" s="468" t="s">
        <v>113</v>
      </c>
      <c r="E43" s="468"/>
      <c r="F43" s="155">
        <v>177</v>
      </c>
      <c r="G43" s="75">
        <v>1.81</v>
      </c>
    </row>
    <row r="44" spans="4:7" ht="15">
      <c r="D44" s="468" t="s">
        <v>96</v>
      </c>
      <c r="E44" s="468"/>
      <c r="F44" s="155">
        <v>37</v>
      </c>
      <c r="G44" s="75">
        <v>0.38</v>
      </c>
    </row>
    <row r="45" spans="4:7" ht="15">
      <c r="D45" s="468" t="s">
        <v>97</v>
      </c>
      <c r="E45" s="468"/>
      <c r="F45" s="155">
        <v>41</v>
      </c>
      <c r="G45" s="75">
        <v>0.42</v>
      </c>
    </row>
    <row r="46" spans="4:7" ht="15">
      <c r="D46" s="468" t="s">
        <v>114</v>
      </c>
      <c r="E46" s="468"/>
      <c r="F46" s="155">
        <v>16</v>
      </c>
      <c r="G46" s="75">
        <v>0.16</v>
      </c>
    </row>
    <row r="47" spans="4:7" ht="15">
      <c r="D47" s="471" t="s">
        <v>31</v>
      </c>
      <c r="E47" s="471"/>
      <c r="F47" s="154">
        <f>SUM(F26:F46)</f>
        <v>9753</v>
      </c>
      <c r="G47" s="252">
        <f>F47/9753*100</f>
        <v>100</v>
      </c>
    </row>
    <row r="48" spans="4:8" ht="15">
      <c r="D48" s="3" t="s">
        <v>115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&amp;L17.03.2017&amp;CTÜRKİYE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F22" sqref="F22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449" t="s">
        <v>520</v>
      </c>
      <c r="B2" s="449"/>
      <c r="C2" s="449"/>
      <c r="D2" s="449"/>
      <c r="E2" s="449"/>
      <c r="F2" s="449"/>
      <c r="G2" s="449"/>
      <c r="H2" s="449"/>
      <c r="I2" s="72"/>
      <c r="J2" s="72"/>
      <c r="K2" s="72"/>
    </row>
    <row r="3" spans="1:11" ht="1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2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475" t="s">
        <v>116</v>
      </c>
      <c r="C5" s="475"/>
      <c r="D5" s="475"/>
      <c r="E5" s="475"/>
      <c r="F5" s="475"/>
      <c r="G5" s="241"/>
      <c r="H5" s="241"/>
      <c r="I5" s="241"/>
      <c r="J5" s="241"/>
      <c r="K5" s="77"/>
    </row>
    <row r="6" spans="2:11" ht="18.75">
      <c r="B6" s="78"/>
      <c r="C6" s="79"/>
      <c r="D6" s="79"/>
      <c r="E6" s="79"/>
      <c r="F6" s="79"/>
      <c r="G6" s="79"/>
      <c r="H6" s="79"/>
      <c r="I6" s="79"/>
      <c r="J6" s="79"/>
      <c r="K6" s="4"/>
    </row>
    <row r="7" spans="2:11" ht="15">
      <c r="B7" s="4"/>
      <c r="C7" s="4"/>
      <c r="D7" s="78"/>
      <c r="E7" s="78"/>
      <c r="F7" s="78"/>
      <c r="G7" s="4"/>
      <c r="H7" s="4"/>
      <c r="I7" s="4"/>
      <c r="J7" s="4"/>
      <c r="K7" s="4"/>
    </row>
    <row r="8" spans="2:11" ht="24.75" customHeight="1">
      <c r="B8" s="473"/>
      <c r="C8" s="474" t="s">
        <v>324</v>
      </c>
      <c r="D8" s="474"/>
      <c r="E8" s="474" t="s">
        <v>325</v>
      </c>
      <c r="F8" s="474"/>
      <c r="G8" s="4"/>
      <c r="H8" s="404"/>
      <c r="I8" s="4"/>
      <c r="J8" s="4"/>
      <c r="K8" s="4"/>
    </row>
    <row r="9" spans="2:11" ht="24.75" customHeight="1">
      <c r="B9" s="473"/>
      <c r="C9" s="474"/>
      <c r="D9" s="474"/>
      <c r="E9" s="474"/>
      <c r="F9" s="474"/>
      <c r="G9" s="4"/>
      <c r="H9" s="4"/>
      <c r="I9" s="80"/>
      <c r="J9" s="4"/>
      <c r="K9" s="4"/>
    </row>
    <row r="10" spans="2:11" ht="24.75" customHeight="1">
      <c r="B10" s="231" t="s">
        <v>326</v>
      </c>
      <c r="C10" s="231" t="s">
        <v>9</v>
      </c>
      <c r="D10" s="231" t="s">
        <v>117</v>
      </c>
      <c r="E10" s="231" t="s">
        <v>9</v>
      </c>
      <c r="F10" s="231" t="s">
        <v>117</v>
      </c>
      <c r="G10" s="229"/>
      <c r="H10" s="4"/>
      <c r="I10" s="4"/>
      <c r="J10" s="4"/>
      <c r="K10" s="4"/>
    </row>
    <row r="11" spans="2:11" ht="24.75" customHeight="1">
      <c r="B11" s="232">
        <v>1</v>
      </c>
      <c r="C11" s="233">
        <v>559</v>
      </c>
      <c r="D11" s="234">
        <v>56.92</v>
      </c>
      <c r="E11" s="235">
        <v>2872</v>
      </c>
      <c r="F11" s="234">
        <v>62.87</v>
      </c>
      <c r="G11" s="4"/>
      <c r="H11" s="4"/>
      <c r="I11" s="4"/>
      <c r="J11" s="4"/>
      <c r="K11" s="4"/>
    </row>
    <row r="12" spans="2:8" ht="24.75" customHeight="1">
      <c r="B12" s="232">
        <v>2</v>
      </c>
      <c r="C12" s="236">
        <v>230</v>
      </c>
      <c r="D12" s="234">
        <v>23.42</v>
      </c>
      <c r="E12" s="236">
        <v>1170</v>
      </c>
      <c r="F12" s="234">
        <v>25.61</v>
      </c>
      <c r="G12" s="4"/>
      <c r="H12" s="4"/>
    </row>
    <row r="13" spans="2:8" ht="24.75" customHeight="1">
      <c r="B13" s="232">
        <v>3</v>
      </c>
      <c r="C13" s="237">
        <v>111</v>
      </c>
      <c r="D13" s="234">
        <v>11.3</v>
      </c>
      <c r="E13" s="237">
        <v>366</v>
      </c>
      <c r="F13" s="234">
        <v>8.01</v>
      </c>
      <c r="G13" s="4"/>
      <c r="H13" s="4"/>
    </row>
    <row r="14" spans="2:8" ht="24.75" customHeight="1">
      <c r="B14" s="232">
        <v>4</v>
      </c>
      <c r="C14" s="237">
        <v>44</v>
      </c>
      <c r="D14" s="234">
        <v>4.48</v>
      </c>
      <c r="E14" s="237">
        <v>105</v>
      </c>
      <c r="F14" s="234">
        <v>2.3</v>
      </c>
      <c r="G14" s="4"/>
      <c r="H14" s="4"/>
    </row>
    <row r="15" spans="2:8" ht="24.75" customHeight="1">
      <c r="B15" s="232">
        <v>5</v>
      </c>
      <c r="C15" s="237">
        <v>16</v>
      </c>
      <c r="D15" s="234">
        <v>1.63</v>
      </c>
      <c r="E15" s="237">
        <v>36</v>
      </c>
      <c r="F15" s="234">
        <v>0.79</v>
      </c>
      <c r="G15" s="4"/>
      <c r="H15" s="4"/>
    </row>
    <row r="16" spans="2:8" ht="24.75" customHeight="1">
      <c r="B16" s="232">
        <v>6</v>
      </c>
      <c r="C16" s="237">
        <v>12</v>
      </c>
      <c r="D16" s="234">
        <v>1.22</v>
      </c>
      <c r="E16" s="237">
        <v>11</v>
      </c>
      <c r="F16" s="234">
        <v>0.24</v>
      </c>
      <c r="G16" s="4"/>
      <c r="H16" s="4"/>
    </row>
    <row r="17" spans="2:8" ht="23.25" customHeight="1">
      <c r="B17" s="232">
        <v>7</v>
      </c>
      <c r="C17" s="237">
        <v>4</v>
      </c>
      <c r="D17" s="234">
        <v>0.41</v>
      </c>
      <c r="E17" s="237">
        <v>3</v>
      </c>
      <c r="F17" s="234">
        <v>0.07</v>
      </c>
      <c r="G17" s="4"/>
      <c r="H17" s="4"/>
    </row>
    <row r="18" spans="2:8" ht="25.5" customHeight="1">
      <c r="B18" s="232">
        <v>8</v>
      </c>
      <c r="C18" s="237">
        <v>1</v>
      </c>
      <c r="D18" s="234">
        <v>0.1</v>
      </c>
      <c r="E18" s="237">
        <v>3</v>
      </c>
      <c r="F18" s="234">
        <v>0.07</v>
      </c>
      <c r="G18" s="4"/>
      <c r="H18" s="4"/>
    </row>
    <row r="19" spans="1:8" ht="22.5" customHeight="1">
      <c r="A19" s="229"/>
      <c r="B19" s="232">
        <v>9</v>
      </c>
      <c r="C19" s="237">
        <v>1</v>
      </c>
      <c r="D19" s="234">
        <v>0.1</v>
      </c>
      <c r="E19" s="237">
        <v>1</v>
      </c>
      <c r="F19" s="234">
        <v>0.02</v>
      </c>
      <c r="G19" s="229"/>
      <c r="H19" s="4"/>
    </row>
    <row r="20" spans="2:8" ht="23.25" customHeight="1">
      <c r="B20" s="232">
        <v>10</v>
      </c>
      <c r="C20" s="237">
        <v>0</v>
      </c>
      <c r="D20" s="234">
        <v>0</v>
      </c>
      <c r="E20" s="237">
        <v>0</v>
      </c>
      <c r="F20" s="234">
        <v>0</v>
      </c>
      <c r="G20" s="4"/>
      <c r="H20" s="4"/>
    </row>
    <row r="21" spans="2:8" ht="24.75" customHeight="1">
      <c r="B21" s="232" t="s">
        <v>118</v>
      </c>
      <c r="C21" s="237">
        <v>4</v>
      </c>
      <c r="D21" s="234">
        <v>0</v>
      </c>
      <c r="E21" s="237">
        <v>1</v>
      </c>
      <c r="F21" s="234">
        <v>0.02</v>
      </c>
      <c r="G21" s="4"/>
      <c r="H21" s="4"/>
    </row>
    <row r="22" spans="2:8" ht="24.75" customHeight="1">
      <c r="B22" s="231" t="s">
        <v>31</v>
      </c>
      <c r="C22" s="238">
        <f>SUM(C11:C21)</f>
        <v>982</v>
      </c>
      <c r="D22" s="239">
        <f>C22/982*100</f>
        <v>100</v>
      </c>
      <c r="E22" s="240">
        <f>SUM(E11:E21)</f>
        <v>4568</v>
      </c>
      <c r="F22" s="239">
        <f>SUM(F11:F21)</f>
        <v>99.99999999999997</v>
      </c>
      <c r="G22" s="4"/>
      <c r="H22" s="4"/>
    </row>
    <row r="23" spans="2:8" ht="18.75" customHeight="1">
      <c r="B23" s="472" t="s">
        <v>18</v>
      </c>
      <c r="C23" s="472"/>
      <c r="D23" s="472"/>
      <c r="E23" s="472"/>
      <c r="F23" s="472"/>
      <c r="G23" s="4"/>
      <c r="H23" s="4"/>
    </row>
    <row r="24" spans="2:8" ht="19.5" customHeight="1">
      <c r="B24" t="s">
        <v>327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58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30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58"/>
      <c r="I35" s="158"/>
      <c r="J35" s="4"/>
      <c r="K35" s="4"/>
    </row>
    <row r="36" spans="2:11" ht="15">
      <c r="B36" s="4"/>
      <c r="C36" s="82"/>
      <c r="D36" s="82"/>
      <c r="H36" s="83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  <headerFooter>
    <oddFooter>&amp;L17.03.2017&amp;CTÜRKİYE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2017-03-15T12:25:01Z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