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tabRatio="66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FAALİYET'!$A$1:$J$50</definedName>
    <definedName name="_xlnm.Print_Area" localSheetId="3">'FAALİYET SIKLIĞI'!$A$1:$I$161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İLLER'!$32:$34</definedName>
    <definedName name="_xlnm.Print_Titles" localSheetId="18">'YABANCI SERMAYE ve ÜLKELER'!$40:$42</definedName>
  </definedNames>
  <calcPr fullCalcOnLoad="1"/>
</workbook>
</file>

<file path=xl/sharedStrings.xml><?xml version="1.0" encoding="utf-8"?>
<sst xmlns="http://schemas.openxmlformats.org/spreadsheetml/2006/main" count="1738" uniqueCount="620">
  <si>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</si>
  <si>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</si>
  <si>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</si>
  <si>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</si>
  <si>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</si>
  <si>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</si>
  <si>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</si>
  <si>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</si>
  <si>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</si>
  <si>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</si>
  <si>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</si>
  <si>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</si>
  <si>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</si>
  <si>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</si>
  <si>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</si>
  <si>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</si>
  <si>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</si>
  <si>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</si>
  <si>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</si>
  <si>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</si>
  <si>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</si>
  <si>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</si>
  <si>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</si>
  <si>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</si>
  <si>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</si>
  <si>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</si>
  <si>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</si>
  <si>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</si>
  <si>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</si>
  <si>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</si>
  <si>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</si>
  <si>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</si>
  <si>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</si>
  <si>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</si>
  <si>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</si>
  <si>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</si>
  <si>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</si>
  <si>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</si>
  <si>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</si>
  <si>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</si>
  <si>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</si>
  <si>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</si>
  <si>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</si>
  <si>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</si>
  <si>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</si>
  <si>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</si>
  <si>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</si>
  <si>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</si>
  <si>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</si>
  <si>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</si>
  <si>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</si>
  <si>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</si>
  <si>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</si>
  <si>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</si>
  <si>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</si>
  <si>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</si>
  <si>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</si>
  <si>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</si>
  <si>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</si>
  <si>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</si>
  <si>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</si>
  <si>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</si>
  <si>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</si>
  <si>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</si>
  <si>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</si>
  <si>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</si>
  <si>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</si>
  <si>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</si>
  <si>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</si>
  <si>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</si>
  <si>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</si>
  <si>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</si>
  <si>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</si>
  <si>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</si>
  <si>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</si>
  <si>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</si>
  <si>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</si>
  <si>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</si>
  <si>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</si>
  <si>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</si>
  <si>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</si>
  <si>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</si>
  <si>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</si>
  <si>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</si>
  <si>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</si>
  <si>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</si>
  <si>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</si>
  <si>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</si>
  <si>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</si>
  <si>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</si>
  <si>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</si>
  <si>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</si>
  <si>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</si>
  <si>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</si>
  <si>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</si>
  <si>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</si>
  <si>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</si>
  <si>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</si>
  <si>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</si>
  <si>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</si>
  <si>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</si>
  <si>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</si>
  <si>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</si>
  <si>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</si>
  <si>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</si>
  <si>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</si>
  <si>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</si>
  <si>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</si>
  <si>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</si>
  <si>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</si>
  <si>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</si>
  <si>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</si>
  <si>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</si>
  <si>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</si>
  <si>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</si>
  <si>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</si>
  <si>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</si>
  <si>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</si>
  <si>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</si>
  <si>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</si>
  <si>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</si>
  <si>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</si>
  <si>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</si>
  <si>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</si>
  <si>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</si>
  <si>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</si>
  <si>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</si>
  <si>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</si>
  <si>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</si>
  <si>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</si>
  <si>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</si>
  <si>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</si>
  <si>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</si>
  <si>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</si>
  <si>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</si>
  <si>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</si>
  <si>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</si>
  <si>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</si>
  <si>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</si>
  <si>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</si>
  <si>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</si>
  <si>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</si>
  <si>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</si>
  <si>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</si>
  <si>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</si>
  <si>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</si>
  <si>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</si>
  <si>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</si>
  <si>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</si>
  <si>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</si>
  <si>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</si>
  <si>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</si>
  <si>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</si>
  <si>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</si>
  <si>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</si>
  <si>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</si>
  <si>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</si>
  <si>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</si>
  <si>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</si>
  <si>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</si>
  <si>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</si>
  <si>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</si>
  <si>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</si>
  <si>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</si>
  <si>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</si>
  <si>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</si>
  <si>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</si>
  <si>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</si>
  <si>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</si>
  <si>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</si>
  <si>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</si>
  <si>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</si>
  <si>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</si>
  <si>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</si>
  <si>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</si>
  <si>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</si>
  <si>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</si>
  <si>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</si>
  <si>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</si>
  <si>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</si>
  <si>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</si>
  <si>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</si>
  <si>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</si>
  <si>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</si>
  <si>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</si>
  <si>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</si>
  <si>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</si>
  <si>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</si>
  <si>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</si>
  <si>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</si>
  <si>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</si>
  <si>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</si>
  <si>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</si>
  <si>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</si>
  <si>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</si>
  <si>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</si>
  <si>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</si>
  <si>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</si>
  <si>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</si>
  <si>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</si>
  <si>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</si>
  <si>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</si>
  <si>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</si>
  <si>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</si>
  <si>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</si>
  <si>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</si>
  <si>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</si>
  <si>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</si>
  <si>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</si>
  <si>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</si>
  <si>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</si>
  <si>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</si>
  <si>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</si>
  <si>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</si>
  <si>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</si>
  <si>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</si>
  <si>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</si>
  <si>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</si>
  <si>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</si>
  <si>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</si>
  <si>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</si>
  <si>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</si>
  <si>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</si>
  <si>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</si>
  <si>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</si>
  <si>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</si>
  <si>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</si>
  <si>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</si>
  <si>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</si>
  <si>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</si>
  <si>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</si>
  <si>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</si>
  <si>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</si>
  <si>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</si>
  <si>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</si>
  <si>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</si>
  <si>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</si>
  <si>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</si>
  <si>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</si>
  <si>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</si>
  <si>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</si>
  <si>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</si>
  <si>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</si>
  <si>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</si>
  <si>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</si>
  <si>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</si>
  <si>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</si>
  <si>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</si>
  <si>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</si>
  <si>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</si>
  <si>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</si>
  <si>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</si>
  <si>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</si>
  <si>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</si>
  <si>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</si>
  <si>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</si>
  <si>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</si>
  <si>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</si>
  <si>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</si>
  <si>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</si>
  <si>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</si>
  <si>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</si>
  <si>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</si>
  <si>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</si>
  <si>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</si>
  <si>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</si>
  <si>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</si>
  <si>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</si>
  <si>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</si>
  <si>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</si>
  <si>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</si>
  <si>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</si>
  <si>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</si>
  <si>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</si>
  <si>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</si>
  <si>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</si>
  <si>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</si>
  <si>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</si>
  <si>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</si>
  <si>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</si>
  <si>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</si>
  <si>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</si>
  <si>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</si>
  <si>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</si>
  <si>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</si>
  <si>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</si>
  <si>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</si>
  <si>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</si>
  <si>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</si>
  <si>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</si>
  <si>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</si>
  <si>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</si>
  <si>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</si>
  <si>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</si>
  <si>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</si>
  <si>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</si>
  <si>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</si>
  <si>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</si>
  <si>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</si>
  <si>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</si>
  <si>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</si>
  <si>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</si>
  <si>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</si>
  <si>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</si>
  <si>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</si>
  <si>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</si>
  <si>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</si>
  <si>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</si>
  <si>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</si>
  <si>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</si>
  <si>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</si>
  <si>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</si>
  <si>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</si>
  <si>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</si>
  <si>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</si>
  <si>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</si>
  <si>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</si>
  <si>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</si>
  <si>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</si>
  <si>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</si>
  <si>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</si>
  <si>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</si>
  <si>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</si>
  <si>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</si>
  <si>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</si>
  <si>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</si>
  <si>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</si>
  <si>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</si>
  <si>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</si>
  <si>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</si>
  <si>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</si>
  <si>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</si>
  <si>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</si>
  <si>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</si>
  <si>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</si>
  <si>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</si>
  <si>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</si>
  <si>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</si>
  <si>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</si>
  <si>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</si>
  <si>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</si>
  <si>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</si>
  <si>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</si>
  <si>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</si>
  <si>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</si>
  <si>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</si>
  <si>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</si>
  <si>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</si>
  <si>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</si>
  <si>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</si>
  <si>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</si>
  <si>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</si>
  <si>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</si>
  <si>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</si>
  <si>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</si>
  <si>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</si>
  <si>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</si>
  <si>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</si>
  <si>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</si>
  <si>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</si>
  <si>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</si>
  <si>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</si>
  <si>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</si>
  <si>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</si>
  <si>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</si>
  <si>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</si>
  <si>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</si>
  <si>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</si>
  <si>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</si>
  <si>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</si>
  <si>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</si>
  <si>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</si>
  <si>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</si>
  <si>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</si>
  <si>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</si>
  <si>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</si>
  <si>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</si>
  <si>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</si>
  <si>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</si>
  <si>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</si>
  <si>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</si>
  <si>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</si>
  <si>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</si>
  <si>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</si>
  <si>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</si>
  <si>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</si>
  <si>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</si>
  <si>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</si>
  <si>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</si>
  <si>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</si>
  <si>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</si>
  <si>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</si>
  <si>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</si>
  <si>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</si>
  <si>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</si>
  <si>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</si>
  <si>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</si>
  <si>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</si>
  <si>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</si>
  <si>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</si>
  <si>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</si>
  <si>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</si>
  <si>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</si>
  <si>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</si>
  <si>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</si>
  <si>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</si>
  <si>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</si>
  <si>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</si>
  <si>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</si>
  <si>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</si>
  <si>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</si>
  <si>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</si>
  <si>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</si>
  <si>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</si>
  <si>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</si>
  <si>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</si>
  <si>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</si>
  <si>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</si>
  <si>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</si>
  <si>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</si>
  <si>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</si>
  <si>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</si>
  <si>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</si>
  <si>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</si>
  <si>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</si>
  <si>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</si>
  <si>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</si>
  <si>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</si>
  <si>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</si>
  <si>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</si>
  <si>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</si>
  <si>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</si>
  <si>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</si>
  <si>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</si>
  <si>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</si>
  <si>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</si>
  <si>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</si>
  <si>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</si>
  <si>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</si>
  <si>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</si>
  <si>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</si>
  <si>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</si>
  <si>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</si>
  <si>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</si>
  <si>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</si>
  <si>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</si>
  <si>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</si>
  <si>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</si>
  <si>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</si>
  <si>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</si>
  <si>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</si>
  <si>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</si>
  <si>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</si>
  <si>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</si>
  <si>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</si>
  <si>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</si>
  <si>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</si>
  <si>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</si>
  <si>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</si>
  <si>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</si>
  <si>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</si>
  <si>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</si>
  <si>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</si>
  <si>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</si>
  <si>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</si>
  <si>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</si>
  <si>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</si>
  <si>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</si>
  <si>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</si>
  <si>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</si>
  <si>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</si>
  <si>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</si>
  <si>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</si>
  <si>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</si>
  <si>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</si>
  <si>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</si>
  <si>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</si>
  <si>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</si>
  <si>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</si>
  <si>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</si>
  <si>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>73.11</t>
  </si>
  <si>
    <t>Reklam ajanslarının faaliyetleri</t>
  </si>
  <si>
    <t>Sebze, kavun-karpuz, kök ve yumru sebzelerin yetiştirilmesi</t>
  </si>
  <si>
    <t>01.13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</si>
  <si>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</si>
  <si>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</si>
  <si>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</si>
  <si>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</si>
  <si>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</si>
  <si>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</si>
  <si>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</si>
  <si>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</si>
  <si>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</si>
  <si>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</si>
  <si>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</si>
  <si>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</si>
  <si>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</si>
  <si>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</si>
  <si>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Eğitim/Araştırma ve Geliştirme Kooperatifi</t>
  </si>
  <si>
    <t>Tütün Satış Tarım Kooperatifi</t>
  </si>
  <si>
    <t>85.59</t>
  </si>
  <si>
    <t>Başka yerde sınıflandırılmamış diğer eğitim</t>
  </si>
  <si>
    <t>79.11</t>
  </si>
  <si>
    <t>Seyahat acentesi faaliyetleri</t>
  </si>
  <si>
    <t>42.22</t>
  </si>
  <si>
    <t>Elektrik ve telekomünikasyon için hizmet projelerinin inşaatı</t>
  </si>
  <si>
    <t>Tahılların (pirinç hariç), baklagillerin ve yağlı tohumların yetiştirilmesi</t>
  </si>
  <si>
    <t>01.11</t>
  </si>
  <si>
    <t>Deniz Motorlu Taşıyıcılar Kooperatifi</t>
  </si>
  <si>
    <t>Temin Tevzi Kooperatifi</t>
  </si>
  <si>
    <t>Kenya</t>
  </si>
  <si>
    <t>Panama</t>
  </si>
  <si>
    <t>Moğolistan</t>
  </si>
  <si>
    <t>Cebelitarık</t>
  </si>
  <si>
    <t>Nijer</t>
  </si>
  <si>
    <t>Hongkong</t>
  </si>
  <si>
    <t>2016 HAZİRAN  AYINA AİT KURULAN ve KAPANAN ŞİRKET İSTATİSTİKLERİ</t>
  </si>
  <si>
    <t xml:space="preserve">  2016 HAZİRAN  AYINA AİT KURULAN ve KAPANAN ŞİRKET İSTATİSTİKLERİ</t>
  </si>
  <si>
    <t xml:space="preserve"> 2016  HAZİRAN AYINA AİT KURULAN ve KAPANAN ŞİRKET İSTATİSTİKLERİ</t>
  </si>
  <si>
    <t>2016 HAZİRAN AYINA AİT KURULAN ve KAPANAN ŞİRKET İSTATİSTİKLERİ</t>
  </si>
  <si>
    <t xml:space="preserve"> 2016 HAZİRAN AYINA AİT KURULAN ve KAPANAN ŞİRKET İSTATİSTİKLERİ</t>
  </si>
  <si>
    <t>OCAK-HAZİRAN 2016</t>
  </si>
  <si>
    <t xml:space="preserve">2016 HAZİRAN AYINA AİT KURULAN VE KAPANAN ŞİRKET İSTATİSTİKLERİ </t>
  </si>
  <si>
    <t>2016 HAZİRAN (BİR AYLIK)</t>
  </si>
  <si>
    <t>2015  HAZİRAN (BİR AYLIK)</t>
  </si>
  <si>
    <t>2016 HAZİRAN</t>
  </si>
  <si>
    <t>2016 OCAK-HAZİRAN</t>
  </si>
  <si>
    <t>2016 Ocak-Haziran Ayları Arası Kurulan ŞirketlerinSermaye Dağılımları</t>
  </si>
  <si>
    <t>Ocak-Haziran Döneminde En Çok Şirket Kapanışı Olan İlk 10 Faaliyet</t>
  </si>
  <si>
    <t xml:space="preserve"> Haziran Ayında Kurulan Kooperatiflerin Genel Görünümü </t>
  </si>
  <si>
    <t xml:space="preserve"> 2016 Ocak-Haziran Döneminde   Kurulan Kooperatiflerin Genel Görünümü </t>
  </si>
  <si>
    <t xml:space="preserve">       Haziran Ayında Kurulan Yabancı Sermayeli Şirketlerin Genel Görünümü</t>
  </si>
  <si>
    <t>2016 Ocak-Haziran Döneminde  Kurulan Yabancı Sermayeli Şirketlerin         Genel Görünümü</t>
  </si>
  <si>
    <t>2016 Ocak-Haziran Döneminde Kurulan Yabancı Sermayeli Şirketlerin                                                                  İllere Göre Dağılımı</t>
  </si>
  <si>
    <t xml:space="preserve">        Haziran Ayında Kurulan Yabancı Sermayeli Şirketlerin Ülkelere Göre Dağılımı</t>
  </si>
  <si>
    <t xml:space="preserve">        2016 Ocak-Haziran Döneminde Kurulan Yabancı Sermayeli Şirketlerin Ülkelere Göre Dağılımı</t>
  </si>
  <si>
    <t>1.114</t>
  </si>
  <si>
    <t>4.371</t>
  </si>
  <si>
    <t>5.571</t>
  </si>
  <si>
    <t>2.953.838.474</t>
  </si>
  <si>
    <t>10.000</t>
  </si>
  <si>
    <t>483.623.425</t>
  </si>
  <si>
    <t>3.437.471.899</t>
  </si>
  <si>
    <t>370.725.686</t>
  </si>
  <si>
    <t>1.866.400</t>
  </si>
  <si>
    <t>372.592.086</t>
  </si>
  <si>
    <t>1.825</t>
  </si>
  <si>
    <t>2.490</t>
  </si>
  <si>
    <t>187.000</t>
  </si>
  <si>
    <t>2.587.186.255</t>
  </si>
  <si>
    <t>153.900</t>
  </si>
  <si>
    <t>2.568.000</t>
  </si>
  <si>
    <t>5.016.755.300</t>
  </si>
  <si>
    <t>331.500</t>
  </si>
  <si>
    <t>Anonim Şirket</t>
  </si>
  <si>
    <t>Kollektif Şirket</t>
  </si>
  <si>
    <t>Komandit Şirket</t>
  </si>
  <si>
    <t>Limited Şirket</t>
  </si>
  <si>
    <t>47.30</t>
  </si>
  <si>
    <t>Belirli bir mala tahsis edilmiş mağazalarda otomotiv yakıtının perakende ticareti</t>
  </si>
  <si>
    <t>14.13</t>
  </si>
  <si>
    <t>Diğer dış giyim eşyaları imalatı</t>
  </si>
  <si>
    <t>50.20</t>
  </si>
  <si>
    <t>Deniz ve kıyı sularında yük taşımacılığı</t>
  </si>
  <si>
    <t>ŞURFA</t>
  </si>
  <si>
    <t>KMARAŞ</t>
  </si>
  <si>
    <t>Portekiz</t>
  </si>
  <si>
    <t>ABD</t>
  </si>
  <si>
    <t>Yemen Halk Cum</t>
  </si>
  <si>
    <t>Kuzey Kıbrıs Türk Cum</t>
  </si>
  <si>
    <t>Yemen Arap Cum</t>
  </si>
  <si>
    <t>Litvanya</t>
  </si>
  <si>
    <t>Yeni Zelanda</t>
  </si>
  <si>
    <t>Macaristan</t>
  </si>
  <si>
    <t>Bolivya</t>
  </si>
  <si>
    <t>Çek Cum</t>
  </si>
  <si>
    <t>Slovak Cum</t>
  </si>
  <si>
    <t>4120 -İkamet amaçlı olan veya ikamet amaçlı olmayan binaların inşaatı</t>
  </si>
  <si>
    <t>7022 -İşletme ve diğer idari danışmanlık faaliyetleri</t>
  </si>
  <si>
    <t>6831 -Gayrimenkul acenteleri</t>
  </si>
  <si>
    <t>4690 -Belirli bir mala tahsis edilmemiş mağazalardaki toptan ticaret</t>
  </si>
  <si>
    <t>4669 -Diğer makine ve ekipmanların toptan ticareti</t>
  </si>
  <si>
    <t>4110 -İnşaat projelerinin geliştirilmesi</t>
  </si>
  <si>
    <t>7112 -Mühendislik faaliyetleri ve ilgili teknik danışmanlık</t>
  </si>
  <si>
    <t>6201 -Bilgisayar programlama faaliyetleri</t>
  </si>
  <si>
    <t>3511 -Elektrik enerjisi üretimi</t>
  </si>
  <si>
    <t>7911 -Seyahat acentesi faaliyetleri</t>
  </si>
  <si>
    <t>4941 -Karayolu ile yük taşımacılığı</t>
  </si>
  <si>
    <t>5510 -Oteller ve benzeri konaklama yerleri</t>
  </si>
  <si>
    <t>5520 -Tatil ve diğer kısa süreli konaklama yerleri</t>
  </si>
  <si>
    <t>5610 -Lokantalar ve seyyar yemek hizmeti faaliyetleri</t>
  </si>
  <si>
    <t>6810 -Kendine ait gayrimenkulün alınıp satılması</t>
  </si>
  <si>
    <t>4642 -Giysi ve ayakkabı toptan ticareti</t>
  </si>
  <si>
    <t>4671 -Katı, sıvı ve gazlı yakıtlar ile bunlarla ilgili ürünlerin toptan ticareti</t>
  </si>
  <si>
    <t>4676 -Diğer ara ürünlerin toptan ticareti</t>
  </si>
  <si>
    <t>7990 -Diğer rezervasyon hizmetleri ve ilgili faaliyetler</t>
  </si>
  <si>
    <t>1413 -Diğer dış giyim eşyaları imalatı</t>
  </si>
  <si>
    <t>4619 -Çeşitli malların satışı ile ilgili aracılar</t>
  </si>
  <si>
    <t>4673 -Ağaç, inşaat malzemesi ve sıhhi teçhizat toptan ticareti</t>
  </si>
  <si>
    <t>4617 -Gıda, içecek ve tütün satışı ile ilgili aracılar</t>
  </si>
  <si>
    <t>4638 -Balık, kabuklular ve yumuşakçalar da dahil diğer gıda maddelerinin toptan ticareti</t>
  </si>
  <si>
    <t>4777 -Belirli bir mala tahsis edilmiş mağazalarda saat ve mücevher perakende ticareti</t>
  </si>
  <si>
    <t>4711 -Belirli bir mala tahsis edilmemiş mağazalarda gıda, içecek veya tütün ağırlıklı perakende ticaret</t>
  </si>
  <si>
    <t>4639 -Belirli bir mala tahsis edilmemiş mağazalardaki gıda, içecek ve tütün toptan ticareti</t>
  </si>
  <si>
    <t>4646 -Eczacılık ürünlerinin toptan ticareti</t>
  </si>
  <si>
    <t>4631 -Meyve ve sebzelerin toptan ticareti</t>
  </si>
  <si>
    <t>4641 -Tekstil ürünlerinin toptan ticareti</t>
  </si>
  <si>
    <t>2016 OCAK-HAZİRAN (6 AYLIK)</t>
  </si>
  <si>
    <t>2015 OCAK-HAZİRAN (6 AYLIK)</t>
  </si>
  <si>
    <t>23.271.442.466</t>
  </si>
  <si>
    <t>36.566.566.072</t>
  </si>
  <si>
    <t>-</t>
  </si>
  <si>
    <t>25.858.969.621</t>
  </si>
  <si>
    <t>41.586.221.245</t>
  </si>
  <si>
    <t>1.150.112.292</t>
  </si>
  <si>
    <t>678.081.385</t>
  </si>
  <si>
    <t>2016 Ocak-Haziran Döneminde En Çok Yabancı Sermayeli Şirket Kuruluşu Olan İlk 20 Faaliyet</t>
  </si>
  <si>
    <t>HAZİRAN 2016</t>
  </si>
  <si>
    <t>Mayıs</t>
  </si>
  <si>
    <t xml:space="preserve"> 18 TEMMUZ 2016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</si>
</sst>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  <numFmt numFmtId="188" formatCode="0.0"/>
    <numFmt numFmtId="189" formatCode="_-* #,##0.0\ _Y_T_L_-;\-* #,##0.0\ _Y_T_L_-;_-* &quot;-&quot;??\ _Y_T_L_-;_-@_-"/>
    <numFmt numFmtId="190" formatCode="_-* #,##0\ _Y_T_L_-;\-* #,##0\ _Y_T_L_-;_-* &quot;-&quot;??\ _Y_T_L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color indexed="10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0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E4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8C9C9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>
        <color rgb="FF187FDE"/>
      </right>
      <top style="medium"/>
      <bottom style="thin">
        <color rgb="FF187FDE"/>
      </bottom>
    </border>
    <border>
      <left style="thin">
        <color rgb="FF187FDE"/>
      </left>
      <right style="thin">
        <color rgb="FF187FDE"/>
      </right>
      <top style="medium"/>
      <bottom style="thin">
        <color rgb="FF187FDE"/>
      </bottom>
    </border>
    <border>
      <left style="thin">
        <color rgb="FF187FDE"/>
      </left>
      <right style="medium"/>
      <top style="medium"/>
      <bottom style="thin">
        <color rgb="FF187FDE"/>
      </bottom>
    </border>
    <border>
      <left style="medium"/>
      <right style="thin">
        <color rgb="FF187FDE"/>
      </right>
      <top style="thin">
        <color rgb="FF187FDE"/>
      </top>
      <bottom style="thin">
        <color rgb="FF187FDE"/>
      </bottom>
    </border>
    <border>
      <left style="thin">
        <color rgb="FF187FDE"/>
      </left>
      <right style="medium"/>
      <top style="thin">
        <color rgb="FF187FDE"/>
      </top>
      <bottom style="thin">
        <color rgb="FF187FDE"/>
      </bottom>
    </border>
    <border>
      <left style="medium"/>
      <right style="thin">
        <color rgb="FF187FDE"/>
      </right>
      <top style="thin">
        <color rgb="FF187FDE"/>
      </top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medium"/>
    </border>
    <border>
      <left style="thin">
        <color rgb="FF187FDE"/>
      </left>
      <right style="medium"/>
      <top style="thin">
        <color rgb="FF187FDE"/>
      </top>
      <bottom style="medium"/>
    </border>
    <border>
      <left style="medium"/>
      <right style="thin"/>
      <top style="thin"/>
      <bottom/>
    </border>
    <border>
      <left>
        <color indexed="63"/>
      </left>
      <right style="thin">
        <color rgb="FF187FDE"/>
      </right>
      <top style="thin">
        <color rgb="FF187FDE"/>
      </top>
      <bottom>
        <color indexed="63"/>
      </bottom>
    </border>
    <border>
      <left style="medium"/>
      <right style="medium"/>
      <top style="thin">
        <color rgb="FF187FDE"/>
      </top>
      <bottom>
        <color indexed="63"/>
      </bottom>
    </border>
    <border>
      <left style="medium"/>
      <right style="medium"/>
      <top style="medium"/>
      <bottom style="thin">
        <color rgb="FF187FDE"/>
      </bottom>
    </border>
    <border>
      <left style="medium"/>
      <right style="medium"/>
      <top style="thin">
        <color rgb="FF187FDE"/>
      </top>
      <bottom style="thin">
        <color rgb="FF187FDE"/>
      </bottom>
    </border>
    <border>
      <left style="medium"/>
      <right style="medium"/>
      <top style="thin">
        <color rgb="FF187FDE"/>
      </top>
      <bottom style="medium"/>
    </border>
    <border>
      <left>
        <color indexed="63"/>
      </left>
      <right>
        <color indexed="63"/>
      </right>
      <top style="thin">
        <color rgb="FF187FDE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  <border>
      <left>
        <color indexed="63"/>
      </left>
      <right>
        <color indexed="63"/>
      </right>
      <top style="thin">
        <color rgb="FF187FDE"/>
      </top>
      <bottom style="medium"/>
    </border>
    <border>
      <left>
        <color indexed="63"/>
      </left>
      <right style="medium"/>
      <top style="medium"/>
      <bottom style="thin">
        <color rgb="FF187FDE"/>
      </bottom>
    </border>
    <border>
      <left>
        <color indexed="63"/>
      </left>
      <right style="medium"/>
      <top style="thin">
        <color rgb="FF187FDE"/>
      </top>
      <bottom style="thin">
        <color rgb="FF187FDE"/>
      </bottom>
    </border>
    <border>
      <left>
        <color indexed="63"/>
      </left>
      <right style="medium"/>
      <top style="thin">
        <color rgb="FF187FDE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>
        <color rgb="FF187FDE"/>
      </top>
      <bottom style="thin">
        <color rgb="FF187FDE"/>
      </bottom>
    </border>
    <border>
      <left style="thin">
        <color rgb="FF187FDE"/>
      </left>
      <right>
        <color indexed="63"/>
      </right>
      <top style="thin"/>
      <bottom style="thin">
        <color rgb="FF187FDE"/>
      </bottom>
    </border>
    <border>
      <left>
        <color indexed="63"/>
      </left>
      <right>
        <color indexed="63"/>
      </right>
      <top style="thin"/>
      <bottom style="thin">
        <color rgb="FF187FDE"/>
      </bottom>
    </border>
    <border>
      <left>
        <color indexed="63"/>
      </left>
      <right style="thin"/>
      <top style="thin"/>
      <bottom style="thin">
        <color rgb="FF187FDE"/>
      </bottom>
    </border>
    <border>
      <left style="thin"/>
      <right>
        <color indexed="63"/>
      </right>
      <top style="thin">
        <color rgb="FF187FDE"/>
      </top>
      <bottom style="thin"/>
    </border>
    <border>
      <left>
        <color indexed="63"/>
      </left>
      <right>
        <color indexed="63"/>
      </right>
      <top style="thin">
        <color rgb="FF187FDE"/>
      </top>
      <bottom style="thin"/>
    </border>
    <border>
      <left>
        <color indexed="63"/>
      </left>
      <right style="thin"/>
      <top style="thin">
        <color rgb="FF187FDE"/>
      </top>
      <bottom style="thin"/>
    </border>
    <border>
      <left style="thin"/>
      <right>
        <color indexed="63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>
        <color indexed="63"/>
      </left>
      <right style="thin">
        <color rgb="FF187FDE"/>
      </right>
      <top style="thin"/>
      <bottom style="thin">
        <color rgb="FF187FDE"/>
      </bottom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8" fillId="0" borderId="0" xfId="0" applyFont="1" applyAlignment="1">
      <alignment/>
    </xf>
    <xf numFmtId="0" fontId="0" fillId="0" borderId="0" xfId="0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3" fontId="89" fillId="0" borderId="0" xfId="0" applyNumberFormat="1" applyFont="1" applyAlignment="1">
      <alignment/>
    </xf>
    <xf numFmtId="0" fontId="89" fillId="33" borderId="0" xfId="0" applyFont="1" applyFill="1" applyAlignment="1">
      <alignment/>
    </xf>
    <xf numFmtId="0" fontId="91" fillId="0" borderId="0" xfId="0" applyFont="1" applyAlignment="1">
      <alignment/>
    </xf>
    <xf numFmtId="1" fontId="89" fillId="0" borderId="0" xfId="0" applyNumberFormat="1" applyFont="1" applyAlignment="1">
      <alignment/>
    </xf>
    <xf numFmtId="0" fontId="92" fillId="0" borderId="0" xfId="0" applyFont="1" applyAlignment="1">
      <alignment/>
    </xf>
    <xf numFmtId="181" fontId="89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93" fillId="34" borderId="12" xfId="0" applyFont="1" applyFill="1" applyBorder="1" applyAlignment="1">
      <alignment horizontal="center" vertical="center" wrapText="1"/>
    </xf>
    <xf numFmtId="0" fontId="93" fillId="34" borderId="12" xfId="0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wrapText="1"/>
    </xf>
    <xf numFmtId="3" fontId="94" fillId="33" borderId="14" xfId="0" applyNumberFormat="1" applyFont="1" applyFill="1" applyBorder="1" applyAlignment="1">
      <alignment horizontal="right"/>
    </xf>
    <xf numFmtId="3" fontId="95" fillId="33" borderId="14" xfId="0" applyNumberFormat="1" applyFont="1" applyFill="1" applyBorder="1" applyAlignment="1">
      <alignment/>
    </xf>
    <xf numFmtId="0" fontId="94" fillId="33" borderId="15" xfId="0" applyFont="1" applyFill="1" applyBorder="1" applyAlignment="1">
      <alignment wrapText="1"/>
    </xf>
    <xf numFmtId="3" fontId="94" fillId="33" borderId="16" xfId="0" applyNumberFormat="1" applyFont="1" applyFill="1" applyBorder="1" applyAlignment="1">
      <alignment horizontal="right"/>
    </xf>
    <xf numFmtId="3" fontId="95" fillId="33" borderId="16" xfId="0" applyNumberFormat="1" applyFont="1" applyFill="1" applyBorder="1" applyAlignment="1">
      <alignment/>
    </xf>
    <xf numFmtId="3" fontId="95" fillId="33" borderId="16" xfId="0" applyNumberFormat="1" applyFont="1" applyFill="1" applyBorder="1" applyAlignment="1">
      <alignment horizontal="right"/>
    </xf>
    <xf numFmtId="0" fontId="94" fillId="33" borderId="17" xfId="0" applyFont="1" applyFill="1" applyBorder="1" applyAlignment="1">
      <alignment wrapText="1"/>
    </xf>
    <xf numFmtId="3" fontId="94" fillId="33" borderId="18" xfId="0" applyNumberFormat="1" applyFont="1" applyFill="1" applyBorder="1" applyAlignment="1">
      <alignment horizontal="right"/>
    </xf>
    <xf numFmtId="3" fontId="95" fillId="33" borderId="18" xfId="0" applyNumberFormat="1" applyFont="1" applyFill="1" applyBorder="1" applyAlignment="1">
      <alignment horizontal="right"/>
    </xf>
    <xf numFmtId="1" fontId="95" fillId="33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3" fillId="34" borderId="19" xfId="0" applyFont="1" applyFill="1" applyBorder="1" applyAlignment="1">
      <alignment wrapText="1"/>
    </xf>
    <xf numFmtId="3" fontId="93" fillId="34" borderId="20" xfId="0" applyNumberFormat="1" applyFont="1" applyFill="1" applyBorder="1" applyAlignment="1">
      <alignment horizontal="right"/>
    </xf>
    <xf numFmtId="0" fontId="94" fillId="33" borderId="21" xfId="0" applyFont="1" applyFill="1" applyBorder="1" applyAlignment="1">
      <alignment wrapText="1"/>
    </xf>
    <xf numFmtId="3" fontId="94" fillId="33" borderId="22" xfId="0" applyNumberFormat="1" applyFont="1" applyFill="1" applyBorder="1" applyAlignment="1">
      <alignment horizontal="right"/>
    </xf>
    <xf numFmtId="3" fontId="95" fillId="33" borderId="22" xfId="0" applyNumberFormat="1" applyFont="1" applyFill="1" applyBorder="1" applyAlignment="1">
      <alignment/>
    </xf>
    <xf numFmtId="3" fontId="95" fillId="33" borderId="22" xfId="0" applyNumberFormat="1" applyFont="1" applyFill="1" applyBorder="1" applyAlignment="1">
      <alignment horizontal="right"/>
    </xf>
    <xf numFmtId="0" fontId="94" fillId="33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0" fontId="86" fillId="35" borderId="16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6" fillId="35" borderId="1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0" fillId="0" borderId="0" xfId="0" applyFont="1" applyAlignment="1">
      <alignment horizontal="center"/>
    </xf>
    <xf numFmtId="0" fontId="96" fillId="0" borderId="0" xfId="0" applyFont="1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3" fillId="34" borderId="23" xfId="0" applyNumberFormat="1" applyFont="1" applyFill="1" applyBorder="1" applyAlignment="1">
      <alignment horizontal="right"/>
    </xf>
    <xf numFmtId="1" fontId="93" fillId="34" borderId="24" xfId="0" applyNumberFormat="1" applyFont="1" applyFill="1" applyBorder="1" applyAlignment="1">
      <alignment horizontal="right"/>
    </xf>
    <xf numFmtId="3" fontId="95" fillId="33" borderId="25" xfId="0" applyNumberFormat="1" applyFont="1" applyFill="1" applyBorder="1" applyAlignment="1">
      <alignment horizontal="right"/>
    </xf>
    <xf numFmtId="3" fontId="95" fillId="33" borderId="26" xfId="0" applyNumberFormat="1" applyFont="1" applyFill="1" applyBorder="1" applyAlignment="1">
      <alignment horizontal="right"/>
    </xf>
    <xf numFmtId="0" fontId="93" fillId="35" borderId="17" xfId="0" applyFont="1" applyFill="1" applyBorder="1" applyAlignment="1">
      <alignment horizontal="right" wrapText="1"/>
    </xf>
    <xf numFmtId="3" fontId="94" fillId="35" borderId="18" xfId="0" applyNumberFormat="1" applyFont="1" applyFill="1" applyBorder="1" applyAlignment="1">
      <alignment horizontal="right"/>
    </xf>
    <xf numFmtId="14" fontId="91" fillId="0" borderId="0" xfId="0" applyNumberFormat="1" applyFont="1" applyAlignment="1">
      <alignment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5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16" xfId="0" applyFill="1" applyBorder="1" applyAlignment="1">
      <alignment vertical="center" wrapText="1"/>
    </xf>
    <xf numFmtId="0" fontId="0" fillId="36" borderId="16" xfId="0" applyFill="1" applyBorder="1" applyAlignment="1">
      <alignment vertical="center" wrapText="1"/>
    </xf>
    <xf numFmtId="0" fontId="10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6" fillId="35" borderId="16" xfId="0" applyNumberFormat="1" applyFont="1" applyFill="1" applyBorder="1" applyAlignment="1">
      <alignment horizontal="right" wrapText="1"/>
    </xf>
    <xf numFmtId="0" fontId="101" fillId="0" borderId="27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36" borderId="28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6" fillId="36" borderId="29" xfId="0" applyFont="1" applyFill="1" applyBorder="1" applyAlignment="1">
      <alignment/>
    </xf>
    <xf numFmtId="0" fontId="20" fillId="36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31" xfId="0" applyFont="1" applyFill="1" applyBorder="1" applyAlignment="1">
      <alignment horizontal="center" vertical="center" wrapText="1"/>
    </xf>
    <xf numFmtId="0" fontId="83" fillId="36" borderId="0" xfId="47" applyFill="1" applyBorder="1" applyAlignment="1" applyProtection="1">
      <alignment/>
      <protection/>
    </xf>
    <xf numFmtId="49" fontId="17" fillId="36" borderId="20" xfId="0" applyNumberFormat="1" applyFont="1" applyFill="1" applyBorder="1" applyAlignment="1" quotePrefix="1">
      <alignment horizontal="center" vertical="center"/>
    </xf>
    <xf numFmtId="0" fontId="19" fillId="36" borderId="30" xfId="0" applyFont="1" applyFill="1" applyBorder="1" applyAlignment="1">
      <alignment horizontal="center"/>
    </xf>
    <xf numFmtId="49" fontId="17" fillId="36" borderId="20" xfId="0" applyNumberFormat="1" applyFont="1" applyFill="1" applyBorder="1" applyAlignment="1">
      <alignment horizontal="center" vertical="center"/>
    </xf>
    <xf numFmtId="0" fontId="83" fillId="36" borderId="0" xfId="47" applyFill="1" applyBorder="1" applyAlignment="1" applyProtection="1">
      <alignment wrapText="1"/>
      <protection/>
    </xf>
    <xf numFmtId="0" fontId="19" fillId="36" borderId="30" xfId="0" applyFont="1" applyFill="1" applyBorder="1" applyAlignment="1" quotePrefix="1">
      <alignment horizontal="center" vertical="top"/>
    </xf>
    <xf numFmtId="0" fontId="83" fillId="36" borderId="0" xfId="47" applyFill="1" applyBorder="1" applyAlignment="1" applyProtection="1">
      <alignment horizontal="left" wrapText="1"/>
      <protection/>
    </xf>
    <xf numFmtId="0" fontId="0" fillId="36" borderId="30" xfId="0" applyFill="1" applyBorder="1" applyAlignment="1">
      <alignment/>
    </xf>
    <xf numFmtId="49" fontId="103" fillId="36" borderId="20" xfId="0" applyNumberFormat="1" applyFont="1" applyFill="1" applyBorder="1" applyAlignment="1">
      <alignment horizontal="center" vertical="center"/>
    </xf>
    <xf numFmtId="0" fontId="0" fillId="36" borderId="32" xfId="0" applyFill="1" applyBorder="1" applyAlignment="1">
      <alignment/>
    </xf>
    <xf numFmtId="0" fontId="101" fillId="36" borderId="11" xfId="0" applyFont="1" applyFill="1" applyBorder="1" applyAlignment="1">
      <alignment/>
    </xf>
    <xf numFmtId="49" fontId="101" fillId="36" borderId="12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3" fontId="55" fillId="34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6" fillId="35" borderId="33" xfId="0" applyNumberFormat="1" applyFont="1" applyFill="1" applyBorder="1" applyAlignment="1">
      <alignment horizontal="right"/>
    </xf>
    <xf numFmtId="0" fontId="86" fillId="35" borderId="33" xfId="0" applyFont="1" applyFill="1" applyBorder="1" applyAlignment="1">
      <alignment horizontal="center"/>
    </xf>
    <xf numFmtId="3" fontId="86" fillId="35" borderId="3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9" fillId="0" borderId="0" xfId="0" applyFont="1" applyBorder="1" applyAlignment="1">
      <alignment horizontal="center"/>
    </xf>
    <xf numFmtId="3" fontId="95" fillId="33" borderId="18" xfId="0" applyNumberFormat="1" applyFont="1" applyFill="1" applyBorder="1" applyAlignment="1">
      <alignment/>
    </xf>
    <xf numFmtId="0" fontId="104" fillId="37" borderId="34" xfId="0" applyFont="1" applyFill="1" applyBorder="1" applyAlignment="1">
      <alignment wrapText="1"/>
    </xf>
    <xf numFmtId="0" fontId="105" fillId="37" borderId="35" xfId="0" applyFont="1" applyFill="1" applyBorder="1" applyAlignment="1">
      <alignment horizontal="right"/>
    </xf>
    <xf numFmtId="0" fontId="105" fillId="37" borderId="36" xfId="0" applyFont="1" applyFill="1" applyBorder="1" applyAlignment="1">
      <alignment horizontal="right"/>
    </xf>
    <xf numFmtId="0" fontId="105" fillId="35" borderId="37" xfId="0" applyFont="1" applyFill="1" applyBorder="1" applyAlignment="1">
      <alignment horizontal="right" wrapText="1"/>
    </xf>
    <xf numFmtId="0" fontId="105" fillId="35" borderId="38" xfId="0" applyFont="1" applyFill="1" applyBorder="1" applyAlignment="1">
      <alignment horizontal="right" wrapText="1"/>
    </xf>
    <xf numFmtId="0" fontId="105" fillId="37" borderId="38" xfId="0" applyFont="1" applyFill="1" applyBorder="1" applyAlignment="1">
      <alignment horizontal="right"/>
    </xf>
    <xf numFmtId="0" fontId="105" fillId="35" borderId="37" xfId="0" applyFont="1" applyFill="1" applyBorder="1" applyAlignment="1">
      <alignment horizontal="right"/>
    </xf>
    <xf numFmtId="0" fontId="105" fillId="35" borderId="38" xfId="0" applyFont="1" applyFill="1" applyBorder="1" applyAlignment="1">
      <alignment horizontal="right"/>
    </xf>
    <xf numFmtId="0" fontId="105" fillId="35" borderId="36" xfId="0" applyFont="1" applyFill="1" applyBorder="1" applyAlignment="1">
      <alignment horizontal="right"/>
    </xf>
    <xf numFmtId="3" fontId="105" fillId="36" borderId="34" xfId="0" applyNumberFormat="1" applyFont="1" applyFill="1" applyBorder="1" applyAlignment="1">
      <alignment horizontal="right" vertical="top" wrapText="1"/>
    </xf>
    <xf numFmtId="3" fontId="95" fillId="33" borderId="39" xfId="0" applyNumberFormat="1" applyFont="1" applyFill="1" applyBorder="1" applyAlignment="1">
      <alignment/>
    </xf>
    <xf numFmtId="3" fontId="95" fillId="33" borderId="40" xfId="0" applyNumberFormat="1" applyFont="1" applyFill="1" applyBorder="1" applyAlignment="1">
      <alignment/>
    </xf>
    <xf numFmtId="3" fontId="95" fillId="33" borderId="41" xfId="0" applyNumberFormat="1" applyFont="1" applyFill="1" applyBorder="1" applyAlignment="1">
      <alignment/>
    </xf>
    <xf numFmtId="0" fontId="99" fillId="0" borderId="0" xfId="0" applyFont="1" applyBorder="1" applyAlignment="1">
      <alignment horizontal="center" wrapText="1"/>
    </xf>
    <xf numFmtId="3" fontId="95" fillId="33" borderId="25" xfId="0" applyNumberFormat="1" applyFont="1" applyFill="1" applyBorder="1" applyAlignment="1">
      <alignment/>
    </xf>
    <xf numFmtId="0" fontId="105" fillId="37" borderId="37" xfId="0" applyFont="1" applyFill="1" applyBorder="1" applyAlignment="1">
      <alignment horizontal="right"/>
    </xf>
    <xf numFmtId="0" fontId="105" fillId="35" borderId="36" xfId="0" applyFont="1" applyFill="1" applyBorder="1" applyAlignment="1">
      <alignment horizontal="right" wrapText="1"/>
    </xf>
    <xf numFmtId="0" fontId="0" fillId="36" borderId="16" xfId="0" applyFont="1" applyFill="1" applyBorder="1" applyAlignment="1">
      <alignment vertical="center"/>
    </xf>
    <xf numFmtId="0" fontId="99" fillId="0" borderId="0" xfId="0" applyFont="1" applyBorder="1" applyAlignment="1">
      <alignment wrapText="1"/>
    </xf>
    <xf numFmtId="0" fontId="106" fillId="0" borderId="25" xfId="0" applyFont="1" applyBorder="1" applyAlignment="1">
      <alignment horizontal="right" wrapText="1"/>
    </xf>
    <xf numFmtId="0" fontId="99" fillId="0" borderId="30" xfId="0" applyFont="1" applyBorder="1" applyAlignment="1">
      <alignment horizontal="center" wrapText="1"/>
    </xf>
    <xf numFmtId="0" fontId="106" fillId="0" borderId="42" xfId="0" applyFont="1" applyBorder="1" applyAlignment="1">
      <alignment horizontal="left" vertical="center" wrapText="1"/>
    </xf>
    <xf numFmtId="0" fontId="106" fillId="0" borderId="43" xfId="0" applyFont="1" applyBorder="1" applyAlignment="1">
      <alignment horizontal="left" vertical="center" wrapText="1"/>
    </xf>
    <xf numFmtId="0" fontId="106" fillId="0" borderId="21" xfId="0" applyFont="1" applyBorder="1" applyAlignment="1">
      <alignment horizontal="left" vertical="center" wrapText="1"/>
    </xf>
    <xf numFmtId="0" fontId="106" fillId="0" borderId="15" xfId="0" applyFont="1" applyBorder="1" applyAlignment="1">
      <alignment horizontal="left" vertical="center" wrapText="1"/>
    </xf>
    <xf numFmtId="0" fontId="96" fillId="38" borderId="13" xfId="0" applyFont="1" applyFill="1" applyBorder="1" applyAlignment="1">
      <alignment horizontal="left" vertical="center" wrapText="1"/>
    </xf>
    <xf numFmtId="0" fontId="96" fillId="38" borderId="23" xfId="0" applyFont="1" applyFill="1" applyBorder="1" applyAlignment="1">
      <alignment horizontal="right" wrapText="1"/>
    </xf>
    <xf numFmtId="0" fontId="96" fillId="38" borderId="32" xfId="0" applyFont="1" applyFill="1" applyBorder="1" applyAlignment="1">
      <alignment horizontal="left" vertical="center" wrapText="1"/>
    </xf>
    <xf numFmtId="0" fontId="98" fillId="38" borderId="13" xfId="0" applyFont="1" applyFill="1" applyBorder="1" applyAlignment="1">
      <alignment horizontal="left" wrapText="1"/>
    </xf>
    <xf numFmtId="0" fontId="98" fillId="38" borderId="13" xfId="0" applyFont="1" applyFill="1" applyBorder="1" applyAlignment="1">
      <alignment horizontal="center" wrapText="1"/>
    </xf>
    <xf numFmtId="0" fontId="98" fillId="38" borderId="23" xfId="0" applyFont="1" applyFill="1" applyBorder="1" applyAlignment="1">
      <alignment horizontal="left" wrapText="1"/>
    </xf>
    <xf numFmtId="0" fontId="101" fillId="0" borderId="0" xfId="0" applyFont="1" applyBorder="1" applyAlignment="1">
      <alignment horizontal="center"/>
    </xf>
    <xf numFmtId="0" fontId="100" fillId="0" borderId="0" xfId="0" applyFont="1" applyAlignment="1">
      <alignment horizontal="left"/>
    </xf>
    <xf numFmtId="0" fontId="107" fillId="39" borderId="16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2" fontId="0" fillId="41" borderId="16" xfId="0" applyNumberFormat="1" applyFont="1" applyFill="1" applyBorder="1" applyAlignment="1">
      <alignment horizontal="center" vertical="center"/>
    </xf>
    <xf numFmtId="3" fontId="0" fillId="41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107" fillId="39" borderId="16" xfId="0" applyNumberFormat="1" applyFont="1" applyFill="1" applyBorder="1" applyAlignment="1">
      <alignment horizontal="center" vertical="center"/>
    </xf>
    <xf numFmtId="2" fontId="86" fillId="42" borderId="16" xfId="0" applyNumberFormat="1" applyFont="1" applyFill="1" applyBorder="1" applyAlignment="1">
      <alignment horizontal="center" vertical="center"/>
    </xf>
    <xf numFmtId="3" fontId="107" fillId="39" borderId="16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0" fontId="108" fillId="0" borderId="0" xfId="0" applyFont="1" applyAlignment="1">
      <alignment horizontal="center" vertical="center" wrapText="1"/>
    </xf>
    <xf numFmtId="0" fontId="86" fillId="35" borderId="33" xfId="0" applyFont="1" applyFill="1" applyBorder="1" applyAlignment="1">
      <alignment horizontal="center" vertical="center"/>
    </xf>
    <xf numFmtId="0" fontId="86" fillId="35" borderId="16" xfId="0" applyFont="1" applyFill="1" applyBorder="1" applyAlignment="1">
      <alignment horizontal="center"/>
    </xf>
    <xf numFmtId="3" fontId="55" fillId="34" borderId="23" xfId="0" applyNumberFormat="1" applyFont="1" applyFill="1" applyBorder="1" applyAlignment="1">
      <alignment horizontal="right"/>
    </xf>
    <xf numFmtId="0" fontId="0" fillId="0" borderId="0" xfId="0" applyAlignment="1">
      <alignment/>
    </xf>
    <xf numFmtId="4" fontId="86" fillId="35" borderId="1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86" fillId="35" borderId="16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4" xfId="0" applyFont="1" applyFill="1" applyBorder="1" applyAlignment="1">
      <alignment vertical="center"/>
    </xf>
    <xf numFmtId="0" fontId="48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59" fillId="36" borderId="47" xfId="0" applyFont="1" applyFill="1" applyBorder="1" applyAlignment="1">
      <alignment horizontal="left" vertical="center"/>
    </xf>
    <xf numFmtId="0" fontId="59" fillId="36" borderId="48" xfId="0" applyFont="1" applyFill="1" applyBorder="1" applyAlignment="1">
      <alignment horizontal="left" vertical="center"/>
    </xf>
    <xf numFmtId="0" fontId="59" fillId="35" borderId="47" xfId="0" applyFont="1" applyFill="1" applyBorder="1" applyAlignment="1">
      <alignment horizontal="left" vertical="center"/>
    </xf>
    <xf numFmtId="0" fontId="59" fillId="36" borderId="49" xfId="0" applyFont="1" applyFill="1" applyBorder="1" applyAlignment="1">
      <alignment horizontal="left" vertical="center"/>
    </xf>
    <xf numFmtId="3" fontId="48" fillId="35" borderId="50" xfId="0" applyNumberFormat="1" applyFont="1" applyFill="1" applyBorder="1" applyAlignment="1">
      <alignment horizontal="left" vertical="center"/>
    </xf>
    <xf numFmtId="3" fontId="48" fillId="35" borderId="51" xfId="0" applyNumberFormat="1" applyFont="1" applyFill="1" applyBorder="1" applyAlignment="1">
      <alignment vertical="top"/>
    </xf>
    <xf numFmtId="3" fontId="48" fillId="35" borderId="52" xfId="0" applyNumberFormat="1" applyFont="1" applyFill="1" applyBorder="1" applyAlignment="1">
      <alignment vertical="top"/>
    </xf>
    <xf numFmtId="3" fontId="48" fillId="35" borderId="53" xfId="0" applyNumberFormat="1" applyFont="1" applyFill="1" applyBorder="1" applyAlignment="1">
      <alignment vertical="top"/>
    </xf>
    <xf numFmtId="3" fontId="48" fillId="35" borderId="54" xfId="0" applyNumberFormat="1" applyFont="1" applyFill="1" applyBorder="1" applyAlignment="1">
      <alignment vertical="top"/>
    </xf>
    <xf numFmtId="0" fontId="49" fillId="35" borderId="44" xfId="0" applyFont="1" applyFill="1" applyBorder="1" applyAlignment="1">
      <alignment vertical="center"/>
    </xf>
    <xf numFmtId="0" fontId="49" fillId="35" borderId="45" xfId="0" applyFont="1" applyFill="1" applyBorder="1" applyAlignment="1">
      <alignment horizontal="center" vertical="center"/>
    </xf>
    <xf numFmtId="0" fontId="49" fillId="35" borderId="46" xfId="0" applyFont="1" applyFill="1" applyBorder="1" applyAlignment="1">
      <alignment horizontal="center" vertical="center"/>
    </xf>
    <xf numFmtId="0" fontId="21" fillId="36" borderId="47" xfId="0" applyFont="1" applyFill="1" applyBorder="1" applyAlignment="1">
      <alignment horizontal="left" vertical="center"/>
    </xf>
    <xf numFmtId="0" fontId="21" fillId="36" borderId="48" xfId="0" applyFont="1" applyFill="1" applyBorder="1" applyAlignment="1">
      <alignment horizontal="left" vertical="center"/>
    </xf>
    <xf numFmtId="0" fontId="21" fillId="35" borderId="47" xfId="0" applyFont="1" applyFill="1" applyBorder="1" applyAlignment="1">
      <alignment horizontal="left" vertical="center"/>
    </xf>
    <xf numFmtId="0" fontId="21" fillId="36" borderId="49" xfId="0" applyFont="1" applyFill="1" applyBorder="1" applyAlignment="1">
      <alignment horizontal="left" vertical="center"/>
    </xf>
    <xf numFmtId="3" fontId="49" fillId="35" borderId="50" xfId="0" applyNumberFormat="1" applyFont="1" applyFill="1" applyBorder="1" applyAlignment="1">
      <alignment horizontal="left" vertical="center"/>
    </xf>
    <xf numFmtId="3" fontId="49" fillId="35" borderId="51" xfId="0" applyNumberFormat="1" applyFont="1" applyFill="1" applyBorder="1" applyAlignment="1">
      <alignment vertical="top"/>
    </xf>
    <xf numFmtId="3" fontId="49" fillId="35" borderId="52" xfId="0" applyNumberFormat="1" applyFont="1" applyFill="1" applyBorder="1" applyAlignment="1">
      <alignment vertical="top"/>
    </xf>
    <xf numFmtId="3" fontId="49" fillId="35" borderId="5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1" fillId="36" borderId="55" xfId="0" applyFont="1" applyFill="1" applyBorder="1" applyAlignment="1">
      <alignment horizontal="left" vertical="center"/>
    </xf>
    <xf numFmtId="3" fontId="49" fillId="35" borderId="56" xfId="0" applyNumberFormat="1" applyFont="1" applyFill="1" applyBorder="1" applyAlignment="1">
      <alignment vertical="top"/>
    </xf>
    <xf numFmtId="0" fontId="86" fillId="33" borderId="0" xfId="0" applyFont="1" applyFill="1" applyBorder="1" applyAlignment="1">
      <alignment horizontal="right" wrapText="1"/>
    </xf>
    <xf numFmtId="3" fontId="86" fillId="33" borderId="0" xfId="0" applyNumberFormat="1" applyFont="1" applyFill="1" applyBorder="1" applyAlignment="1">
      <alignment horizontal="right" wrapText="1"/>
    </xf>
    <xf numFmtId="0" fontId="110" fillId="0" borderId="0" xfId="0" applyFont="1" applyBorder="1" applyAlignment="1">
      <alignment/>
    </xf>
    <xf numFmtId="3" fontId="6" fillId="35" borderId="57" xfId="0" applyNumberFormat="1" applyFont="1" applyFill="1" applyBorder="1" applyAlignment="1">
      <alignment vertical="top"/>
    </xf>
    <xf numFmtId="0" fontId="99" fillId="0" borderId="0" xfId="0" applyFont="1" applyBorder="1" applyAlignment="1">
      <alignment/>
    </xf>
    <xf numFmtId="0" fontId="109" fillId="0" borderId="0" xfId="0" applyFont="1" applyBorder="1" applyAlignment="1">
      <alignment horizontal="left"/>
    </xf>
    <xf numFmtId="0" fontId="0" fillId="0" borderId="58" xfId="0" applyBorder="1" applyAlignment="1">
      <alignment/>
    </xf>
    <xf numFmtId="0" fontId="2" fillId="0" borderId="0" xfId="0" applyFont="1" applyAlignment="1">
      <alignment vertical="top"/>
    </xf>
    <xf numFmtId="0" fontId="94" fillId="36" borderId="59" xfId="0" applyFont="1" applyFill="1" applyBorder="1" applyAlignment="1">
      <alignment horizontal="center" vertical="center" wrapText="1"/>
    </xf>
    <xf numFmtId="0" fontId="94" fillId="36" borderId="60" xfId="0" applyFont="1" applyFill="1" applyBorder="1" applyAlignment="1">
      <alignment horizontal="center" vertical="center" wrapText="1"/>
    </xf>
    <xf numFmtId="0" fontId="94" fillId="36" borderId="61" xfId="0" applyFont="1" applyFill="1" applyBorder="1" applyAlignment="1">
      <alignment horizontal="center" vertical="center" wrapText="1"/>
    </xf>
    <xf numFmtId="0" fontId="94" fillId="36" borderId="5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95" fillId="36" borderId="60" xfId="0" applyFont="1" applyFill="1" applyBorder="1" applyAlignment="1">
      <alignment/>
    </xf>
    <xf numFmtId="0" fontId="95" fillId="35" borderId="47" xfId="0" applyFont="1" applyFill="1" applyBorder="1" applyAlignment="1">
      <alignment/>
    </xf>
    <xf numFmtId="0" fontId="95" fillId="36" borderId="47" xfId="0" applyFont="1" applyFill="1" applyBorder="1" applyAlignment="1">
      <alignment/>
    </xf>
    <xf numFmtId="0" fontId="95" fillId="36" borderId="62" xfId="0" applyFont="1" applyFill="1" applyBorder="1" applyAlignment="1">
      <alignment/>
    </xf>
    <xf numFmtId="0" fontId="95" fillId="35" borderId="63" xfId="0" applyFont="1" applyFill="1" applyBorder="1" applyAlignment="1">
      <alignment/>
    </xf>
    <xf numFmtId="0" fontId="94" fillId="35" borderId="63" xfId="0" applyFont="1" applyFill="1" applyBorder="1" applyAlignment="1">
      <alignment/>
    </xf>
    <xf numFmtId="3" fontId="94" fillId="35" borderId="64" xfId="0" applyNumberFormat="1" applyFont="1" applyFill="1" applyBorder="1" applyAlignment="1">
      <alignment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91" fillId="43" borderId="65" xfId="0" applyFont="1" applyFill="1" applyBorder="1" applyAlignment="1">
      <alignment horizontal="right" vertical="center" wrapText="1"/>
    </xf>
    <xf numFmtId="3" fontId="23" fillId="34" borderId="30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3" fillId="34" borderId="32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wrapText="1"/>
    </xf>
    <xf numFmtId="3" fontId="55" fillId="34" borderId="24" xfId="0" applyNumberFormat="1" applyFont="1" applyFill="1" applyBorder="1" applyAlignment="1">
      <alignment horizontal="right"/>
    </xf>
    <xf numFmtId="0" fontId="62" fillId="33" borderId="21" xfId="0" applyFont="1" applyFill="1" applyBorder="1" applyAlignment="1">
      <alignment wrapText="1"/>
    </xf>
    <xf numFmtId="3" fontId="62" fillId="33" borderId="14" xfId="0" applyNumberFormat="1" applyFont="1" applyFill="1" applyBorder="1" applyAlignment="1">
      <alignment horizontal="right"/>
    </xf>
    <xf numFmtId="3" fontId="63" fillId="33" borderId="14" xfId="0" applyNumberFormat="1" applyFont="1" applyFill="1" applyBorder="1" applyAlignment="1">
      <alignment/>
    </xf>
    <xf numFmtId="3" fontId="63" fillId="33" borderId="14" xfId="0" applyNumberFormat="1" applyFont="1" applyFill="1" applyBorder="1" applyAlignment="1">
      <alignment horizontal="right"/>
    </xf>
    <xf numFmtId="3" fontId="63" fillId="33" borderId="40" xfId="0" applyNumberFormat="1" applyFont="1" applyFill="1" applyBorder="1" applyAlignment="1">
      <alignment/>
    </xf>
    <xf numFmtId="0" fontId="62" fillId="33" borderId="15" xfId="0" applyFont="1" applyFill="1" applyBorder="1" applyAlignment="1">
      <alignment wrapText="1"/>
    </xf>
    <xf numFmtId="3" fontId="62" fillId="33" borderId="16" xfId="0" applyNumberFormat="1" applyFont="1" applyFill="1" applyBorder="1" applyAlignment="1">
      <alignment horizontal="right"/>
    </xf>
    <xf numFmtId="3" fontId="63" fillId="33" borderId="16" xfId="0" applyNumberFormat="1" applyFont="1" applyFill="1" applyBorder="1" applyAlignment="1">
      <alignment/>
    </xf>
    <xf numFmtId="3" fontId="63" fillId="33" borderId="16" xfId="0" applyNumberFormat="1" applyFont="1" applyFill="1" applyBorder="1" applyAlignment="1">
      <alignment horizontal="right"/>
    </xf>
    <xf numFmtId="3" fontId="63" fillId="33" borderId="25" xfId="0" applyNumberFormat="1" applyFont="1" applyFill="1" applyBorder="1" applyAlignment="1">
      <alignment/>
    </xf>
    <xf numFmtId="0" fontId="62" fillId="33" borderId="17" xfId="0" applyFont="1" applyFill="1" applyBorder="1" applyAlignment="1">
      <alignment wrapText="1"/>
    </xf>
    <xf numFmtId="3" fontId="62" fillId="33" borderId="18" xfId="0" applyNumberFormat="1" applyFont="1" applyFill="1" applyBorder="1" applyAlignment="1">
      <alignment horizontal="right"/>
    </xf>
    <xf numFmtId="3" fontId="63" fillId="33" borderId="18" xfId="0" applyNumberFormat="1" applyFont="1" applyFill="1" applyBorder="1" applyAlignment="1">
      <alignment horizontal="right"/>
    </xf>
    <xf numFmtId="3" fontId="63" fillId="33" borderId="66" xfId="0" applyNumberFormat="1" applyFont="1" applyFill="1" applyBorder="1" applyAlignment="1">
      <alignment horizontal="right"/>
    </xf>
    <xf numFmtId="3" fontId="63" fillId="33" borderId="18" xfId="0" applyNumberFormat="1" applyFont="1" applyFill="1" applyBorder="1" applyAlignment="1">
      <alignment/>
    </xf>
    <xf numFmtId="3" fontId="63" fillId="33" borderId="39" xfId="0" applyNumberFormat="1" applyFont="1" applyFill="1" applyBorder="1" applyAlignment="1">
      <alignment/>
    </xf>
    <xf numFmtId="1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1" fontId="62" fillId="33" borderId="0" xfId="0" applyNumberFormat="1" applyFont="1" applyFill="1" applyBorder="1" applyAlignment="1">
      <alignment horizontal="right"/>
    </xf>
    <xf numFmtId="1" fontId="63" fillId="33" borderId="0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91" fillId="0" borderId="65" xfId="0" applyFont="1" applyBorder="1" applyAlignment="1">
      <alignment horizontal="right" vertical="center" wrapText="1"/>
    </xf>
    <xf numFmtId="0" fontId="91" fillId="0" borderId="65" xfId="0" applyFont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6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 vertical="center"/>
    </xf>
    <xf numFmtId="49" fontId="91" fillId="0" borderId="65" xfId="0" applyNumberFormat="1" applyFont="1" applyBorder="1" applyAlignment="1">
      <alignment horizontal="center" vertical="center" wrapText="1"/>
    </xf>
    <xf numFmtId="0" fontId="91" fillId="44" borderId="65" xfId="0" applyFont="1" applyFill="1" applyBorder="1" applyAlignment="1">
      <alignment horizontal="right" vertical="center" wrapText="1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91" fillId="44" borderId="70" xfId="0" applyFont="1" applyFill="1" applyBorder="1" applyAlignment="1">
      <alignment horizontal="right" vertical="center" wrapText="1"/>
    </xf>
    <xf numFmtId="0" fontId="91" fillId="44" borderId="71" xfId="0" applyFont="1" applyFill="1" applyBorder="1" applyAlignment="1">
      <alignment horizontal="right" vertical="center" wrapText="1"/>
    </xf>
    <xf numFmtId="0" fontId="91" fillId="44" borderId="72" xfId="0" applyFont="1" applyFill="1" applyBorder="1" applyAlignment="1">
      <alignment horizontal="right" vertical="center" wrapText="1"/>
    </xf>
    <xf numFmtId="0" fontId="91" fillId="44" borderId="73" xfId="0" applyFont="1" applyFill="1" applyBorder="1" applyAlignment="1">
      <alignment horizontal="right" vertical="center" wrapText="1"/>
    </xf>
    <xf numFmtId="0" fontId="91" fillId="44" borderId="74" xfId="0" applyFont="1" applyFill="1" applyBorder="1" applyAlignment="1">
      <alignment horizontal="right" vertical="center" wrapText="1"/>
    </xf>
    <xf numFmtId="0" fontId="91" fillId="44" borderId="75" xfId="0" applyFont="1" applyFill="1" applyBorder="1" applyAlignment="1">
      <alignment horizontal="right" vertical="center" wrapText="1"/>
    </xf>
    <xf numFmtId="0" fontId="91" fillId="44" borderId="76" xfId="0" applyFont="1" applyFill="1" applyBorder="1" applyAlignment="1">
      <alignment horizontal="right" vertical="center" wrapText="1"/>
    </xf>
    <xf numFmtId="0" fontId="91" fillId="44" borderId="77" xfId="0" applyFont="1" applyFill="1" applyBorder="1" applyAlignment="1">
      <alignment horizontal="right" vertical="center" wrapText="1"/>
    </xf>
    <xf numFmtId="0" fontId="91" fillId="35" borderId="65" xfId="0" applyFont="1" applyFill="1" applyBorder="1" applyAlignment="1">
      <alignment horizontal="right" vertical="center" wrapText="1"/>
    </xf>
    <xf numFmtId="0" fontId="91" fillId="6" borderId="65" xfId="0" applyFont="1" applyFill="1" applyBorder="1" applyAlignment="1">
      <alignment horizontal="right" vertical="center" wrapText="1"/>
    </xf>
    <xf numFmtId="0" fontId="111" fillId="44" borderId="0" xfId="0" applyFont="1" applyFill="1" applyAlignment="1">
      <alignment vertical="top"/>
    </xf>
    <xf numFmtId="0" fontId="4" fillId="44" borderId="0" xfId="0" applyFont="1" applyFill="1" applyAlignment="1">
      <alignment vertical="top"/>
    </xf>
    <xf numFmtId="0" fontId="91" fillId="45" borderId="65" xfId="0" applyFont="1" applyFill="1" applyBorder="1" applyAlignment="1">
      <alignment horizontal="right" vertical="center" wrapText="1"/>
    </xf>
    <xf numFmtId="0" fontId="0" fillId="46" borderId="0" xfId="0" applyFill="1" applyAlignment="1">
      <alignment/>
    </xf>
    <xf numFmtId="0" fontId="91" fillId="43" borderId="6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9" fillId="0" borderId="0" xfId="0" applyFont="1" applyAlignment="1">
      <alignment horizontal="center"/>
    </xf>
    <xf numFmtId="0" fontId="89" fillId="0" borderId="0" xfId="0" applyFont="1" applyFill="1" applyAlignment="1">
      <alignment/>
    </xf>
    <xf numFmtId="0" fontId="61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1" fillId="35" borderId="21" xfId="0" applyFont="1" applyFill="1" applyBorder="1" applyAlignment="1">
      <alignment vertical="center"/>
    </xf>
    <xf numFmtId="0" fontId="67" fillId="36" borderId="15" xfId="0" applyFont="1" applyFill="1" applyBorder="1" applyAlignment="1">
      <alignment vertical="center"/>
    </xf>
    <xf numFmtId="0" fontId="67" fillId="35" borderId="15" xfId="0" applyFont="1" applyFill="1" applyBorder="1" applyAlignment="1">
      <alignment vertical="center"/>
    </xf>
    <xf numFmtId="0" fontId="67" fillId="36" borderId="78" xfId="0" applyFont="1" applyFill="1" applyBorder="1" applyAlignment="1">
      <alignment vertical="center"/>
    </xf>
    <xf numFmtId="0" fontId="67" fillId="35" borderId="78" xfId="0" applyFont="1" applyFill="1" applyBorder="1" applyAlignment="1">
      <alignment vertical="center"/>
    </xf>
    <xf numFmtId="0" fontId="67" fillId="35" borderId="17" xfId="0" applyFont="1" applyFill="1" applyBorder="1" applyAlignment="1">
      <alignment vertical="center"/>
    </xf>
    <xf numFmtId="0" fontId="91" fillId="43" borderId="79" xfId="0" applyFont="1" applyFill="1" applyBorder="1" applyAlignment="1">
      <alignment horizontal="right" vertical="center" wrapText="1"/>
    </xf>
    <xf numFmtId="0" fontId="104" fillId="35" borderId="23" xfId="0" applyFont="1" applyFill="1" applyBorder="1" applyAlignment="1">
      <alignment horizontal="center"/>
    </xf>
    <xf numFmtId="0" fontId="91" fillId="43" borderId="80" xfId="0" applyFont="1" applyFill="1" applyBorder="1" applyAlignment="1">
      <alignment horizontal="right" vertical="center" wrapText="1"/>
    </xf>
    <xf numFmtId="0" fontId="91" fillId="43" borderId="81" xfId="0" applyFont="1" applyFill="1" applyBorder="1" applyAlignment="1">
      <alignment horizontal="right" vertical="center" wrapText="1"/>
    </xf>
    <xf numFmtId="0" fontId="91" fillId="43" borderId="82" xfId="0" applyFont="1" applyFill="1" applyBorder="1" applyAlignment="1">
      <alignment horizontal="right" vertical="center" wrapText="1"/>
    </xf>
    <xf numFmtId="0" fontId="91" fillId="43" borderId="83" xfId="0" applyFont="1" applyFill="1" applyBorder="1" applyAlignment="1">
      <alignment horizontal="right" vertical="center" wrapText="1"/>
    </xf>
    <xf numFmtId="0" fontId="104" fillId="35" borderId="11" xfId="0" applyFont="1" applyFill="1" applyBorder="1" applyAlignment="1">
      <alignment horizontal="center"/>
    </xf>
    <xf numFmtId="0" fontId="91" fillId="43" borderId="84" xfId="0" applyFont="1" applyFill="1" applyBorder="1" applyAlignment="1">
      <alignment horizontal="right" vertical="center" wrapText="1"/>
    </xf>
    <xf numFmtId="0" fontId="91" fillId="43" borderId="85" xfId="0" applyFont="1" applyFill="1" applyBorder="1" applyAlignment="1">
      <alignment horizontal="right" vertical="center" wrapText="1"/>
    </xf>
    <xf numFmtId="0" fontId="91" fillId="43" borderId="86" xfId="0" applyFont="1" applyFill="1" applyBorder="1" applyAlignment="1">
      <alignment horizontal="right" vertical="center" wrapText="1"/>
    </xf>
    <xf numFmtId="0" fontId="91" fillId="43" borderId="87" xfId="0" applyFont="1" applyFill="1" applyBorder="1" applyAlignment="1">
      <alignment horizontal="right" vertical="center" wrapText="1"/>
    </xf>
    <xf numFmtId="0" fontId="91" fillId="43" borderId="88" xfId="0" applyFont="1" applyFill="1" applyBorder="1" applyAlignment="1">
      <alignment horizontal="right" vertical="center" wrapText="1"/>
    </xf>
    <xf numFmtId="0" fontId="91" fillId="43" borderId="89" xfId="0" applyFont="1" applyFill="1" applyBorder="1" applyAlignment="1">
      <alignment horizontal="right" vertical="center" wrapText="1"/>
    </xf>
    <xf numFmtId="0" fontId="91" fillId="43" borderId="9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7" fillId="0" borderId="11" xfId="0" applyFont="1" applyBorder="1" applyAlignment="1">
      <alignment horizontal="center"/>
    </xf>
    <xf numFmtId="0" fontId="104" fillId="35" borderId="91" xfId="0" applyFont="1" applyFill="1" applyBorder="1" applyAlignment="1">
      <alignment horizontal="center" wrapText="1"/>
    </xf>
    <xf numFmtId="0" fontId="104" fillId="35" borderId="92" xfId="0" applyFont="1" applyFill="1" applyBorder="1" applyAlignment="1">
      <alignment horizontal="center" wrapText="1"/>
    </xf>
    <xf numFmtId="0" fontId="104" fillId="37" borderId="35" xfId="0" applyFont="1" applyFill="1" applyBorder="1" applyAlignment="1">
      <alignment horizontal="left" vertical="center" wrapText="1"/>
    </xf>
    <xf numFmtId="0" fontId="104" fillId="37" borderId="36" xfId="0" applyFont="1" applyFill="1" applyBorder="1" applyAlignment="1">
      <alignment horizontal="left" vertical="center" wrapText="1"/>
    </xf>
    <xf numFmtId="0" fontId="110" fillId="0" borderId="11" xfId="0" applyFont="1" applyBorder="1" applyAlignment="1">
      <alignment horizontal="center"/>
    </xf>
    <xf numFmtId="0" fontId="104" fillId="37" borderId="37" xfId="0" applyFont="1" applyFill="1" applyBorder="1" applyAlignment="1">
      <alignment horizontal="left" vertical="center" wrapText="1"/>
    </xf>
    <xf numFmtId="0" fontId="104" fillId="37" borderId="38" xfId="0" applyFont="1" applyFill="1" applyBorder="1" applyAlignment="1">
      <alignment horizontal="left" vertical="center" wrapText="1"/>
    </xf>
    <xf numFmtId="0" fontId="104" fillId="35" borderId="35" xfId="0" applyFont="1" applyFill="1" applyBorder="1" applyAlignment="1">
      <alignment horizontal="left" vertical="center" wrapText="1"/>
    </xf>
    <xf numFmtId="0" fontId="104" fillId="35" borderId="38" xfId="0" applyFont="1" applyFill="1" applyBorder="1" applyAlignment="1">
      <alignment horizontal="left" vertical="center" wrapText="1"/>
    </xf>
    <xf numFmtId="0" fontId="104" fillId="35" borderId="36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13" fillId="35" borderId="21" xfId="0" applyFont="1" applyFill="1" applyBorder="1" applyAlignment="1">
      <alignment/>
    </xf>
    <xf numFmtId="0" fontId="113" fillId="35" borderId="40" xfId="0" applyFont="1" applyFill="1" applyBorder="1" applyAlignment="1">
      <alignment/>
    </xf>
    <xf numFmtId="0" fontId="113" fillId="35" borderId="17" xfId="0" applyFont="1" applyFill="1" applyBorder="1" applyAlignment="1">
      <alignment/>
    </xf>
    <xf numFmtId="0" fontId="113" fillId="35" borderId="39" xfId="0" applyFont="1" applyFill="1" applyBorder="1" applyAlignment="1">
      <alignment/>
    </xf>
    <xf numFmtId="0" fontId="104" fillId="35" borderId="93" xfId="0" applyFont="1" applyFill="1" applyBorder="1" applyAlignment="1">
      <alignment horizontal="center"/>
    </xf>
    <xf numFmtId="0" fontId="104" fillId="35" borderId="94" xfId="0" applyFont="1" applyFill="1" applyBorder="1" applyAlignment="1">
      <alignment horizontal="center"/>
    </xf>
    <xf numFmtId="0" fontId="104" fillId="35" borderId="95" xfId="0" applyFont="1" applyFill="1" applyBorder="1" applyAlignment="1">
      <alignment horizontal="center"/>
    </xf>
    <xf numFmtId="0" fontId="92" fillId="47" borderId="96" xfId="0" applyFont="1" applyFill="1" applyBorder="1" applyAlignment="1">
      <alignment vertical="center" wrapText="1"/>
    </xf>
    <xf numFmtId="0" fontId="92" fillId="47" borderId="86" xfId="0" applyFont="1" applyFill="1" applyBorder="1" applyAlignment="1">
      <alignment vertical="center" wrapText="1"/>
    </xf>
    <xf numFmtId="0" fontId="92" fillId="47" borderId="9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3" fontId="114" fillId="34" borderId="28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5" fillId="34" borderId="98" xfId="0" applyFont="1" applyFill="1" applyBorder="1" applyAlignment="1">
      <alignment horizontal="center" wrapText="1"/>
    </xf>
    <xf numFmtId="0" fontId="55" fillId="34" borderId="34" xfId="0" applyFont="1" applyFill="1" applyBorder="1" applyAlignment="1">
      <alignment horizontal="center" wrapText="1"/>
    </xf>
    <xf numFmtId="0" fontId="55" fillId="34" borderId="13" xfId="0" applyFont="1" applyFill="1" applyBorder="1" applyAlignment="1">
      <alignment horizontal="center"/>
    </xf>
    <xf numFmtId="0" fontId="55" fillId="34" borderId="99" xfId="0" applyFont="1" applyFill="1" applyBorder="1" applyAlignment="1">
      <alignment horizontal="center"/>
    </xf>
    <xf numFmtId="0" fontId="55" fillId="34" borderId="100" xfId="0" applyFont="1" applyFill="1" applyBorder="1" applyAlignment="1">
      <alignment horizontal="center"/>
    </xf>
    <xf numFmtId="0" fontId="115" fillId="33" borderId="10" xfId="0" applyFont="1" applyFill="1" applyBorder="1" applyAlignment="1">
      <alignment horizontal="left" wrapText="1"/>
    </xf>
    <xf numFmtId="0" fontId="99" fillId="0" borderId="11" xfId="0" applyFont="1" applyBorder="1" applyAlignment="1">
      <alignment horizontal="center"/>
    </xf>
    <xf numFmtId="0" fontId="93" fillId="34" borderId="98" xfId="0" applyFont="1" applyFill="1" applyBorder="1" applyAlignment="1">
      <alignment horizontal="center" wrapText="1"/>
    </xf>
    <xf numFmtId="0" fontId="93" fillId="34" borderId="34" xfId="0" applyFont="1" applyFill="1" applyBorder="1" applyAlignment="1">
      <alignment horizontal="center" wrapText="1"/>
    </xf>
    <xf numFmtId="0" fontId="93" fillId="34" borderId="13" xfId="0" applyFont="1" applyFill="1" applyBorder="1" applyAlignment="1">
      <alignment horizontal="center"/>
    </xf>
    <xf numFmtId="0" fontId="93" fillId="34" borderId="99" xfId="0" applyFont="1" applyFill="1" applyBorder="1" applyAlignment="1">
      <alignment horizontal="center"/>
    </xf>
    <xf numFmtId="0" fontId="93" fillId="34" borderId="100" xfId="0" applyFont="1" applyFill="1" applyBorder="1" applyAlignment="1">
      <alignment horizontal="center"/>
    </xf>
    <xf numFmtId="0" fontId="93" fillId="34" borderId="24" xfId="0" applyFont="1" applyFill="1" applyBorder="1" applyAlignment="1">
      <alignment horizontal="center"/>
    </xf>
    <xf numFmtId="0" fontId="99" fillId="0" borderId="11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49" fontId="93" fillId="34" borderId="101" xfId="0" applyNumberFormat="1" applyFont="1" applyFill="1" applyBorder="1" applyAlignment="1">
      <alignment horizontal="center"/>
    </xf>
    <xf numFmtId="49" fontId="93" fillId="34" borderId="99" xfId="0" applyNumberFormat="1" applyFont="1" applyFill="1" applyBorder="1" applyAlignment="1">
      <alignment horizontal="center"/>
    </xf>
    <xf numFmtId="0" fontId="93" fillId="34" borderId="101" xfId="0" applyFont="1" applyFill="1" applyBorder="1" applyAlignment="1">
      <alignment horizontal="center"/>
    </xf>
    <xf numFmtId="0" fontId="93" fillId="34" borderId="13" xfId="0" applyFont="1" applyFill="1" applyBorder="1" applyAlignment="1">
      <alignment horizontal="center" vertical="center" wrapText="1"/>
    </xf>
    <xf numFmtId="0" fontId="93" fillId="34" borderId="24" xfId="0" applyFont="1" applyFill="1" applyBorder="1" applyAlignment="1">
      <alignment horizontal="center" vertical="center" wrapText="1"/>
    </xf>
    <xf numFmtId="3" fontId="0" fillId="36" borderId="16" xfId="0" applyNumberForma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86" fillId="35" borderId="16" xfId="0" applyFont="1" applyFill="1" applyBorder="1" applyAlignment="1">
      <alignment vertical="center"/>
    </xf>
    <xf numFmtId="0" fontId="0" fillId="36" borderId="16" xfId="0" applyFill="1" applyBorder="1" applyAlignment="1">
      <alignment horizontal="center"/>
    </xf>
    <xf numFmtId="0" fontId="86" fillId="35" borderId="33" xfId="0" applyFont="1" applyFill="1" applyBorder="1" applyAlignment="1">
      <alignment horizontal="right"/>
    </xf>
    <xf numFmtId="0" fontId="86" fillId="35" borderId="102" xfId="0" applyFont="1" applyFill="1" applyBorder="1" applyAlignment="1">
      <alignment horizontal="right"/>
    </xf>
    <xf numFmtId="0" fontId="86" fillId="35" borderId="16" xfId="0" applyFont="1" applyFill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16" fillId="0" borderId="16" xfId="0" applyFont="1" applyBorder="1" applyAlignment="1">
      <alignment horizontal="center" vertical="center"/>
    </xf>
    <xf numFmtId="3" fontId="61" fillId="0" borderId="33" xfId="0" applyNumberFormat="1" applyFont="1" applyBorder="1" applyAlignment="1">
      <alignment horizontal="center" vertical="center"/>
    </xf>
    <xf numFmtId="3" fontId="61" fillId="0" borderId="102" xfId="0" applyNumberFormat="1" applyFont="1" applyBorder="1" applyAlignment="1">
      <alignment horizontal="center" vertical="center"/>
    </xf>
    <xf numFmtId="3" fontId="61" fillId="0" borderId="103" xfId="0" applyNumberFormat="1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102" xfId="0" applyFont="1" applyBorder="1" applyAlignment="1">
      <alignment horizontal="center" vertical="center"/>
    </xf>
    <xf numFmtId="0" fontId="67" fillId="35" borderId="104" xfId="0" applyFont="1" applyFill="1" applyBorder="1" applyAlignment="1">
      <alignment horizontal="center" vertical="center"/>
    </xf>
    <xf numFmtId="0" fontId="67" fillId="35" borderId="105" xfId="0" applyFont="1" applyFill="1" applyBorder="1" applyAlignment="1">
      <alignment horizontal="center" vertical="center"/>
    </xf>
    <xf numFmtId="0" fontId="67" fillId="35" borderId="91" xfId="0" applyFont="1" applyFill="1" applyBorder="1" applyAlignment="1">
      <alignment horizontal="center" vertical="center"/>
    </xf>
    <xf numFmtId="0" fontId="61" fillId="0" borderId="103" xfId="0" applyFont="1" applyBorder="1" applyAlignment="1">
      <alignment horizontal="center" vertical="center"/>
    </xf>
    <xf numFmtId="3" fontId="67" fillId="35" borderId="66" xfId="0" applyNumberFormat="1" applyFont="1" applyFill="1" applyBorder="1" applyAlignment="1">
      <alignment horizontal="center" vertical="center"/>
    </xf>
    <xf numFmtId="3" fontId="67" fillId="35" borderId="106" xfId="0" applyNumberFormat="1" applyFont="1" applyFill="1" applyBorder="1" applyAlignment="1">
      <alignment horizontal="center" vertical="center"/>
    </xf>
    <xf numFmtId="3" fontId="67" fillId="35" borderId="92" xfId="0" applyNumberFormat="1" applyFont="1" applyFill="1" applyBorder="1" applyAlignment="1">
      <alignment horizontal="center" vertical="center"/>
    </xf>
    <xf numFmtId="0" fontId="91" fillId="0" borderId="96" xfId="0" applyFont="1" applyBorder="1" applyAlignment="1">
      <alignment horizontal="left" vertical="center" wrapText="1"/>
    </xf>
    <xf numFmtId="0" fontId="91" fillId="0" borderId="86" xfId="0" applyFont="1" applyBorder="1" applyAlignment="1">
      <alignment horizontal="left" vertical="center" wrapText="1"/>
    </xf>
    <xf numFmtId="0" fontId="91" fillId="0" borderId="107" xfId="0" applyFont="1" applyBorder="1" applyAlignment="1">
      <alignment horizontal="left" vertical="center" wrapText="1"/>
    </xf>
    <xf numFmtId="0" fontId="86" fillId="35" borderId="16" xfId="0" applyFont="1" applyFill="1" applyBorder="1" applyAlignment="1">
      <alignment horizontal="center"/>
    </xf>
    <xf numFmtId="0" fontId="86" fillId="35" borderId="102" xfId="0" applyFont="1" applyFill="1" applyBorder="1" applyAlignment="1">
      <alignment horizontal="center"/>
    </xf>
    <xf numFmtId="0" fontId="86" fillId="35" borderId="33" xfId="0" applyFont="1" applyFill="1" applyBorder="1" applyAlignment="1">
      <alignment horizontal="center"/>
    </xf>
    <xf numFmtId="0" fontId="91" fillId="0" borderId="108" xfId="0" applyFont="1" applyBorder="1" applyAlignment="1">
      <alignment horizontal="left" vertical="center" wrapText="1"/>
    </xf>
    <xf numFmtId="0" fontId="91" fillId="0" borderId="109" xfId="0" applyFont="1" applyBorder="1" applyAlignment="1">
      <alignment horizontal="left" vertical="center" wrapText="1"/>
    </xf>
    <xf numFmtId="0" fontId="91" fillId="0" borderId="110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0" fontId="91" fillId="0" borderId="111" xfId="0" applyFont="1" applyBorder="1" applyAlignment="1">
      <alignment horizontal="left" vertical="center" wrapText="1"/>
    </xf>
    <xf numFmtId="0" fontId="91" fillId="0" borderId="112" xfId="0" applyFont="1" applyBorder="1" applyAlignment="1">
      <alignment horizontal="left" vertical="center" wrapText="1"/>
    </xf>
    <xf numFmtId="0" fontId="91" fillId="0" borderId="113" xfId="0" applyFont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49" fontId="91" fillId="0" borderId="114" xfId="0" applyNumberFormat="1" applyFont="1" applyBorder="1" applyAlignment="1">
      <alignment horizontal="center" vertical="center" wrapText="1"/>
    </xf>
    <xf numFmtId="49" fontId="91" fillId="0" borderId="107" xfId="0" applyNumberFormat="1" applyFont="1" applyBorder="1" applyAlignment="1">
      <alignment horizontal="center" vertical="center" wrapText="1"/>
    </xf>
    <xf numFmtId="0" fontId="91" fillId="0" borderId="114" xfId="0" applyFont="1" applyBorder="1" applyAlignment="1">
      <alignment horizontal="left" vertical="center" wrapText="1"/>
    </xf>
    <xf numFmtId="49" fontId="91" fillId="0" borderId="111" xfId="0" applyNumberFormat="1" applyFont="1" applyBorder="1" applyAlignment="1">
      <alignment horizontal="center" vertical="center" wrapText="1"/>
    </xf>
    <xf numFmtId="49" fontId="91" fillId="0" borderId="113" xfId="0" applyNumberFormat="1" applyFont="1" applyBorder="1" applyAlignment="1">
      <alignment horizontal="center" vertical="center" wrapText="1"/>
    </xf>
    <xf numFmtId="49" fontId="91" fillId="0" borderId="115" xfId="0" applyNumberFormat="1" applyFont="1" applyBorder="1" applyAlignment="1">
      <alignment horizontal="center" vertical="center" wrapText="1"/>
    </xf>
    <xf numFmtId="49" fontId="91" fillId="0" borderId="110" xfId="0" applyNumberFormat="1" applyFont="1" applyBorder="1" applyAlignment="1">
      <alignment horizontal="center" vertical="center" wrapText="1"/>
    </xf>
    <xf numFmtId="0" fontId="91" fillId="0" borderId="115" xfId="0" applyFont="1" applyBorder="1" applyAlignment="1">
      <alignment horizontal="left" vertical="center" wrapText="1"/>
    </xf>
    <xf numFmtId="49" fontId="91" fillId="0" borderId="97" xfId="0" applyNumberFormat="1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/>
    </xf>
    <xf numFmtId="49" fontId="91" fillId="0" borderId="116" xfId="0" applyNumberFormat="1" applyFont="1" applyBorder="1" applyAlignment="1">
      <alignment horizontal="center" vertical="center" wrapText="1"/>
    </xf>
    <xf numFmtId="3" fontId="6" fillId="0" borderId="117" xfId="0" applyNumberFormat="1" applyFont="1" applyBorder="1" applyAlignment="1">
      <alignment horizontal="left" vertical="top"/>
    </xf>
    <xf numFmtId="0" fontId="48" fillId="36" borderId="118" xfId="0" applyFont="1" applyFill="1" applyBorder="1" applyAlignment="1">
      <alignment horizontal="center" vertical="center"/>
    </xf>
    <xf numFmtId="0" fontId="48" fillId="36" borderId="119" xfId="0" applyFont="1" applyFill="1" applyBorder="1" applyAlignment="1">
      <alignment horizontal="center" vertical="center"/>
    </xf>
    <xf numFmtId="0" fontId="48" fillId="36" borderId="120" xfId="0" applyFont="1" applyFill="1" applyBorder="1" applyAlignment="1">
      <alignment horizontal="center" vertical="center" textRotation="90" wrapText="1"/>
    </xf>
    <xf numFmtId="0" fontId="115" fillId="36" borderId="121" xfId="0" applyFont="1" applyFill="1" applyBorder="1" applyAlignment="1">
      <alignment horizontal="center" vertical="center" textRotation="90"/>
    </xf>
    <xf numFmtId="0" fontId="48" fillId="36" borderId="122" xfId="0" applyFont="1" applyFill="1" applyBorder="1" applyAlignment="1">
      <alignment horizontal="center" vertical="center" textRotation="90"/>
    </xf>
    <xf numFmtId="0" fontId="48" fillId="36" borderId="123" xfId="0" applyFont="1" applyFill="1" applyBorder="1" applyAlignment="1">
      <alignment horizontal="center" vertical="center" textRotation="90"/>
    </xf>
    <xf numFmtId="0" fontId="48" fillId="35" borderId="44" xfId="0" applyFont="1" applyFill="1" applyBorder="1" applyAlignment="1">
      <alignment horizontal="center" vertical="center"/>
    </xf>
    <xf numFmtId="0" fontId="48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3" xfId="0" applyFont="1" applyFill="1" applyBorder="1" applyAlignment="1">
      <alignment horizontal="center" vertical="center"/>
    </xf>
    <xf numFmtId="0" fontId="48" fillId="35" borderId="124" xfId="0" applyFont="1" applyFill="1" applyBorder="1" applyAlignment="1">
      <alignment horizontal="center" vertical="center"/>
    </xf>
    <xf numFmtId="0" fontId="48" fillId="35" borderId="125" xfId="0" applyFont="1" applyFill="1" applyBorder="1" applyAlignment="1">
      <alignment horizontal="center" vertical="center"/>
    </xf>
    <xf numFmtId="0" fontId="48" fillId="36" borderId="60" xfId="0" applyFont="1" applyFill="1" applyBorder="1" applyAlignment="1">
      <alignment horizontal="center" vertical="center"/>
    </xf>
    <xf numFmtId="0" fontId="48" fillId="36" borderId="126" xfId="0" applyFont="1" applyFill="1" applyBorder="1" applyAlignment="1">
      <alignment horizontal="center" vertical="center"/>
    </xf>
    <xf numFmtId="0" fontId="48" fillId="36" borderId="127" xfId="0" applyFont="1" applyFill="1" applyBorder="1" applyAlignment="1">
      <alignment horizontal="center" vertical="center"/>
    </xf>
    <xf numFmtId="0" fontId="48" fillId="36" borderId="41" xfId="0" applyFont="1" applyFill="1" applyBorder="1" applyAlignment="1">
      <alignment horizontal="center" vertical="center" textRotation="90"/>
    </xf>
    <xf numFmtId="0" fontId="48" fillId="36" borderId="128" xfId="0" applyFont="1" applyFill="1" applyBorder="1" applyAlignment="1">
      <alignment horizontal="center" vertical="center" textRotation="90"/>
    </xf>
    <xf numFmtId="0" fontId="48" fillId="36" borderId="129" xfId="0" applyFont="1" applyFill="1" applyBorder="1" applyAlignment="1">
      <alignment horizontal="center" vertical="center" textRotation="90" wrapText="1"/>
    </xf>
    <xf numFmtId="0" fontId="115" fillId="36" borderId="130" xfId="0" applyFont="1" applyFill="1" applyBorder="1" applyAlignment="1">
      <alignment horizontal="center" vertical="center" textRotation="90"/>
    </xf>
    <xf numFmtId="0" fontId="48" fillId="36" borderId="131" xfId="0" applyFont="1" applyFill="1" applyBorder="1" applyAlignment="1">
      <alignment horizontal="center" vertical="center" textRotation="90"/>
    </xf>
    <xf numFmtId="0" fontId="48" fillId="36" borderId="120" xfId="0" applyFont="1" applyFill="1" applyBorder="1" applyAlignment="1">
      <alignment horizontal="center" vertical="center" textRotation="90"/>
    </xf>
    <xf numFmtId="0" fontId="48" fillId="36" borderId="132" xfId="0" applyFont="1" applyFill="1" applyBorder="1" applyAlignment="1">
      <alignment horizontal="center" vertical="center" textRotation="90"/>
    </xf>
    <xf numFmtId="0" fontId="48" fillId="36" borderId="133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top"/>
    </xf>
    <xf numFmtId="0" fontId="48" fillId="36" borderId="131" xfId="0" applyFont="1" applyFill="1" applyBorder="1" applyAlignment="1">
      <alignment horizontal="center" vertical="center" textRotation="90" wrapText="1"/>
    </xf>
    <xf numFmtId="0" fontId="115" fillId="36" borderId="120" xfId="0" applyFont="1" applyFill="1" applyBorder="1" applyAlignment="1">
      <alignment horizontal="center" vertical="center" textRotation="90"/>
    </xf>
    <xf numFmtId="0" fontId="48" fillId="36" borderId="16" xfId="0" applyFont="1" applyFill="1" applyBorder="1" applyAlignment="1">
      <alignment horizontal="center" vertical="center" textRotation="90"/>
    </xf>
    <xf numFmtId="0" fontId="93" fillId="36" borderId="132" xfId="0" applyFont="1" applyFill="1" applyBorder="1" applyAlignment="1">
      <alignment horizontal="center" vertical="center" textRotation="90"/>
    </xf>
    <xf numFmtId="0" fontId="93" fillId="36" borderId="133" xfId="0" applyFont="1" applyFill="1" applyBorder="1" applyAlignment="1">
      <alignment horizontal="center" vertical="center" textRotation="90"/>
    </xf>
    <xf numFmtId="0" fontId="48" fillId="36" borderId="134" xfId="0" applyFont="1" applyFill="1" applyBorder="1" applyAlignment="1">
      <alignment horizontal="center" vertical="center" textRotation="90"/>
    </xf>
    <xf numFmtId="0" fontId="48" fillId="36" borderId="135" xfId="0" applyFont="1" applyFill="1" applyBorder="1" applyAlignment="1">
      <alignment horizontal="center" vertical="center" textRotation="90"/>
    </xf>
    <xf numFmtId="0" fontId="48" fillId="36" borderId="117" xfId="0" applyFont="1" applyFill="1" applyBorder="1" applyAlignment="1">
      <alignment horizontal="center" vertical="center"/>
    </xf>
    <xf numFmtId="0" fontId="48" fillId="36" borderId="136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/>
    </xf>
    <xf numFmtId="0" fontId="49" fillId="36" borderId="119" xfId="0" applyFont="1" applyFill="1" applyBorder="1" applyAlignment="1">
      <alignment horizontal="center" vertical="center"/>
    </xf>
    <xf numFmtId="0" fontId="49" fillId="36" borderId="120" xfId="0" applyFont="1" applyFill="1" applyBorder="1" applyAlignment="1">
      <alignment horizontal="center" vertical="center" textRotation="90" wrapText="1"/>
    </xf>
    <xf numFmtId="0" fontId="95" fillId="36" borderId="121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49" fillId="36" borderId="123" xfId="0" applyFont="1" applyFill="1" applyBorder="1" applyAlignment="1">
      <alignment horizontal="center" vertical="center" textRotation="90"/>
    </xf>
    <xf numFmtId="0" fontId="49" fillId="35" borderId="118" xfId="0" applyFont="1" applyFill="1" applyBorder="1" applyAlignment="1">
      <alignment horizontal="center" vertical="center"/>
    </xf>
    <xf numFmtId="0" fontId="49" fillId="35" borderId="58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49" fillId="35" borderId="63" xfId="0" applyFont="1" applyFill="1" applyBorder="1" applyAlignment="1">
      <alignment horizontal="center" vertical="center"/>
    </xf>
    <xf numFmtId="0" fontId="49" fillId="35" borderId="124" xfId="0" applyFont="1" applyFill="1" applyBorder="1" applyAlignment="1">
      <alignment horizontal="center" vertical="center"/>
    </xf>
    <xf numFmtId="0" fontId="49" fillId="35" borderId="125" xfId="0" applyFont="1" applyFill="1" applyBorder="1" applyAlignment="1">
      <alignment horizontal="center" vertical="center"/>
    </xf>
    <xf numFmtId="0" fontId="49" fillId="36" borderId="60" xfId="0" applyFont="1" applyFill="1" applyBorder="1" applyAlignment="1">
      <alignment horizontal="center" vertical="center"/>
    </xf>
    <xf numFmtId="0" fontId="49" fillId="36" borderId="126" xfId="0" applyFont="1" applyFill="1" applyBorder="1" applyAlignment="1">
      <alignment horizontal="center" vertical="center"/>
    </xf>
    <xf numFmtId="0" fontId="49" fillId="36" borderId="127" xfId="0" applyFont="1" applyFill="1" applyBorder="1" applyAlignment="1">
      <alignment horizontal="center" vertical="center"/>
    </xf>
    <xf numFmtId="0" fontId="49" fillId="36" borderId="41" xfId="0" applyFont="1" applyFill="1" applyBorder="1" applyAlignment="1">
      <alignment horizontal="center" vertical="center" textRotation="90"/>
    </xf>
    <xf numFmtId="0" fontId="49" fillId="36" borderId="128" xfId="0" applyFont="1" applyFill="1" applyBorder="1" applyAlignment="1">
      <alignment horizontal="center" vertical="center" textRotation="90"/>
    </xf>
    <xf numFmtId="0" fontId="49" fillId="36" borderId="129" xfId="0" applyFont="1" applyFill="1" applyBorder="1" applyAlignment="1">
      <alignment horizontal="center" vertical="center" textRotation="90" wrapText="1"/>
    </xf>
    <xf numFmtId="0" fontId="95" fillId="36" borderId="130" xfId="0" applyFont="1" applyFill="1" applyBorder="1" applyAlignment="1">
      <alignment horizontal="center" vertical="center" textRotation="90"/>
    </xf>
    <xf numFmtId="0" fontId="49" fillId="36" borderId="131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132" xfId="0" applyFont="1" applyFill="1" applyBorder="1" applyAlignment="1">
      <alignment horizontal="center" vertical="center" textRotation="90"/>
    </xf>
    <xf numFmtId="0" fontId="49" fillId="36" borderId="133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top"/>
    </xf>
    <xf numFmtId="0" fontId="49" fillId="36" borderId="131" xfId="0" applyFont="1" applyFill="1" applyBorder="1" applyAlignment="1">
      <alignment horizontal="center" vertical="center" textRotation="90" wrapText="1"/>
    </xf>
    <xf numFmtId="0" fontId="95" fillId="36" borderId="120" xfId="0" applyFont="1" applyFill="1" applyBorder="1" applyAlignment="1">
      <alignment horizontal="center" vertical="center" textRotation="90"/>
    </xf>
    <xf numFmtId="0" fontId="49" fillId="36" borderId="16" xfId="0" applyFont="1" applyFill="1" applyBorder="1" applyAlignment="1">
      <alignment horizontal="center" vertical="center" textRotation="90"/>
    </xf>
    <xf numFmtId="0" fontId="94" fillId="36" borderId="132" xfId="0" applyFont="1" applyFill="1" applyBorder="1" applyAlignment="1">
      <alignment horizontal="center" vertical="center" textRotation="90"/>
    </xf>
    <xf numFmtId="0" fontId="94" fillId="36" borderId="133" xfId="0" applyFont="1" applyFill="1" applyBorder="1" applyAlignment="1">
      <alignment horizontal="center" vertical="center" textRotation="90"/>
    </xf>
    <xf numFmtId="0" fontId="49" fillId="36" borderId="134" xfId="0" applyFont="1" applyFill="1" applyBorder="1" applyAlignment="1">
      <alignment horizontal="center" vertical="center" textRotation="90"/>
    </xf>
    <xf numFmtId="0" fontId="49" fillId="36" borderId="135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/>
    </xf>
    <xf numFmtId="0" fontId="49" fillId="36" borderId="136" xfId="0" applyFont="1" applyFill="1" applyBorder="1" applyAlignment="1">
      <alignment horizontal="center" vertical="center" textRotation="90"/>
    </xf>
    <xf numFmtId="3" fontId="6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94" fillId="35" borderId="118" xfId="0" applyFont="1" applyFill="1" applyBorder="1" applyAlignment="1">
      <alignment horizontal="center" vertical="center" wrapText="1"/>
    </xf>
    <xf numFmtId="0" fontId="94" fillId="35" borderId="58" xfId="0" applyFont="1" applyFill="1" applyBorder="1" applyAlignment="1">
      <alignment horizontal="center" vertical="center" wrapText="1"/>
    </xf>
    <xf numFmtId="0" fontId="94" fillId="35" borderId="50" xfId="0" applyFont="1" applyFill="1" applyBorder="1" applyAlignment="1">
      <alignment horizontal="center" vertical="center" wrapText="1"/>
    </xf>
    <xf numFmtId="0" fontId="94" fillId="35" borderId="44" xfId="0" applyFont="1" applyFill="1" applyBorder="1" applyAlignment="1">
      <alignment horizontal="center" vertical="center" wrapText="1"/>
    </xf>
    <xf numFmtId="0" fontId="94" fillId="35" borderId="45" xfId="0" applyFont="1" applyFill="1" applyBorder="1" applyAlignment="1">
      <alignment horizontal="center" vertical="center" wrapText="1"/>
    </xf>
    <xf numFmtId="0" fontId="94" fillId="35" borderId="46" xfId="0" applyFont="1" applyFill="1" applyBorder="1" applyAlignment="1">
      <alignment horizontal="center" vertical="center" wrapText="1"/>
    </xf>
    <xf numFmtId="0" fontId="94" fillId="35" borderId="63" xfId="0" applyFont="1" applyFill="1" applyBorder="1" applyAlignment="1">
      <alignment horizontal="center" vertical="center" wrapText="1"/>
    </xf>
    <xf numFmtId="0" fontId="94" fillId="35" borderId="124" xfId="0" applyFont="1" applyFill="1" applyBorder="1" applyAlignment="1">
      <alignment horizontal="center" vertical="center" wrapText="1"/>
    </xf>
    <xf numFmtId="0" fontId="94" fillId="35" borderId="125" xfId="0" applyFont="1" applyFill="1" applyBorder="1" applyAlignment="1">
      <alignment horizontal="center" vertical="center" wrapText="1"/>
    </xf>
    <xf numFmtId="0" fontId="94" fillId="36" borderId="60" xfId="0" applyFont="1" applyFill="1" applyBorder="1" applyAlignment="1">
      <alignment horizontal="center" vertical="center" wrapText="1"/>
    </xf>
    <xf numFmtId="0" fontId="94" fillId="36" borderId="1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109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right" vertical="center"/>
    </xf>
    <xf numFmtId="3" fontId="0" fillId="0" borderId="10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102" xfId="0" applyFont="1" applyBorder="1" applyAlignment="1">
      <alignment horizontal="right" vertical="center"/>
    </xf>
    <xf numFmtId="0" fontId="86" fillId="35" borderId="33" xfId="0" applyFont="1" applyFill="1" applyBorder="1" applyAlignment="1">
      <alignment horizontal="center"/>
    </xf>
    <xf numFmtId="0" fontId="86" fillId="35" borderId="102" xfId="0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right" vertical="center"/>
    </xf>
    <xf numFmtId="4" fontId="0" fillId="33" borderId="102" xfId="0" applyNumberFormat="1" applyFont="1" applyFill="1" applyBorder="1" applyAlignment="1">
      <alignment horizontal="right" vertical="center"/>
    </xf>
    <xf numFmtId="0" fontId="9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3" xfId="0" applyNumberFormat="1" applyBorder="1" applyAlignment="1">
      <alignment horizontal="right"/>
    </xf>
    <xf numFmtId="3" fontId="0" fillId="0" borderId="102" xfId="0" applyNumberFormat="1" applyBorder="1" applyAlignment="1">
      <alignment horizontal="right"/>
    </xf>
    <xf numFmtId="0" fontId="0" fillId="0" borderId="102" xfId="0" applyBorder="1" applyAlignment="1">
      <alignment horizontal="right"/>
    </xf>
    <xf numFmtId="3" fontId="0" fillId="0" borderId="33" xfId="0" applyNumberFormat="1" applyBorder="1" applyAlignment="1">
      <alignment horizontal="right" vertical="center"/>
    </xf>
    <xf numFmtId="3" fontId="0" fillId="0" borderId="102" xfId="0" applyNumberFormat="1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86" fillId="35" borderId="16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86" fillId="35" borderId="41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92" fillId="43" borderId="96" xfId="0" applyFont="1" applyFill="1" applyBorder="1" applyAlignment="1">
      <alignment horizontal="right" vertical="center" wrapText="1"/>
    </xf>
    <xf numFmtId="0" fontId="92" fillId="43" borderId="86" xfId="0" applyFont="1" applyFill="1" applyBorder="1" applyAlignment="1">
      <alignment horizontal="right" vertical="center" wrapText="1"/>
    </xf>
    <xf numFmtId="0" fontId="92" fillId="43" borderId="97" xfId="0" applyFont="1" applyFill="1" applyBorder="1" applyAlignment="1">
      <alignment horizontal="right" vertical="center" wrapText="1"/>
    </xf>
    <xf numFmtId="0" fontId="109" fillId="0" borderId="11" xfId="0" applyFont="1" applyBorder="1" applyAlignment="1">
      <alignment horizontal="center"/>
    </xf>
    <xf numFmtId="0" fontId="99" fillId="0" borderId="10" xfId="0" applyFont="1" applyBorder="1" applyAlignment="1">
      <alignment horizontal="center" wrapText="1"/>
    </xf>
    <xf numFmtId="0" fontId="86" fillId="35" borderId="128" xfId="0" applyFont="1" applyFill="1" applyBorder="1" applyAlignment="1">
      <alignment horizontal="center" vertical="center" wrapText="1"/>
    </xf>
    <xf numFmtId="0" fontId="86" fillId="35" borderId="16" xfId="0" applyFont="1" applyFill="1" applyBorder="1" applyAlignment="1">
      <alignment horizontal="right" wrapText="1"/>
    </xf>
    <xf numFmtId="0" fontId="86" fillId="35" borderId="33" xfId="0" applyFont="1" applyFill="1" applyBorder="1" applyAlignment="1">
      <alignment horizontal="right" wrapText="1"/>
    </xf>
    <xf numFmtId="0" fontId="86" fillId="35" borderId="137" xfId="0" applyFont="1" applyFill="1" applyBorder="1" applyAlignment="1">
      <alignment horizontal="right" wrapText="1"/>
    </xf>
    <xf numFmtId="0" fontId="86" fillId="35" borderId="102" xfId="0" applyFont="1" applyFill="1" applyBorder="1" applyAlignment="1">
      <alignment horizontal="right" wrapText="1"/>
    </xf>
    <xf numFmtId="0" fontId="101" fillId="0" borderId="138" xfId="0" applyFont="1" applyBorder="1" applyAlignment="1">
      <alignment horizontal="center"/>
    </xf>
    <xf numFmtId="0" fontId="103" fillId="0" borderId="0" xfId="0" applyFont="1" applyBorder="1" applyAlignment="1">
      <alignment horizontal="left" vertical="center"/>
    </xf>
    <xf numFmtId="0" fontId="109" fillId="0" borderId="11" xfId="0" applyFont="1" applyBorder="1" applyAlignment="1">
      <alignment horizontal="left"/>
    </xf>
    <xf numFmtId="0" fontId="86" fillId="35" borderId="138" xfId="0" applyFont="1" applyFill="1" applyBorder="1" applyAlignment="1">
      <alignment horizontal="right" wrapText="1"/>
    </xf>
    <xf numFmtId="0" fontId="92" fillId="33" borderId="65" xfId="0" applyFont="1" applyFill="1" applyBorder="1" applyAlignment="1">
      <alignment horizontal="right" vertical="center" wrapText="1"/>
    </xf>
    <xf numFmtId="0" fontId="91" fillId="33" borderId="65" xfId="0" applyFont="1" applyFill="1" applyBorder="1" applyAlignment="1">
      <alignment horizontal="right" vertical="center" wrapText="1"/>
    </xf>
    <xf numFmtId="3" fontId="114" fillId="34" borderId="22" xfId="0" applyNumberFormat="1" applyFont="1" applyFill="1" applyBorder="1" applyAlignment="1">
      <alignment horizontal="center"/>
    </xf>
    <xf numFmtId="3" fontId="114" fillId="34" borderId="22" xfId="0" applyNumberFormat="1" applyFont="1" applyFill="1" applyBorder="1" applyAlignment="1">
      <alignment horizontal="center"/>
    </xf>
    <xf numFmtId="3" fontId="114" fillId="34" borderId="40" xfId="0" applyNumberFormat="1" applyFont="1" applyFill="1" applyBorder="1" applyAlignment="1">
      <alignment horizontal="center"/>
    </xf>
    <xf numFmtId="3" fontId="95" fillId="0" borderId="30" xfId="0" applyNumberFormat="1" applyFont="1" applyBorder="1" applyAlignment="1">
      <alignment vertical="center" wrapText="1"/>
    </xf>
    <xf numFmtId="3" fontId="92" fillId="34" borderId="16" xfId="0" applyNumberFormat="1" applyFont="1" applyFill="1" applyBorder="1" applyAlignment="1">
      <alignment/>
    </xf>
    <xf numFmtId="3" fontId="92" fillId="34" borderId="16" xfId="0" applyNumberFormat="1" applyFont="1" applyFill="1" applyBorder="1" applyAlignment="1">
      <alignment horizontal="center" vertical="center"/>
    </xf>
    <xf numFmtId="3" fontId="114" fillId="34" borderId="16" xfId="0" applyNumberFormat="1" applyFont="1" applyFill="1" applyBorder="1" applyAlignment="1">
      <alignment horizontal="center"/>
    </xf>
    <xf numFmtId="3" fontId="92" fillId="34" borderId="16" xfId="0" applyNumberFormat="1" applyFont="1" applyFill="1" applyBorder="1" applyAlignment="1">
      <alignment/>
    </xf>
    <xf numFmtId="3" fontId="92" fillId="34" borderId="25" xfId="0" applyNumberFormat="1" applyFont="1" applyFill="1" applyBorder="1" applyAlignment="1">
      <alignment/>
    </xf>
    <xf numFmtId="3" fontId="114" fillId="34" borderId="16" xfId="0" applyNumberFormat="1" applyFont="1" applyFill="1" applyBorder="1" applyAlignment="1">
      <alignment horizontal="center"/>
    </xf>
    <xf numFmtId="3" fontId="114" fillId="34" borderId="16" xfId="0" applyNumberFormat="1" applyFont="1" applyFill="1" applyBorder="1" applyAlignment="1">
      <alignment/>
    </xf>
    <xf numFmtId="3" fontId="114" fillId="34" borderId="25" xfId="0" applyNumberFormat="1" applyFont="1" applyFill="1" applyBorder="1" applyAlignment="1">
      <alignment horizontal="center"/>
    </xf>
    <xf numFmtId="3" fontId="95" fillId="0" borderId="32" xfId="0" applyNumberFormat="1" applyFont="1" applyBorder="1" applyAlignment="1">
      <alignment vertical="center" wrapText="1"/>
    </xf>
    <xf numFmtId="3" fontId="114" fillId="34" borderId="18" xfId="0" applyNumberFormat="1" applyFont="1" applyFill="1" applyBorder="1" applyAlignment="1">
      <alignment horizontal="center"/>
    </xf>
    <xf numFmtId="3" fontId="114" fillId="34" borderId="18" xfId="0" applyNumberFormat="1" applyFont="1" applyFill="1" applyBorder="1" applyAlignment="1">
      <alignment/>
    </xf>
    <xf numFmtId="3" fontId="114" fillId="34" borderId="39" xfId="0" applyNumberFormat="1" applyFont="1" applyFill="1" applyBorder="1" applyAlignment="1">
      <alignment horizontal="center"/>
    </xf>
    <xf numFmtId="3" fontId="69" fillId="34" borderId="139" xfId="0" applyNumberFormat="1" applyFont="1" applyFill="1" applyBorder="1" applyAlignment="1">
      <alignment horizontal="right"/>
    </xf>
    <xf numFmtId="3" fontId="69" fillId="34" borderId="35" xfId="0" applyNumberFormat="1" applyFont="1" applyFill="1" applyBorder="1" applyAlignment="1">
      <alignment horizontal="right"/>
    </xf>
    <xf numFmtId="3" fontId="69" fillId="34" borderId="37" xfId="0" applyNumberFormat="1" applyFont="1" applyFill="1" applyBorder="1" applyAlignment="1">
      <alignment horizontal="right"/>
    </xf>
    <xf numFmtId="3" fontId="69" fillId="34" borderId="34" xfId="0" applyNumberFormat="1" applyFont="1" applyFill="1" applyBorder="1" applyAlignment="1">
      <alignment horizontal="right"/>
    </xf>
    <xf numFmtId="190" fontId="92" fillId="33" borderId="65" xfId="55" applyNumberFormat="1" applyFont="1" applyFill="1" applyBorder="1" applyAlignment="1">
      <alignment horizontal="right" vertical="center" wrapText="1"/>
    </xf>
    <xf numFmtId="190" fontId="91" fillId="33" borderId="65" xfId="55" applyNumberFormat="1" applyFont="1" applyFill="1" applyBorder="1" applyAlignment="1">
      <alignment horizontal="right" vertical="center" wrapText="1"/>
    </xf>
    <xf numFmtId="190" fontId="92" fillId="47" borderId="96" xfId="55" applyNumberFormat="1" applyFont="1" applyFill="1" applyBorder="1" applyAlignment="1">
      <alignment vertical="center" wrapText="1"/>
    </xf>
    <xf numFmtId="190" fontId="92" fillId="47" borderId="86" xfId="55" applyNumberFormat="1" applyFont="1" applyFill="1" applyBorder="1" applyAlignment="1">
      <alignment vertical="center" wrapText="1"/>
    </xf>
    <xf numFmtId="190" fontId="92" fillId="47" borderId="97" xfId="55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17" fontId="93" fillId="34" borderId="13" xfId="0" applyNumberFormat="1" applyFont="1" applyFill="1" applyBorder="1" applyAlignment="1" quotePrefix="1">
      <alignment horizontal="center"/>
    </xf>
    <xf numFmtId="3" fontId="91" fillId="0" borderId="65" xfId="0" applyNumberFormat="1" applyFont="1" applyBorder="1" applyAlignment="1">
      <alignment horizontal="right" vertical="center" wrapText="1"/>
    </xf>
    <xf numFmtId="0" fontId="99" fillId="0" borderId="0" xfId="0" applyFont="1" applyAlignment="1">
      <alignment horizontal="left"/>
    </xf>
    <xf numFmtId="190" fontId="91" fillId="0" borderId="65" xfId="55" applyNumberFormat="1" applyFont="1" applyBorder="1" applyAlignment="1">
      <alignment horizontal="right" vertical="center" wrapText="1"/>
    </xf>
    <xf numFmtId="0" fontId="92" fillId="33" borderId="0" xfId="0" applyFont="1" applyFill="1" applyBorder="1" applyAlignment="1">
      <alignment horizontal="right" vertical="center" wrapText="1"/>
    </xf>
    <xf numFmtId="0" fontId="92" fillId="33" borderId="96" xfId="0" applyFont="1" applyFill="1" applyBorder="1" applyAlignment="1">
      <alignment horizontal="right" vertical="center" wrapText="1"/>
    </xf>
    <xf numFmtId="0" fontId="92" fillId="33" borderId="86" xfId="0" applyFont="1" applyFill="1" applyBorder="1" applyAlignment="1">
      <alignment horizontal="right" vertical="center" wrapText="1"/>
    </xf>
    <xf numFmtId="0" fontId="92" fillId="33" borderId="97" xfId="0" applyFont="1" applyFill="1" applyBorder="1" applyAlignment="1">
      <alignment horizontal="right" vertical="center" wrapText="1"/>
    </xf>
    <xf numFmtId="190" fontId="92" fillId="43" borderId="65" xfId="55" applyNumberFormat="1" applyFont="1" applyFill="1" applyBorder="1" applyAlignment="1">
      <alignment horizontal="right" vertical="center" wrapText="1"/>
    </xf>
    <xf numFmtId="17" fontId="12" fillId="0" borderId="0" xfId="0" applyNumberFormat="1" applyFont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0">
      <selection activeCell="K40" sqref="K40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2" t="s">
        <v>224</v>
      </c>
      <c r="B4" s="312"/>
      <c r="C4" s="312"/>
      <c r="D4" s="312"/>
      <c r="E4" s="312"/>
      <c r="F4" s="312"/>
      <c r="G4" s="312"/>
      <c r="H4" s="312"/>
      <c r="I4" s="312"/>
    </row>
    <row r="18" spans="1:9" ht="20.25">
      <c r="A18" s="313" t="s">
        <v>225</v>
      </c>
      <c r="B18" s="313"/>
      <c r="C18" s="313"/>
      <c r="D18" s="313"/>
      <c r="E18" s="313"/>
      <c r="F18" s="313"/>
      <c r="G18" s="313"/>
      <c r="H18" s="313"/>
      <c r="I18" s="313"/>
    </row>
    <row r="19" spans="1:9" ht="20.25">
      <c r="A19" s="313"/>
      <c r="B19" s="313"/>
      <c r="C19" s="313"/>
      <c r="D19" s="313"/>
      <c r="E19" s="313"/>
      <c r="F19" s="313"/>
      <c r="G19" s="313"/>
      <c r="H19" s="313"/>
      <c r="I19" s="313"/>
    </row>
    <row r="20" spans="1:9" ht="20.25">
      <c r="A20" s="568" t="s">
        <v>617</v>
      </c>
      <c r="B20" s="314"/>
      <c r="C20" s="314"/>
      <c r="D20" s="314"/>
      <c r="E20" s="314"/>
      <c r="F20" s="314"/>
      <c r="G20" s="314"/>
      <c r="H20" s="314"/>
      <c r="I20" s="314"/>
    </row>
    <row r="21" spans="1:7" ht="15.75">
      <c r="A21" s="90"/>
      <c r="B21" s="91"/>
      <c r="C21" s="91"/>
      <c r="D21" s="91"/>
      <c r="E21" s="91"/>
      <c r="F21" s="91"/>
      <c r="G21" s="91"/>
    </row>
    <row r="22" spans="1:9" ht="18" customHeight="1">
      <c r="A22" s="90"/>
      <c r="B22" s="316" t="s">
        <v>305</v>
      </c>
      <c r="C22" s="316"/>
      <c r="D22" s="316"/>
      <c r="E22" s="316"/>
      <c r="F22" s="316"/>
      <c r="G22" s="316"/>
      <c r="H22" s="316"/>
      <c r="I22" s="316"/>
    </row>
    <row r="23" spans="1:9" ht="15.75">
      <c r="A23" s="90"/>
      <c r="B23" s="316"/>
      <c r="C23" s="316"/>
      <c r="D23" s="316"/>
      <c r="E23" s="316"/>
      <c r="F23" s="316"/>
      <c r="G23" s="316"/>
      <c r="H23" s="316"/>
      <c r="I23" s="316"/>
    </row>
    <row r="24" spans="1:9" ht="18">
      <c r="A24" s="90"/>
      <c r="B24" s="165"/>
      <c r="C24" s="165"/>
      <c r="D24" s="165"/>
      <c r="E24" s="165"/>
      <c r="F24" s="165"/>
      <c r="G24" s="165"/>
      <c r="H24" s="165"/>
      <c r="I24" s="165"/>
    </row>
    <row r="25" spans="1:7" ht="15.75">
      <c r="A25" s="90"/>
      <c r="B25" s="91"/>
      <c r="C25" s="91"/>
      <c r="D25" s="91"/>
      <c r="E25" s="91"/>
      <c r="F25" s="91"/>
      <c r="G25" s="91"/>
    </row>
    <row r="26" spans="1:7" ht="15.75">
      <c r="A26" s="90"/>
      <c r="B26" s="91"/>
      <c r="C26" s="91"/>
      <c r="D26" s="91"/>
      <c r="E26" s="91"/>
      <c r="F26" s="91"/>
      <c r="G26" s="91"/>
    </row>
    <row r="27" spans="1:7" ht="23.25">
      <c r="A27" s="90"/>
      <c r="B27" s="91"/>
      <c r="C27" s="315"/>
      <c r="D27" s="315"/>
      <c r="E27" s="315"/>
      <c r="F27" s="91"/>
      <c r="G27" s="91"/>
    </row>
    <row r="28" spans="1:7" ht="15.75">
      <c r="A28" s="90"/>
      <c r="B28" s="91"/>
      <c r="C28" s="91"/>
      <c r="D28" s="91"/>
      <c r="E28" s="91"/>
      <c r="F28" s="91"/>
      <c r="G28" s="91"/>
    </row>
    <row r="29" spans="1:7" ht="15.75">
      <c r="A29" s="90"/>
      <c r="B29" s="91"/>
      <c r="C29" s="91"/>
      <c r="D29" s="91"/>
      <c r="E29" s="91"/>
      <c r="F29" s="91"/>
      <c r="G29" s="91"/>
    </row>
    <row r="30" spans="1:7" ht="15.75">
      <c r="A30" s="90"/>
      <c r="B30" s="91"/>
      <c r="C30" s="91"/>
      <c r="D30" s="91"/>
      <c r="E30" s="91"/>
      <c r="F30" s="91"/>
      <c r="G30" s="91"/>
    </row>
    <row r="31" spans="1:7" ht="15.75">
      <c r="A31" s="90"/>
      <c r="B31" s="91"/>
      <c r="C31" s="91"/>
      <c r="D31" s="91"/>
      <c r="E31" s="91"/>
      <c r="F31" s="91"/>
      <c r="G31" s="91"/>
    </row>
    <row r="32" spans="1:7" ht="15.75">
      <c r="A32" s="90"/>
      <c r="B32" s="91"/>
      <c r="C32" s="91"/>
      <c r="D32" s="91"/>
      <c r="E32" s="91"/>
      <c r="F32" s="91"/>
      <c r="G32" s="91"/>
    </row>
    <row r="33" spans="1:7" ht="15.75">
      <c r="A33" s="90"/>
      <c r="B33" s="91"/>
      <c r="C33" s="91"/>
      <c r="D33" s="91"/>
      <c r="E33" s="91"/>
      <c r="F33" s="91"/>
      <c r="G33" s="91"/>
    </row>
    <row r="34" spans="1:7" ht="15.75">
      <c r="A34" s="90"/>
      <c r="B34" s="91"/>
      <c r="C34" s="91"/>
      <c r="D34" s="91"/>
      <c r="E34" s="91"/>
      <c r="F34" s="91"/>
      <c r="G34" s="91"/>
    </row>
    <row r="35" spans="1:7" ht="15.75">
      <c r="A35" s="90"/>
      <c r="B35" s="91"/>
      <c r="C35" s="91"/>
      <c r="D35" s="91"/>
      <c r="E35" s="91"/>
      <c r="F35" s="91"/>
      <c r="G35" s="91"/>
    </row>
    <row r="36" spans="1:9" ht="15.75">
      <c r="A36" s="310" t="s">
        <v>226</v>
      </c>
      <c r="B36" s="310"/>
      <c r="C36" s="310"/>
      <c r="D36" s="310"/>
      <c r="E36" s="310"/>
      <c r="F36" s="310"/>
      <c r="G36" s="310"/>
      <c r="H36" s="310"/>
      <c r="I36" s="310"/>
    </row>
    <row r="37" spans="1:9" ht="15.75">
      <c r="A37" s="310" t="s">
        <v>227</v>
      </c>
      <c r="B37" s="310"/>
      <c r="C37" s="310"/>
      <c r="D37" s="310"/>
      <c r="E37" s="310"/>
      <c r="F37" s="310"/>
      <c r="G37" s="310"/>
      <c r="H37" s="310"/>
      <c r="I37" s="310"/>
    </row>
    <row r="38" spans="1:9" ht="15.75">
      <c r="A38" s="90"/>
      <c r="B38" s="91"/>
      <c r="C38" s="91"/>
      <c r="D38" s="91"/>
      <c r="E38" s="91"/>
      <c r="F38" s="91"/>
      <c r="G38" s="91"/>
      <c r="H38" s="92"/>
      <c r="I38" s="92"/>
    </row>
    <row r="39" spans="1:9" ht="15.75">
      <c r="A39" s="90"/>
      <c r="B39" s="91"/>
      <c r="C39" s="91"/>
      <c r="D39" s="91"/>
      <c r="E39" s="91"/>
      <c r="F39" s="91"/>
      <c r="G39" s="91"/>
      <c r="H39" s="92"/>
      <c r="I39" s="92"/>
    </row>
    <row r="40" spans="1:9" ht="15">
      <c r="A40" s="311" t="s">
        <v>619</v>
      </c>
      <c r="B40" s="311"/>
      <c r="C40" s="311"/>
      <c r="D40" s="311"/>
      <c r="E40" s="311"/>
      <c r="F40" s="311"/>
      <c r="G40" s="311"/>
      <c r="H40" s="311"/>
      <c r="I40" s="311"/>
    </row>
    <row r="41" spans="1:7" ht="15">
      <c r="A41" s="92"/>
      <c r="B41" s="92"/>
      <c r="C41" s="92"/>
      <c r="D41" s="92"/>
      <c r="E41" s="92"/>
      <c r="F41" s="92"/>
      <c r="G41" s="92"/>
    </row>
    <row r="42" spans="1:7" ht="15">
      <c r="A42" s="92"/>
      <c r="B42" s="92"/>
      <c r="C42" s="92"/>
      <c r="D42" s="92"/>
      <c r="E42" s="92"/>
      <c r="F42" s="92"/>
      <c r="G42" s="9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6384" width="9.140625" style="230" customWidth="1"/>
  </cols>
  <sheetData>
    <row r="2" spans="1:10" ht="16.5" thickBot="1">
      <c r="A2" s="342" t="s">
        <v>520</v>
      </c>
      <c r="B2" s="342"/>
      <c r="C2" s="342"/>
      <c r="D2" s="342"/>
      <c r="E2" s="342"/>
      <c r="F2" s="342"/>
      <c r="G2" s="342"/>
      <c r="H2" s="342"/>
      <c r="I2" s="342"/>
      <c r="J2" s="342"/>
    </row>
    <row r="5" spans="1:10" ht="18.75" customHeight="1">
      <c r="A5" s="343" t="s">
        <v>94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3:10" ht="15.75">
      <c r="C6" s="287"/>
      <c r="D6" s="288"/>
      <c r="E6" s="288"/>
      <c r="F6" s="288"/>
      <c r="G6" s="288"/>
      <c r="H6" s="288"/>
      <c r="I6" s="288"/>
      <c r="J6" s="288"/>
    </row>
    <row r="7" spans="3:10" ht="15.75">
      <c r="C7" s="287"/>
      <c r="D7" s="288"/>
      <c r="E7" s="288"/>
      <c r="F7" s="288"/>
      <c r="G7" s="288"/>
      <c r="H7" s="288"/>
      <c r="I7" s="288"/>
      <c r="J7" s="288"/>
    </row>
    <row r="8" ht="15.75" thickBot="1"/>
    <row r="9" spans="2:10" ht="24.75" customHeight="1">
      <c r="B9" s="289"/>
      <c r="C9" s="379" t="s">
        <v>95</v>
      </c>
      <c r="D9" s="380"/>
      <c r="E9" s="379" t="s">
        <v>96</v>
      </c>
      <c r="F9" s="380"/>
      <c r="G9" s="379" t="s">
        <v>97</v>
      </c>
      <c r="H9" s="380"/>
      <c r="I9" s="379" t="s">
        <v>98</v>
      </c>
      <c r="J9" s="381"/>
    </row>
    <row r="10" spans="2:10" ht="24.75" customHeight="1">
      <c r="B10" s="290" t="s">
        <v>99</v>
      </c>
      <c r="C10" s="374">
        <v>1793</v>
      </c>
      <c r="D10" s="375"/>
      <c r="E10" s="374">
        <v>1606</v>
      </c>
      <c r="F10" s="375"/>
      <c r="G10" s="377">
        <v>17</v>
      </c>
      <c r="H10" s="378"/>
      <c r="I10" s="377">
        <v>27</v>
      </c>
      <c r="J10" s="382"/>
    </row>
    <row r="11" spans="2:10" ht="24.75" customHeight="1">
      <c r="B11" s="291" t="s">
        <v>100</v>
      </c>
      <c r="C11" s="374">
        <v>1791</v>
      </c>
      <c r="D11" s="375"/>
      <c r="E11" s="374">
        <v>1040</v>
      </c>
      <c r="F11" s="375"/>
      <c r="G11" s="377">
        <v>14</v>
      </c>
      <c r="H11" s="378"/>
      <c r="I11" s="377">
        <v>12</v>
      </c>
      <c r="J11" s="382"/>
    </row>
    <row r="12" spans="2:10" ht="24.75" customHeight="1">
      <c r="B12" s="290" t="s">
        <v>101</v>
      </c>
      <c r="C12" s="374">
        <v>2217</v>
      </c>
      <c r="D12" s="375"/>
      <c r="E12" s="374">
        <v>1542</v>
      </c>
      <c r="F12" s="375"/>
      <c r="G12" s="374">
        <v>15</v>
      </c>
      <c r="H12" s="375"/>
      <c r="I12" s="374">
        <v>14</v>
      </c>
      <c r="J12" s="376"/>
    </row>
    <row r="13" spans="2:10" ht="24.75" customHeight="1">
      <c r="B13" s="291" t="s">
        <v>102</v>
      </c>
      <c r="C13" s="374">
        <v>1926</v>
      </c>
      <c r="D13" s="375"/>
      <c r="E13" s="374">
        <v>1088</v>
      </c>
      <c r="F13" s="375"/>
      <c r="G13" s="374">
        <v>17</v>
      </c>
      <c r="H13" s="375"/>
      <c r="I13" s="374">
        <v>15</v>
      </c>
      <c r="J13" s="376"/>
    </row>
    <row r="14" spans="2:10" ht="24.75" customHeight="1">
      <c r="B14" s="292" t="s">
        <v>618</v>
      </c>
      <c r="C14" s="374">
        <v>1938</v>
      </c>
      <c r="D14" s="375"/>
      <c r="E14" s="374">
        <v>972</v>
      </c>
      <c r="F14" s="375"/>
      <c r="G14" s="374">
        <v>14</v>
      </c>
      <c r="H14" s="375"/>
      <c r="I14" s="374">
        <v>82</v>
      </c>
      <c r="J14" s="376"/>
    </row>
    <row r="15" spans="2:10" ht="24.75" customHeight="1">
      <c r="B15" s="293" t="s">
        <v>103</v>
      </c>
      <c r="C15" s="374">
        <v>2103</v>
      </c>
      <c r="D15" s="375"/>
      <c r="E15" s="374">
        <v>1243</v>
      </c>
      <c r="F15" s="375"/>
      <c r="G15" s="374">
        <v>20</v>
      </c>
      <c r="H15" s="375"/>
      <c r="I15" s="374">
        <v>76</v>
      </c>
      <c r="J15" s="376"/>
    </row>
    <row r="16" spans="2:10" ht="24.75" customHeight="1">
      <c r="B16" s="292" t="s">
        <v>104</v>
      </c>
      <c r="C16" s="374"/>
      <c r="D16" s="375"/>
      <c r="E16" s="374"/>
      <c r="F16" s="375"/>
      <c r="G16" s="374"/>
      <c r="H16" s="375"/>
      <c r="I16" s="374"/>
      <c r="J16" s="376"/>
    </row>
    <row r="17" spans="2:10" ht="24.75" customHeight="1">
      <c r="B17" s="293" t="s">
        <v>247</v>
      </c>
      <c r="C17" s="374"/>
      <c r="D17" s="375"/>
      <c r="E17" s="374"/>
      <c r="F17" s="375"/>
      <c r="G17" s="374"/>
      <c r="H17" s="375"/>
      <c r="I17" s="374"/>
      <c r="J17" s="376"/>
    </row>
    <row r="18" spans="2:10" ht="24.75" customHeight="1">
      <c r="B18" s="292" t="s">
        <v>248</v>
      </c>
      <c r="C18" s="374"/>
      <c r="D18" s="375"/>
      <c r="E18" s="374"/>
      <c r="F18" s="375"/>
      <c r="G18" s="374"/>
      <c r="H18" s="375"/>
      <c r="I18" s="374"/>
      <c r="J18" s="376"/>
    </row>
    <row r="19" spans="2:10" ht="24.75" customHeight="1">
      <c r="B19" s="293" t="s">
        <v>250</v>
      </c>
      <c r="C19" s="374"/>
      <c r="D19" s="375"/>
      <c r="E19" s="374"/>
      <c r="F19" s="375"/>
      <c r="G19" s="374"/>
      <c r="H19" s="375"/>
      <c r="I19" s="374"/>
      <c r="J19" s="376"/>
    </row>
    <row r="20" spans="2:10" ht="24.75" customHeight="1">
      <c r="B20" s="292" t="s">
        <v>251</v>
      </c>
      <c r="C20" s="374"/>
      <c r="D20" s="375"/>
      <c r="E20" s="374"/>
      <c r="F20" s="375"/>
      <c r="G20" s="374"/>
      <c r="H20" s="375"/>
      <c r="I20" s="374"/>
      <c r="J20" s="376"/>
    </row>
    <row r="21" spans="2:10" ht="24.75" customHeight="1">
      <c r="B21" s="293" t="s">
        <v>252</v>
      </c>
      <c r="C21" s="374"/>
      <c r="D21" s="375"/>
      <c r="E21" s="374"/>
      <c r="F21" s="375"/>
      <c r="G21" s="374"/>
      <c r="H21" s="375"/>
      <c r="I21" s="374"/>
      <c r="J21" s="376"/>
    </row>
    <row r="22" spans="2:10" ht="24.75" customHeight="1" thickBot="1">
      <c r="B22" s="294" t="s">
        <v>30</v>
      </c>
      <c r="C22" s="383">
        <f>SUM(C10:D21)</f>
        <v>11768</v>
      </c>
      <c r="D22" s="384"/>
      <c r="E22" s="383">
        <f>SUM(E10:F21)</f>
        <v>7491</v>
      </c>
      <c r="F22" s="384"/>
      <c r="G22" s="383">
        <f>SUM(G10:H21)</f>
        <v>97</v>
      </c>
      <c r="H22" s="384"/>
      <c r="I22" s="383">
        <f>SUM(I10:J21)</f>
        <v>226</v>
      </c>
      <c r="J22" s="385"/>
    </row>
    <row r="24" spans="2:5" ht="15">
      <c r="B24" s="254" t="s">
        <v>18</v>
      </c>
      <c r="C24" s="254"/>
      <c r="D24" s="254"/>
      <c r="E24" s="254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M47" sqref="M47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8" width="9.140625" style="0" customWidth="1"/>
    <col min="9" max="9" width="9.140625" style="261" customWidth="1"/>
    <col min="10" max="10" width="8.00390625" style="0" customWidth="1"/>
    <col min="149" max="149" width="5.140625" style="0" customWidth="1"/>
  </cols>
  <sheetData>
    <row r="2" spans="1:10" ht="17.25" customHeight="1" thickBot="1">
      <c r="A2" s="350" t="s">
        <v>522</v>
      </c>
      <c r="B2" s="350"/>
      <c r="C2" s="350"/>
      <c r="D2" s="350"/>
      <c r="E2" s="350"/>
      <c r="F2" s="350"/>
      <c r="G2" s="350"/>
      <c r="H2" s="350"/>
      <c r="I2" s="350"/>
      <c r="J2" s="208"/>
    </row>
    <row r="3" spans="1:9" ht="16.5" customHeight="1">
      <c r="A3" s="340" t="s">
        <v>105</v>
      </c>
      <c r="B3" s="340"/>
      <c r="C3" s="340"/>
      <c r="D3" s="340"/>
      <c r="E3" s="340"/>
      <c r="F3" s="340"/>
      <c r="G3" s="340"/>
      <c r="H3" s="340"/>
      <c r="I3" s="340"/>
    </row>
    <row r="4" spans="1:9" s="169" customFormat="1" ht="16.5" customHeight="1">
      <c r="A4" s="224"/>
      <c r="B4" s="224"/>
      <c r="C4" s="224"/>
      <c r="D4" s="224"/>
      <c r="E4" s="224"/>
      <c r="F4" s="224"/>
      <c r="G4" s="224"/>
      <c r="H4" s="224"/>
      <c r="I4" s="260"/>
    </row>
    <row r="6" spans="3:7" ht="15">
      <c r="C6" s="365" t="s">
        <v>106</v>
      </c>
      <c r="D6" s="365"/>
      <c r="E6" s="365"/>
      <c r="F6" s="365"/>
      <c r="G6" s="365"/>
    </row>
    <row r="7" spans="3:9" s="169" customFormat="1" ht="15">
      <c r="C7" s="174"/>
      <c r="D7" s="174"/>
      <c r="E7" s="174"/>
      <c r="F7" s="174"/>
      <c r="G7" s="174"/>
      <c r="I7" s="261"/>
    </row>
    <row r="8" spans="1:9" ht="15" customHeight="1">
      <c r="A8" s="44" t="s">
        <v>107</v>
      </c>
      <c r="B8" s="389" t="s">
        <v>438</v>
      </c>
      <c r="C8" s="390"/>
      <c r="D8" s="389" t="s">
        <v>108</v>
      </c>
      <c r="E8" s="389"/>
      <c r="F8" s="389"/>
      <c r="G8" s="389"/>
      <c r="H8" s="44" t="s">
        <v>9</v>
      </c>
      <c r="I8" s="262" t="s">
        <v>109</v>
      </c>
    </row>
    <row r="9" spans="1:9" ht="27" customHeight="1">
      <c r="A9" s="258">
        <v>1</v>
      </c>
      <c r="B9" s="259" t="s">
        <v>110</v>
      </c>
      <c r="C9" s="259"/>
      <c r="D9" s="392" t="s">
        <v>111</v>
      </c>
      <c r="E9" s="393"/>
      <c r="F9" s="393"/>
      <c r="G9" s="394"/>
      <c r="H9" s="258">
        <v>172</v>
      </c>
      <c r="I9" s="263">
        <f>H9/1114*100</f>
        <v>15.439856373429084</v>
      </c>
    </row>
    <row r="10" spans="1:9" ht="15.75" customHeight="1">
      <c r="A10" s="258">
        <v>2</v>
      </c>
      <c r="B10" s="259" t="s">
        <v>315</v>
      </c>
      <c r="C10" s="259"/>
      <c r="D10" s="386" t="s">
        <v>112</v>
      </c>
      <c r="E10" s="387"/>
      <c r="F10" s="387"/>
      <c r="G10" s="388"/>
      <c r="H10" s="258">
        <v>58</v>
      </c>
      <c r="I10" s="263">
        <f>H10/1114*100</f>
        <v>5.206463195691203</v>
      </c>
    </row>
    <row r="11" spans="1:9" ht="25.5" customHeight="1">
      <c r="A11" s="258">
        <v>3</v>
      </c>
      <c r="B11" s="259" t="s">
        <v>317</v>
      </c>
      <c r="C11" s="259"/>
      <c r="D11" s="386" t="s">
        <v>276</v>
      </c>
      <c r="E11" s="387"/>
      <c r="F11" s="387"/>
      <c r="G11" s="388"/>
      <c r="H11" s="258">
        <v>39</v>
      </c>
      <c r="I11" s="263">
        <f aca="true" t="shared" si="0" ref="I11:I18">H11/1114*100</f>
        <v>3.500897666068223</v>
      </c>
    </row>
    <row r="12" spans="1:9" ht="15" customHeight="1">
      <c r="A12" s="258">
        <v>4</v>
      </c>
      <c r="B12" s="259" t="s">
        <v>316</v>
      </c>
      <c r="C12" s="259"/>
      <c r="D12" s="386" t="s">
        <v>275</v>
      </c>
      <c r="E12" s="387"/>
      <c r="F12" s="387"/>
      <c r="G12" s="388"/>
      <c r="H12" s="258">
        <v>37</v>
      </c>
      <c r="I12" s="263">
        <f t="shared" si="0"/>
        <v>3.321364452423698</v>
      </c>
    </row>
    <row r="13" spans="1:9" ht="12.75" customHeight="1">
      <c r="A13" s="258">
        <v>5</v>
      </c>
      <c r="B13" s="259" t="s">
        <v>319</v>
      </c>
      <c r="C13" s="259"/>
      <c r="D13" s="386" t="s">
        <v>113</v>
      </c>
      <c r="E13" s="387"/>
      <c r="F13" s="387"/>
      <c r="G13" s="388"/>
      <c r="H13" s="258">
        <v>32</v>
      </c>
      <c r="I13" s="263">
        <f t="shared" si="0"/>
        <v>2.872531418312388</v>
      </c>
    </row>
    <row r="14" spans="1:9" ht="29.25" customHeight="1">
      <c r="A14" s="258">
        <v>6</v>
      </c>
      <c r="B14" s="259" t="s">
        <v>443</v>
      </c>
      <c r="C14" s="259"/>
      <c r="D14" s="386" t="s">
        <v>444</v>
      </c>
      <c r="E14" s="387"/>
      <c r="F14" s="387"/>
      <c r="G14" s="388"/>
      <c r="H14" s="258">
        <v>32</v>
      </c>
      <c r="I14" s="263">
        <f t="shared" si="0"/>
        <v>2.872531418312388</v>
      </c>
    </row>
    <row r="15" spans="1:9" ht="30.75" customHeight="1">
      <c r="A15" s="258">
        <v>7</v>
      </c>
      <c r="B15" s="259" t="s">
        <v>445</v>
      </c>
      <c r="C15" s="259"/>
      <c r="D15" s="386" t="s">
        <v>446</v>
      </c>
      <c r="E15" s="387"/>
      <c r="F15" s="387"/>
      <c r="G15" s="388"/>
      <c r="H15" s="258">
        <v>26</v>
      </c>
      <c r="I15" s="263">
        <f t="shared" si="0"/>
        <v>2.333931777378815</v>
      </c>
    </row>
    <row r="16" spans="1:9" ht="33" customHeight="1">
      <c r="A16" s="258">
        <v>8</v>
      </c>
      <c r="B16" s="259" t="s">
        <v>558</v>
      </c>
      <c r="C16" s="259"/>
      <c r="D16" s="386" t="s">
        <v>559</v>
      </c>
      <c r="E16" s="387"/>
      <c r="F16" s="387"/>
      <c r="G16" s="388"/>
      <c r="H16" s="258">
        <v>21</v>
      </c>
      <c r="I16" s="263">
        <f t="shared" si="0"/>
        <v>1.8850987432675044</v>
      </c>
    </row>
    <row r="17" spans="1:9" ht="29.25" customHeight="1">
      <c r="A17" s="258">
        <v>9</v>
      </c>
      <c r="B17" s="259" t="s">
        <v>321</v>
      </c>
      <c r="C17" s="259"/>
      <c r="D17" s="386" t="s">
        <v>118</v>
      </c>
      <c r="E17" s="387"/>
      <c r="F17" s="387"/>
      <c r="G17" s="388"/>
      <c r="H17" s="258">
        <v>14</v>
      </c>
      <c r="I17" s="263">
        <f t="shared" si="0"/>
        <v>1.2567324955116697</v>
      </c>
    </row>
    <row r="18" spans="1:9" ht="23.25" customHeight="1">
      <c r="A18" s="258">
        <v>10</v>
      </c>
      <c r="B18" s="259" t="s">
        <v>454</v>
      </c>
      <c r="C18" s="259"/>
      <c r="D18" s="386" t="s">
        <v>455</v>
      </c>
      <c r="E18" s="387"/>
      <c r="F18" s="387"/>
      <c r="G18" s="388"/>
      <c r="H18" s="258">
        <v>13</v>
      </c>
      <c r="I18" s="263">
        <f t="shared" si="0"/>
        <v>1.1669658886894074</v>
      </c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3:7" ht="15">
      <c r="C21" s="365" t="s">
        <v>114</v>
      </c>
      <c r="D21" s="365"/>
      <c r="E21" s="365"/>
      <c r="F21" s="365"/>
      <c r="G21" s="365"/>
    </row>
    <row r="23" spans="1:9" ht="18" customHeight="1">
      <c r="A23" s="44" t="s">
        <v>107</v>
      </c>
      <c r="B23" s="391" t="s">
        <v>438</v>
      </c>
      <c r="C23" s="390"/>
      <c r="D23" s="389" t="s">
        <v>108</v>
      </c>
      <c r="E23" s="389"/>
      <c r="F23" s="389"/>
      <c r="G23" s="389"/>
      <c r="H23" s="44" t="s">
        <v>9</v>
      </c>
      <c r="I23" s="262" t="s">
        <v>109</v>
      </c>
    </row>
    <row r="24" spans="1:9" ht="27.75" customHeight="1">
      <c r="A24" s="50">
        <v>1</v>
      </c>
      <c r="B24" s="259" t="s">
        <v>110</v>
      </c>
      <c r="C24" s="259"/>
      <c r="D24" s="392" t="s">
        <v>111</v>
      </c>
      <c r="E24" s="393"/>
      <c r="F24" s="393"/>
      <c r="G24" s="394"/>
      <c r="H24" s="258">
        <v>669</v>
      </c>
      <c r="I24" s="263">
        <f>H24/4371*100</f>
        <v>15.305422100205904</v>
      </c>
    </row>
    <row r="25" spans="1:9" ht="27" customHeight="1">
      <c r="A25" s="51">
        <v>2</v>
      </c>
      <c r="B25" s="259" t="s">
        <v>319</v>
      </c>
      <c r="C25" s="259"/>
      <c r="D25" s="386" t="s">
        <v>113</v>
      </c>
      <c r="E25" s="387"/>
      <c r="F25" s="387"/>
      <c r="G25" s="388"/>
      <c r="H25" s="258">
        <v>177</v>
      </c>
      <c r="I25" s="263">
        <f aca="true" t="shared" si="1" ref="I25:I33">H25/4371*100</f>
        <v>4.049416609471517</v>
      </c>
    </row>
    <row r="26" spans="1:9" ht="25.5" customHeight="1">
      <c r="A26" s="50">
        <v>3</v>
      </c>
      <c r="B26" s="259" t="s">
        <v>317</v>
      </c>
      <c r="C26" s="259"/>
      <c r="D26" s="386" t="s">
        <v>276</v>
      </c>
      <c r="E26" s="387"/>
      <c r="F26" s="387"/>
      <c r="G26" s="388"/>
      <c r="H26" s="258">
        <v>110</v>
      </c>
      <c r="I26" s="263">
        <f t="shared" si="1"/>
        <v>2.516586593456875</v>
      </c>
    </row>
    <row r="27" spans="1:9" ht="22.5" customHeight="1">
      <c r="A27" s="51">
        <v>4</v>
      </c>
      <c r="B27" s="259" t="s">
        <v>321</v>
      </c>
      <c r="C27" s="259"/>
      <c r="D27" s="386" t="s">
        <v>118</v>
      </c>
      <c r="E27" s="387"/>
      <c r="F27" s="387"/>
      <c r="G27" s="388"/>
      <c r="H27" s="258">
        <v>98</v>
      </c>
      <c r="I27" s="263">
        <f t="shared" si="1"/>
        <v>2.2420498741706703</v>
      </c>
    </row>
    <row r="28" spans="1:9" ht="16.5" customHeight="1">
      <c r="A28" s="50">
        <v>5</v>
      </c>
      <c r="B28" s="259" t="s">
        <v>318</v>
      </c>
      <c r="C28" s="259"/>
      <c r="D28" s="386" t="s">
        <v>280</v>
      </c>
      <c r="E28" s="387"/>
      <c r="F28" s="387"/>
      <c r="G28" s="388"/>
      <c r="H28" s="258">
        <v>82</v>
      </c>
      <c r="I28" s="263">
        <f t="shared" si="1"/>
        <v>1.8760009151223975</v>
      </c>
    </row>
    <row r="29" spans="1:9" ht="15.75" customHeight="1">
      <c r="A29" s="51">
        <v>6</v>
      </c>
      <c r="B29" s="259" t="s">
        <v>500</v>
      </c>
      <c r="C29" s="259"/>
      <c r="D29" s="386" t="s">
        <v>501</v>
      </c>
      <c r="E29" s="387"/>
      <c r="F29" s="387"/>
      <c r="G29" s="388"/>
      <c r="H29" s="258">
        <v>71</v>
      </c>
      <c r="I29" s="263">
        <f t="shared" si="1"/>
        <v>1.62434225577671</v>
      </c>
    </row>
    <row r="30" spans="1:9" ht="18" customHeight="1">
      <c r="A30" s="50">
        <v>7</v>
      </c>
      <c r="B30" s="259" t="s">
        <v>445</v>
      </c>
      <c r="C30" s="259"/>
      <c r="D30" s="386" t="s">
        <v>446</v>
      </c>
      <c r="E30" s="387"/>
      <c r="F30" s="387"/>
      <c r="G30" s="388"/>
      <c r="H30" s="258">
        <v>70</v>
      </c>
      <c r="I30" s="263">
        <f t="shared" si="1"/>
        <v>1.601464195836193</v>
      </c>
    </row>
    <row r="31" spans="1:9" ht="17.25" customHeight="1">
      <c r="A31" s="51">
        <v>8</v>
      </c>
      <c r="B31" s="259" t="s">
        <v>502</v>
      </c>
      <c r="C31" s="259"/>
      <c r="D31" s="386" t="s">
        <v>503</v>
      </c>
      <c r="E31" s="387"/>
      <c r="F31" s="387"/>
      <c r="G31" s="388"/>
      <c r="H31" s="258">
        <v>58</v>
      </c>
      <c r="I31" s="263">
        <f t="shared" si="1"/>
        <v>1.3269274765499885</v>
      </c>
    </row>
    <row r="32" spans="1:9" ht="16.5" customHeight="1">
      <c r="A32" s="50">
        <v>9</v>
      </c>
      <c r="B32" s="259" t="s">
        <v>558</v>
      </c>
      <c r="C32" s="259"/>
      <c r="D32" s="386" t="s">
        <v>559</v>
      </c>
      <c r="E32" s="387"/>
      <c r="F32" s="387"/>
      <c r="G32" s="388"/>
      <c r="H32" s="258">
        <v>55</v>
      </c>
      <c r="I32" s="263">
        <f t="shared" si="1"/>
        <v>1.2582932967284375</v>
      </c>
    </row>
    <row r="33" spans="1:9" ht="15.75" customHeight="1">
      <c r="A33" s="51">
        <v>10</v>
      </c>
      <c r="B33" s="259" t="s">
        <v>560</v>
      </c>
      <c r="C33" s="259"/>
      <c r="D33" s="386" t="s">
        <v>561</v>
      </c>
      <c r="E33" s="387"/>
      <c r="F33" s="387"/>
      <c r="G33" s="388"/>
      <c r="H33" s="258">
        <v>50</v>
      </c>
      <c r="I33" s="263">
        <f t="shared" si="1"/>
        <v>1.1439029970258523</v>
      </c>
    </row>
    <row r="34" spans="1:3" ht="19.5" customHeight="1">
      <c r="A34" s="2"/>
      <c r="B34" s="2"/>
      <c r="C34" s="2"/>
    </row>
    <row r="36" spans="3:7" ht="15">
      <c r="C36" s="365" t="s">
        <v>119</v>
      </c>
      <c r="D36" s="365"/>
      <c r="E36" s="365"/>
      <c r="F36" s="365"/>
      <c r="G36" s="365"/>
    </row>
    <row r="38" spans="1:9" ht="17.25" customHeight="1">
      <c r="A38" s="44" t="s">
        <v>107</v>
      </c>
      <c r="B38" s="389" t="s">
        <v>438</v>
      </c>
      <c r="C38" s="389"/>
      <c r="D38" s="389" t="s">
        <v>108</v>
      </c>
      <c r="E38" s="389"/>
      <c r="F38" s="389"/>
      <c r="G38" s="389"/>
      <c r="H38" s="44" t="s">
        <v>9</v>
      </c>
      <c r="I38" s="262" t="s">
        <v>109</v>
      </c>
    </row>
    <row r="39" spans="1:10" ht="27.75" customHeight="1">
      <c r="A39" s="50">
        <v>1</v>
      </c>
      <c r="B39" s="259" t="s">
        <v>110</v>
      </c>
      <c r="C39" s="259"/>
      <c r="D39" s="392" t="s">
        <v>111</v>
      </c>
      <c r="E39" s="393"/>
      <c r="F39" s="393"/>
      <c r="G39" s="394"/>
      <c r="H39" s="258">
        <v>867</v>
      </c>
      <c r="I39" s="263">
        <f>H39/3409*100</f>
        <v>25.43267820475213</v>
      </c>
      <c r="J39" s="1"/>
    </row>
    <row r="40" spans="1:9" ht="27.75" customHeight="1">
      <c r="A40" s="51">
        <v>2</v>
      </c>
      <c r="B40" s="259" t="s">
        <v>319</v>
      </c>
      <c r="C40" s="259"/>
      <c r="D40" s="386" t="s">
        <v>113</v>
      </c>
      <c r="E40" s="387"/>
      <c r="F40" s="387"/>
      <c r="G40" s="388"/>
      <c r="H40" s="258">
        <v>196</v>
      </c>
      <c r="I40" s="263">
        <f aca="true" t="shared" si="2" ref="I40:I48">H40/3409*100</f>
        <v>5.749486652977413</v>
      </c>
    </row>
    <row r="41" spans="1:9" ht="47.25" customHeight="1">
      <c r="A41" s="50">
        <v>3</v>
      </c>
      <c r="B41" s="259" t="s">
        <v>115</v>
      </c>
      <c r="C41" s="259"/>
      <c r="D41" s="386" t="s">
        <v>116</v>
      </c>
      <c r="E41" s="387"/>
      <c r="F41" s="387"/>
      <c r="G41" s="388"/>
      <c r="H41" s="258">
        <v>85</v>
      </c>
      <c r="I41" s="263">
        <f t="shared" si="2"/>
        <v>2.493399823995307</v>
      </c>
    </row>
    <row r="42" spans="1:9" ht="28.5" customHeight="1">
      <c r="A42" s="51">
        <v>4</v>
      </c>
      <c r="B42" s="259" t="s">
        <v>317</v>
      </c>
      <c r="C42" s="259"/>
      <c r="D42" s="386" t="s">
        <v>276</v>
      </c>
      <c r="E42" s="387"/>
      <c r="F42" s="387"/>
      <c r="G42" s="388"/>
      <c r="H42" s="258">
        <v>72</v>
      </c>
      <c r="I42" s="263">
        <f t="shared" si="2"/>
        <v>2.112056321501907</v>
      </c>
    </row>
    <row r="43" spans="1:9" ht="28.5" customHeight="1">
      <c r="A43" s="50">
        <v>5</v>
      </c>
      <c r="B43" s="259" t="s">
        <v>445</v>
      </c>
      <c r="C43" s="259"/>
      <c r="D43" s="386" t="s">
        <v>446</v>
      </c>
      <c r="E43" s="387"/>
      <c r="F43" s="387"/>
      <c r="G43" s="388"/>
      <c r="H43" s="258">
        <v>66</v>
      </c>
      <c r="I43" s="263">
        <f t="shared" si="2"/>
        <v>1.9360516280434146</v>
      </c>
    </row>
    <row r="44" spans="1:9" ht="17.25" customHeight="1">
      <c r="A44" s="51">
        <v>6</v>
      </c>
      <c r="B44" s="259" t="s">
        <v>339</v>
      </c>
      <c r="C44" s="259"/>
      <c r="D44" s="386" t="s">
        <v>340</v>
      </c>
      <c r="E44" s="387"/>
      <c r="F44" s="387"/>
      <c r="G44" s="388"/>
      <c r="H44" s="258">
        <v>63</v>
      </c>
      <c r="I44" s="263">
        <f t="shared" si="2"/>
        <v>1.8480492813141685</v>
      </c>
    </row>
    <row r="45" spans="1:9" ht="25.5" customHeight="1">
      <c r="A45" s="50">
        <v>7</v>
      </c>
      <c r="B45" s="259" t="s">
        <v>560</v>
      </c>
      <c r="C45" s="259"/>
      <c r="D45" s="386" t="s">
        <v>561</v>
      </c>
      <c r="E45" s="387"/>
      <c r="F45" s="387"/>
      <c r="G45" s="388"/>
      <c r="H45" s="258">
        <v>57</v>
      </c>
      <c r="I45" s="263">
        <f t="shared" si="2"/>
        <v>1.6720445878556762</v>
      </c>
    </row>
    <row r="46" spans="1:9" ht="41.25" customHeight="1">
      <c r="A46" s="51">
        <v>8</v>
      </c>
      <c r="B46" s="259" t="s">
        <v>323</v>
      </c>
      <c r="C46" s="259"/>
      <c r="D46" s="386" t="s">
        <v>120</v>
      </c>
      <c r="E46" s="387"/>
      <c r="F46" s="387"/>
      <c r="G46" s="388"/>
      <c r="H46" s="258">
        <v>51</v>
      </c>
      <c r="I46" s="263">
        <f t="shared" si="2"/>
        <v>1.496039894397184</v>
      </c>
    </row>
    <row r="47" spans="1:9" ht="27" customHeight="1">
      <c r="A47" s="50">
        <v>9</v>
      </c>
      <c r="B47" s="259" t="s">
        <v>456</v>
      </c>
      <c r="C47" s="259"/>
      <c r="D47" s="386" t="s">
        <v>457</v>
      </c>
      <c r="E47" s="387"/>
      <c r="F47" s="387"/>
      <c r="G47" s="388"/>
      <c r="H47" s="258">
        <v>45</v>
      </c>
      <c r="I47" s="263">
        <f t="shared" si="2"/>
        <v>1.3200352009386918</v>
      </c>
    </row>
    <row r="48" spans="1:9" ht="27" customHeight="1">
      <c r="A48" s="51">
        <v>10</v>
      </c>
      <c r="B48" s="259" t="s">
        <v>448</v>
      </c>
      <c r="C48" s="259"/>
      <c r="D48" s="386" t="s">
        <v>449</v>
      </c>
      <c r="E48" s="387"/>
      <c r="F48" s="387"/>
      <c r="G48" s="388"/>
      <c r="H48" s="258">
        <v>41</v>
      </c>
      <c r="I48" s="263">
        <f t="shared" si="2"/>
        <v>1.2026987386330301</v>
      </c>
    </row>
    <row r="49" spans="2:4" ht="15">
      <c r="B49" s="2"/>
      <c r="C49" s="2"/>
      <c r="D49" s="2"/>
    </row>
    <row r="50" ht="15">
      <c r="A50" s="2" t="s">
        <v>18</v>
      </c>
    </row>
  </sheetData>
  <sheetProtection/>
  <mergeCells count="41">
    <mergeCell ref="A2:I2"/>
    <mergeCell ref="D14:G14"/>
    <mergeCell ref="D15:G15"/>
    <mergeCell ref="D31:G31"/>
    <mergeCell ref="D29:G29"/>
    <mergeCell ref="D44:G44"/>
    <mergeCell ref="D9:G9"/>
    <mergeCell ref="D40:G40"/>
    <mergeCell ref="D33:G33"/>
    <mergeCell ref="C36:G36"/>
    <mergeCell ref="D30:G30"/>
    <mergeCell ref="D48:G48"/>
    <mergeCell ref="D46:G46"/>
    <mergeCell ref="D47:G47"/>
    <mergeCell ref="D45:G45"/>
    <mergeCell ref="D23:G23"/>
    <mergeCell ref="D43:G43"/>
    <mergeCell ref="D38:G38"/>
    <mergeCell ref="D42:G42"/>
    <mergeCell ref="B38:C38"/>
    <mergeCell ref="D41:G41"/>
    <mergeCell ref="D10:G10"/>
    <mergeCell ref="D13:G13"/>
    <mergeCell ref="D28:G28"/>
    <mergeCell ref="D17:G17"/>
    <mergeCell ref="D39:G39"/>
    <mergeCell ref="D24:G24"/>
    <mergeCell ref="D32:G32"/>
    <mergeCell ref="D27:G27"/>
    <mergeCell ref="C21:G21"/>
    <mergeCell ref="D26:G26"/>
    <mergeCell ref="D12:G12"/>
    <mergeCell ref="D25:G25"/>
    <mergeCell ref="A3:I3"/>
    <mergeCell ref="C6:G6"/>
    <mergeCell ref="B8:C8"/>
    <mergeCell ref="D11:G11"/>
    <mergeCell ref="D8:G8"/>
    <mergeCell ref="B23:C23"/>
    <mergeCell ref="D16:G16"/>
    <mergeCell ref="D18:G18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00390625" style="169" customWidth="1"/>
    <col min="2" max="2" width="8.421875" style="169" customWidth="1"/>
    <col min="3" max="3" width="13.00390625" style="169" customWidth="1"/>
    <col min="4" max="6" width="9.140625" style="169" customWidth="1"/>
    <col min="7" max="7" width="10.00390625" style="169" customWidth="1"/>
    <col min="8" max="8" width="6.8515625" style="169" customWidth="1"/>
    <col min="9" max="9" width="6.28125" style="261" customWidth="1"/>
    <col min="10" max="10" width="8.00390625" style="169" customWidth="1"/>
    <col min="11" max="127" width="9.140625" style="169" customWidth="1"/>
    <col min="128" max="128" width="5.140625" style="169" customWidth="1"/>
    <col min="129" max="16384" width="9.140625" style="169" customWidth="1"/>
  </cols>
  <sheetData>
    <row r="1" spans="1:10" ht="17.25" customHeight="1" thickBot="1">
      <c r="A1" s="399" t="s">
        <v>522</v>
      </c>
      <c r="B1" s="350"/>
      <c r="C1" s="350"/>
      <c r="D1" s="350"/>
      <c r="E1" s="350"/>
      <c r="F1" s="350"/>
      <c r="G1" s="350"/>
      <c r="H1" s="350"/>
      <c r="I1" s="350"/>
      <c r="J1" s="37"/>
    </row>
    <row r="2" spans="1:9" ht="16.5" customHeight="1">
      <c r="A2" s="409" t="s">
        <v>528</v>
      </c>
      <c r="B2" s="340"/>
      <c r="C2" s="340"/>
      <c r="D2" s="340"/>
      <c r="E2" s="340"/>
      <c r="F2" s="340"/>
      <c r="G2" s="340"/>
      <c r="H2" s="340"/>
      <c r="I2" s="340"/>
    </row>
    <row r="3" spans="3:7" ht="15">
      <c r="C3" s="365" t="s">
        <v>106</v>
      </c>
      <c r="D3" s="365"/>
      <c r="E3" s="365"/>
      <c r="F3" s="365"/>
      <c r="G3" s="365"/>
    </row>
    <row r="4" spans="1:9" ht="15.75" customHeight="1">
      <c r="A4" s="167" t="s">
        <v>107</v>
      </c>
      <c r="B4" s="389" t="s">
        <v>438</v>
      </c>
      <c r="C4" s="389"/>
      <c r="D4" s="389" t="s">
        <v>108</v>
      </c>
      <c r="E4" s="389"/>
      <c r="F4" s="389"/>
      <c r="G4" s="389"/>
      <c r="H4" s="167" t="s">
        <v>9</v>
      </c>
      <c r="I4" s="262" t="s">
        <v>440</v>
      </c>
    </row>
    <row r="5" spans="1:9" ht="28.5" customHeight="1">
      <c r="A5" s="50">
        <v>1</v>
      </c>
      <c r="B5" s="405" t="s">
        <v>110</v>
      </c>
      <c r="C5" s="410"/>
      <c r="D5" s="392" t="s">
        <v>111</v>
      </c>
      <c r="E5" s="393"/>
      <c r="F5" s="393"/>
      <c r="G5" s="394"/>
      <c r="H5" s="258">
        <v>71</v>
      </c>
      <c r="I5" s="263">
        <f>H5/794*100</f>
        <v>8.942065491183879</v>
      </c>
    </row>
    <row r="6" spans="1:9" ht="15.75" customHeight="1">
      <c r="A6" s="51">
        <v>2</v>
      </c>
      <c r="B6" s="400" t="s">
        <v>315</v>
      </c>
      <c r="C6" s="408"/>
      <c r="D6" s="386" t="s">
        <v>112</v>
      </c>
      <c r="E6" s="387"/>
      <c r="F6" s="387"/>
      <c r="G6" s="388"/>
      <c r="H6" s="258">
        <v>60</v>
      </c>
      <c r="I6" s="263">
        <f aca="true" t="shared" si="0" ref="I6:I14">H6/794*100</f>
        <v>7.5566750629722925</v>
      </c>
    </row>
    <row r="7" spans="1:9" ht="26.25" customHeight="1">
      <c r="A7" s="50">
        <v>3</v>
      </c>
      <c r="B7" s="400" t="s">
        <v>483</v>
      </c>
      <c r="C7" s="408"/>
      <c r="D7" s="386" t="s">
        <v>482</v>
      </c>
      <c r="E7" s="387"/>
      <c r="F7" s="387"/>
      <c r="G7" s="388"/>
      <c r="H7" s="258">
        <v>15</v>
      </c>
      <c r="I7" s="263">
        <f t="shared" si="0"/>
        <v>1.8891687657430731</v>
      </c>
    </row>
    <row r="8" spans="1:9" ht="30" customHeight="1">
      <c r="A8" s="51">
        <v>4</v>
      </c>
      <c r="B8" s="400" t="s">
        <v>318</v>
      </c>
      <c r="C8" s="408"/>
      <c r="D8" s="386" t="s">
        <v>280</v>
      </c>
      <c r="E8" s="387"/>
      <c r="F8" s="387"/>
      <c r="G8" s="388"/>
      <c r="H8" s="258">
        <v>15</v>
      </c>
      <c r="I8" s="263">
        <f t="shared" si="0"/>
        <v>1.8891687657430731</v>
      </c>
    </row>
    <row r="9" spans="1:9" ht="24.75" customHeight="1">
      <c r="A9" s="50">
        <v>5</v>
      </c>
      <c r="B9" s="400" t="s">
        <v>456</v>
      </c>
      <c r="C9" s="408"/>
      <c r="D9" s="386" t="s">
        <v>457</v>
      </c>
      <c r="E9" s="387"/>
      <c r="F9" s="387"/>
      <c r="G9" s="388"/>
      <c r="H9" s="258">
        <v>13</v>
      </c>
      <c r="I9" s="263">
        <f t="shared" si="0"/>
        <v>1.63727959697733</v>
      </c>
    </row>
    <row r="10" spans="1:9" ht="25.5" customHeight="1">
      <c r="A10" s="51">
        <v>6</v>
      </c>
      <c r="B10" s="400" t="s">
        <v>317</v>
      </c>
      <c r="C10" s="408"/>
      <c r="D10" s="386" t="s">
        <v>276</v>
      </c>
      <c r="E10" s="387"/>
      <c r="F10" s="387"/>
      <c r="G10" s="388"/>
      <c r="H10" s="258">
        <v>13</v>
      </c>
      <c r="I10" s="263">
        <f t="shared" si="0"/>
        <v>1.63727959697733</v>
      </c>
    </row>
    <row r="11" spans="1:9" ht="15.75" customHeight="1">
      <c r="A11" s="50">
        <v>7</v>
      </c>
      <c r="B11" s="400" t="s">
        <v>443</v>
      </c>
      <c r="C11" s="408"/>
      <c r="D11" s="386" t="s">
        <v>444</v>
      </c>
      <c r="E11" s="387"/>
      <c r="F11" s="387"/>
      <c r="G11" s="388"/>
      <c r="H11" s="258">
        <v>12</v>
      </c>
      <c r="I11" s="263">
        <f t="shared" si="0"/>
        <v>1.5113350125944585</v>
      </c>
    </row>
    <row r="12" spans="1:9" ht="24.75" customHeight="1">
      <c r="A12" s="51">
        <v>8</v>
      </c>
      <c r="B12" s="400" t="s">
        <v>454</v>
      </c>
      <c r="C12" s="408"/>
      <c r="D12" s="386" t="s">
        <v>455</v>
      </c>
      <c r="E12" s="387"/>
      <c r="F12" s="387"/>
      <c r="G12" s="388"/>
      <c r="H12" s="258">
        <v>12</v>
      </c>
      <c r="I12" s="263">
        <f t="shared" si="0"/>
        <v>1.5113350125944585</v>
      </c>
    </row>
    <row r="13" spans="1:9" ht="18.75" customHeight="1">
      <c r="A13" s="50">
        <v>9</v>
      </c>
      <c r="B13" s="400" t="s">
        <v>504</v>
      </c>
      <c r="C13" s="408"/>
      <c r="D13" s="386" t="s">
        <v>505</v>
      </c>
      <c r="E13" s="387"/>
      <c r="F13" s="387"/>
      <c r="G13" s="388"/>
      <c r="H13" s="258">
        <v>9</v>
      </c>
      <c r="I13" s="263">
        <f t="shared" si="0"/>
        <v>1.1335012594458438</v>
      </c>
    </row>
    <row r="14" spans="1:9" ht="27.75" customHeight="1">
      <c r="A14" s="51">
        <v>10</v>
      </c>
      <c r="B14" s="400" t="s">
        <v>562</v>
      </c>
      <c r="C14" s="408"/>
      <c r="D14" s="386" t="s">
        <v>563</v>
      </c>
      <c r="E14" s="387"/>
      <c r="F14" s="387"/>
      <c r="G14" s="388"/>
      <c r="H14" s="258">
        <v>9</v>
      </c>
      <c r="I14" s="263">
        <f t="shared" si="0"/>
        <v>1.1335012594458438</v>
      </c>
    </row>
    <row r="15" spans="3:7" ht="15">
      <c r="C15" s="365" t="s">
        <v>114</v>
      </c>
      <c r="D15" s="365"/>
      <c r="E15" s="365"/>
      <c r="F15" s="365"/>
      <c r="G15" s="365"/>
    </row>
    <row r="16" spans="1:9" ht="15" customHeight="1">
      <c r="A16" s="167" t="s">
        <v>107</v>
      </c>
      <c r="B16" s="389" t="s">
        <v>438</v>
      </c>
      <c r="C16" s="389"/>
      <c r="D16" s="389" t="s">
        <v>108</v>
      </c>
      <c r="E16" s="389"/>
      <c r="F16" s="389"/>
      <c r="G16" s="389"/>
      <c r="H16" s="167" t="s">
        <v>9</v>
      </c>
      <c r="I16" s="262" t="s">
        <v>440</v>
      </c>
    </row>
    <row r="17" spans="1:9" ht="28.5" customHeight="1">
      <c r="A17" s="50">
        <v>1</v>
      </c>
      <c r="B17" s="264" t="s">
        <v>110</v>
      </c>
      <c r="C17" s="264"/>
      <c r="D17" s="392" t="s">
        <v>111</v>
      </c>
      <c r="E17" s="393"/>
      <c r="F17" s="393"/>
      <c r="G17" s="394"/>
      <c r="H17" s="258">
        <v>389</v>
      </c>
      <c r="I17" s="263">
        <f>H17/4478*100</f>
        <v>8.68691380080393</v>
      </c>
    </row>
    <row r="18" spans="1:9" ht="28.5" customHeight="1">
      <c r="A18" s="51">
        <v>2</v>
      </c>
      <c r="B18" s="264" t="s">
        <v>317</v>
      </c>
      <c r="C18" s="264"/>
      <c r="D18" s="386" t="s">
        <v>276</v>
      </c>
      <c r="E18" s="387"/>
      <c r="F18" s="387"/>
      <c r="G18" s="388"/>
      <c r="H18" s="258">
        <v>127</v>
      </c>
      <c r="I18" s="263">
        <f aca="true" t="shared" si="1" ref="I18:I26">H18/4478*100</f>
        <v>2.8360875390799465</v>
      </c>
    </row>
    <row r="19" spans="1:9" ht="30" customHeight="1">
      <c r="A19" s="50">
        <v>3</v>
      </c>
      <c r="B19" s="264" t="s">
        <v>115</v>
      </c>
      <c r="C19" s="264"/>
      <c r="D19" s="386" t="s">
        <v>116</v>
      </c>
      <c r="E19" s="387"/>
      <c r="F19" s="387"/>
      <c r="G19" s="388"/>
      <c r="H19" s="258">
        <v>104</v>
      </c>
      <c r="I19" s="263">
        <f t="shared" si="1"/>
        <v>2.3224653863331843</v>
      </c>
    </row>
    <row r="20" spans="1:9" ht="27" customHeight="1">
      <c r="A20" s="51">
        <v>4</v>
      </c>
      <c r="B20" s="264" t="s">
        <v>319</v>
      </c>
      <c r="C20" s="264"/>
      <c r="D20" s="386" t="s">
        <v>113</v>
      </c>
      <c r="E20" s="387"/>
      <c r="F20" s="387"/>
      <c r="G20" s="388"/>
      <c r="H20" s="258">
        <v>94</v>
      </c>
      <c r="I20" s="263">
        <f t="shared" si="1"/>
        <v>2.099151406878071</v>
      </c>
    </row>
    <row r="21" spans="1:9" ht="14.25" customHeight="1">
      <c r="A21" s="50">
        <v>5</v>
      </c>
      <c r="B21" s="264" t="s">
        <v>318</v>
      </c>
      <c r="C21" s="264"/>
      <c r="D21" s="386" t="s">
        <v>280</v>
      </c>
      <c r="E21" s="387"/>
      <c r="F21" s="387"/>
      <c r="G21" s="388"/>
      <c r="H21" s="258">
        <v>80</v>
      </c>
      <c r="I21" s="263">
        <f t="shared" si="1"/>
        <v>1.786511835640911</v>
      </c>
    </row>
    <row r="22" spans="1:9" ht="24.75" customHeight="1">
      <c r="A22" s="51">
        <v>6</v>
      </c>
      <c r="B22" s="264" t="s">
        <v>320</v>
      </c>
      <c r="C22" s="264"/>
      <c r="D22" s="386" t="s">
        <v>117</v>
      </c>
      <c r="E22" s="387"/>
      <c r="F22" s="387"/>
      <c r="G22" s="388"/>
      <c r="H22" s="258">
        <v>78</v>
      </c>
      <c r="I22" s="263">
        <f t="shared" si="1"/>
        <v>1.7418490397498883</v>
      </c>
    </row>
    <row r="23" spans="1:9" ht="24" customHeight="1">
      <c r="A23" s="50">
        <v>7</v>
      </c>
      <c r="B23" s="264" t="s">
        <v>323</v>
      </c>
      <c r="C23" s="264"/>
      <c r="D23" s="386" t="s">
        <v>120</v>
      </c>
      <c r="E23" s="387"/>
      <c r="F23" s="387"/>
      <c r="G23" s="388"/>
      <c r="H23" s="258">
        <v>73</v>
      </c>
      <c r="I23" s="263">
        <f t="shared" si="1"/>
        <v>1.6301920500223315</v>
      </c>
    </row>
    <row r="24" spans="1:9" ht="24.75" customHeight="1">
      <c r="A24" s="51">
        <v>8</v>
      </c>
      <c r="B24" s="264" t="s">
        <v>448</v>
      </c>
      <c r="C24" s="264"/>
      <c r="D24" s="386" t="s">
        <v>449</v>
      </c>
      <c r="E24" s="387"/>
      <c r="F24" s="387"/>
      <c r="G24" s="388"/>
      <c r="H24" s="258">
        <v>73</v>
      </c>
      <c r="I24" s="263">
        <f t="shared" si="1"/>
        <v>1.6301920500223315</v>
      </c>
    </row>
    <row r="25" spans="1:9" ht="15.75" customHeight="1">
      <c r="A25" s="50">
        <v>9</v>
      </c>
      <c r="B25" s="264" t="s">
        <v>321</v>
      </c>
      <c r="C25" s="264"/>
      <c r="D25" s="386" t="s">
        <v>118</v>
      </c>
      <c r="E25" s="387"/>
      <c r="F25" s="387"/>
      <c r="G25" s="388"/>
      <c r="H25" s="258">
        <v>71</v>
      </c>
      <c r="I25" s="263">
        <f t="shared" si="1"/>
        <v>1.5855292541313084</v>
      </c>
    </row>
    <row r="26" spans="1:9" ht="15.75" customHeight="1">
      <c r="A26" s="51">
        <v>10</v>
      </c>
      <c r="B26" s="264" t="s">
        <v>480</v>
      </c>
      <c r="C26" s="264"/>
      <c r="D26" s="386" t="s">
        <v>481</v>
      </c>
      <c r="E26" s="387"/>
      <c r="F26" s="387"/>
      <c r="G26" s="388"/>
      <c r="H26" s="258">
        <v>66</v>
      </c>
      <c r="I26" s="263">
        <f t="shared" si="1"/>
        <v>1.4738722644037516</v>
      </c>
    </row>
    <row r="27" spans="1:3" ht="15">
      <c r="A27" s="2"/>
      <c r="B27" s="2"/>
      <c r="C27" s="2"/>
    </row>
    <row r="28" spans="3:7" ht="15">
      <c r="C28" s="365" t="s">
        <v>313</v>
      </c>
      <c r="D28" s="365"/>
      <c r="E28" s="365"/>
      <c r="F28" s="365"/>
      <c r="G28" s="365"/>
    </row>
    <row r="29" spans="1:9" ht="25.5" customHeight="1">
      <c r="A29" s="167" t="s">
        <v>107</v>
      </c>
      <c r="B29" s="389" t="s">
        <v>438</v>
      </c>
      <c r="C29" s="389"/>
      <c r="D29" s="389" t="s">
        <v>108</v>
      </c>
      <c r="E29" s="389"/>
      <c r="F29" s="389"/>
      <c r="G29" s="389"/>
      <c r="H29" s="167" t="s">
        <v>9</v>
      </c>
      <c r="I29" s="262" t="s">
        <v>442</v>
      </c>
    </row>
    <row r="30" spans="1:9" ht="29.25" customHeight="1">
      <c r="A30" s="50">
        <v>1</v>
      </c>
      <c r="B30" s="405" t="s">
        <v>115</v>
      </c>
      <c r="C30" s="406"/>
      <c r="D30" s="407" t="s">
        <v>116</v>
      </c>
      <c r="E30" s="393"/>
      <c r="F30" s="393"/>
      <c r="G30" s="394"/>
      <c r="H30" s="560">
        <v>1257</v>
      </c>
      <c r="I30" s="263">
        <f>H30/10071*100</f>
        <v>12.48138218647602</v>
      </c>
    </row>
    <row r="31" spans="1:9" ht="30" customHeight="1">
      <c r="A31" s="51">
        <v>2</v>
      </c>
      <c r="B31" s="400" t="s">
        <v>110</v>
      </c>
      <c r="C31" s="401"/>
      <c r="D31" s="402" t="s">
        <v>111</v>
      </c>
      <c r="E31" s="387"/>
      <c r="F31" s="387"/>
      <c r="G31" s="388"/>
      <c r="H31" s="560">
        <v>1224</v>
      </c>
      <c r="I31" s="263">
        <f aca="true" t="shared" si="2" ref="I31:I39">H31/10071*100</f>
        <v>12.153708668453977</v>
      </c>
    </row>
    <row r="32" spans="1:9" ht="27.75" customHeight="1">
      <c r="A32" s="50">
        <v>3</v>
      </c>
      <c r="B32" s="400" t="s">
        <v>319</v>
      </c>
      <c r="C32" s="401"/>
      <c r="D32" s="402" t="s">
        <v>113</v>
      </c>
      <c r="E32" s="387"/>
      <c r="F32" s="387"/>
      <c r="G32" s="388"/>
      <c r="H32" s="258">
        <v>538</v>
      </c>
      <c r="I32" s="263">
        <f t="shared" si="2"/>
        <v>5.342071293813921</v>
      </c>
    </row>
    <row r="33" spans="1:9" ht="27.75" customHeight="1">
      <c r="A33" s="51">
        <v>4</v>
      </c>
      <c r="B33" s="400" t="s">
        <v>323</v>
      </c>
      <c r="C33" s="401"/>
      <c r="D33" s="402" t="s">
        <v>120</v>
      </c>
      <c r="E33" s="387"/>
      <c r="F33" s="387"/>
      <c r="G33" s="388"/>
      <c r="H33" s="258">
        <v>242</v>
      </c>
      <c r="I33" s="263">
        <f t="shared" si="2"/>
        <v>2.4029391321616522</v>
      </c>
    </row>
    <row r="34" spans="1:9" ht="31.5" customHeight="1">
      <c r="A34" s="50">
        <v>5</v>
      </c>
      <c r="B34" s="400" t="s">
        <v>324</v>
      </c>
      <c r="C34" s="401"/>
      <c r="D34" s="402" t="s">
        <v>314</v>
      </c>
      <c r="E34" s="387"/>
      <c r="F34" s="387"/>
      <c r="G34" s="388"/>
      <c r="H34" s="258">
        <v>204</v>
      </c>
      <c r="I34" s="263">
        <f t="shared" si="2"/>
        <v>2.025618111408996</v>
      </c>
    </row>
    <row r="35" spans="1:9" ht="39.75" customHeight="1">
      <c r="A35" s="51">
        <v>6</v>
      </c>
      <c r="B35" s="400" t="s">
        <v>322</v>
      </c>
      <c r="C35" s="401"/>
      <c r="D35" s="402" t="s">
        <v>249</v>
      </c>
      <c r="E35" s="387"/>
      <c r="F35" s="387"/>
      <c r="G35" s="388"/>
      <c r="H35" s="258">
        <v>194</v>
      </c>
      <c r="I35" s="263">
        <f t="shared" si="2"/>
        <v>1.926323105947771</v>
      </c>
    </row>
    <row r="36" spans="1:9" ht="31.5" customHeight="1">
      <c r="A36" s="50">
        <v>7</v>
      </c>
      <c r="B36" s="400" t="s">
        <v>445</v>
      </c>
      <c r="C36" s="401"/>
      <c r="D36" s="402" t="s">
        <v>446</v>
      </c>
      <c r="E36" s="387"/>
      <c r="F36" s="387"/>
      <c r="G36" s="388"/>
      <c r="H36" s="258">
        <v>179</v>
      </c>
      <c r="I36" s="263">
        <f t="shared" si="2"/>
        <v>1.777380597755933</v>
      </c>
    </row>
    <row r="37" spans="1:9" ht="17.25" customHeight="1">
      <c r="A37" s="51">
        <v>8</v>
      </c>
      <c r="B37" s="400" t="s">
        <v>341</v>
      </c>
      <c r="C37" s="401"/>
      <c r="D37" s="402" t="s">
        <v>342</v>
      </c>
      <c r="E37" s="387"/>
      <c r="F37" s="387"/>
      <c r="G37" s="388"/>
      <c r="H37" s="258">
        <v>178</v>
      </c>
      <c r="I37" s="263">
        <f t="shared" si="2"/>
        <v>1.7674510972098105</v>
      </c>
    </row>
    <row r="38" spans="1:9" ht="17.25" customHeight="1">
      <c r="A38" s="50">
        <v>9</v>
      </c>
      <c r="B38" s="403" t="s">
        <v>317</v>
      </c>
      <c r="C38" s="404"/>
      <c r="D38" s="402" t="s">
        <v>276</v>
      </c>
      <c r="E38" s="387"/>
      <c r="F38" s="387"/>
      <c r="G38" s="388"/>
      <c r="H38" s="258">
        <v>124</v>
      </c>
      <c r="I38" s="263">
        <f t="shared" si="2"/>
        <v>1.2312580677191938</v>
      </c>
    </row>
    <row r="39" spans="1:9" ht="24.75" customHeight="1">
      <c r="A39" s="51">
        <v>10</v>
      </c>
      <c r="B39" s="395" t="s">
        <v>507</v>
      </c>
      <c r="C39" s="395"/>
      <c r="D39" s="396" t="s">
        <v>506</v>
      </c>
      <c r="E39" s="397"/>
      <c r="F39" s="397"/>
      <c r="G39" s="398"/>
      <c r="H39" s="258">
        <v>115</v>
      </c>
      <c r="I39" s="263">
        <f t="shared" si="2"/>
        <v>1.141892562804091</v>
      </c>
    </row>
    <row r="40" spans="1:8" ht="15">
      <c r="A40" s="169" t="s">
        <v>441</v>
      </c>
      <c r="B40" s="171"/>
      <c r="C40" s="171"/>
      <c r="D40" s="171"/>
      <c r="E40" s="171"/>
      <c r="F40" s="171"/>
      <c r="G40" s="171"/>
      <c r="H40" s="171"/>
    </row>
    <row r="41" ht="15">
      <c r="A41" s="2" t="s">
        <v>18</v>
      </c>
    </row>
  </sheetData>
  <sheetProtection/>
  <mergeCells count="61">
    <mergeCell ref="A2:I2"/>
    <mergeCell ref="C3:G3"/>
    <mergeCell ref="B4:C4"/>
    <mergeCell ref="D4:G4"/>
    <mergeCell ref="D5:G5"/>
    <mergeCell ref="D7:G7"/>
    <mergeCell ref="B5:C5"/>
    <mergeCell ref="B6:C6"/>
    <mergeCell ref="B7:C7"/>
    <mergeCell ref="D8:G8"/>
    <mergeCell ref="D9:G9"/>
    <mergeCell ref="D6:G6"/>
    <mergeCell ref="D10:G10"/>
    <mergeCell ref="B8:C8"/>
    <mergeCell ref="B9:C9"/>
    <mergeCell ref="B10:C10"/>
    <mergeCell ref="D11:G11"/>
    <mergeCell ref="D12:G12"/>
    <mergeCell ref="B14:C14"/>
    <mergeCell ref="D18:G18"/>
    <mergeCell ref="D19:G19"/>
    <mergeCell ref="D13:G13"/>
    <mergeCell ref="B11:C11"/>
    <mergeCell ref="B12:C12"/>
    <mergeCell ref="B13:C13"/>
    <mergeCell ref="D14:G14"/>
    <mergeCell ref="C15:G15"/>
    <mergeCell ref="D32:G32"/>
    <mergeCell ref="D25:G25"/>
    <mergeCell ref="D26:G26"/>
    <mergeCell ref="C28:G28"/>
    <mergeCell ref="B29:C29"/>
    <mergeCell ref="B16:C16"/>
    <mergeCell ref="D16:G16"/>
    <mergeCell ref="D17:G17"/>
    <mergeCell ref="D31:G31"/>
    <mergeCell ref="D20:G20"/>
    <mergeCell ref="D21:G21"/>
    <mergeCell ref="D22:G22"/>
    <mergeCell ref="D23:G23"/>
    <mergeCell ref="D24:G24"/>
    <mergeCell ref="D38:G38"/>
    <mergeCell ref="D29:G29"/>
    <mergeCell ref="D33:G33"/>
    <mergeCell ref="B35:C35"/>
    <mergeCell ref="D35:G35"/>
    <mergeCell ref="B30:C30"/>
    <mergeCell ref="D30:G30"/>
    <mergeCell ref="B31:C31"/>
    <mergeCell ref="B33:C33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B34:C34"/>
    <mergeCell ref="D34:G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&amp;L18.07.2016&amp;CTÜRKİYE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93"/>
  <sheetViews>
    <sheetView zoomScale="93" zoomScaleNormal="93" zoomScalePageLayoutView="0" workbookViewId="0" topLeftCell="A69">
      <selection activeCell="V43" sqref="V43"/>
    </sheetView>
  </sheetViews>
  <sheetFormatPr defaultColWidth="9.140625" defaultRowHeight="15"/>
  <cols>
    <col min="1" max="1" width="7.28125" style="53" customWidth="1"/>
    <col min="2" max="2" width="15.8515625" style="53" customWidth="1"/>
    <col min="3" max="3" width="5.57421875" style="52" customWidth="1"/>
    <col min="4" max="4" width="3.7109375" style="52" customWidth="1"/>
    <col min="5" max="5" width="5.7109375" style="52" customWidth="1"/>
    <col min="6" max="6" width="4.57421875" style="52" customWidth="1"/>
    <col min="7" max="7" width="3.7109375" style="52" customWidth="1"/>
    <col min="8" max="8" width="5.28125" style="52" customWidth="1"/>
    <col min="9" max="9" width="4.00390625" style="52" bestFit="1" customWidth="1"/>
    <col min="10" max="10" width="5.57421875" style="52" customWidth="1"/>
    <col min="11" max="11" width="5.00390625" style="69" customWidth="1"/>
    <col min="12" max="12" width="3.421875" style="52" customWidth="1"/>
    <col min="13" max="14" width="5.28125" style="52" customWidth="1"/>
    <col min="15" max="15" width="4.28125" style="52" customWidth="1"/>
    <col min="16" max="16" width="4.8515625" style="52" customWidth="1"/>
    <col min="17" max="17" width="4.00390625" style="52" customWidth="1"/>
    <col min="18" max="18" width="5.28125" style="52" customWidth="1"/>
    <col min="19" max="16384" width="9.140625" style="52" customWidth="1"/>
  </cols>
  <sheetData>
    <row r="1" spans="1:18" ht="18.75" thickBot="1">
      <c r="A1" s="436" t="s">
        <v>520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177"/>
      <c r="R1" s="177"/>
    </row>
    <row r="3" spans="1:18" ht="15.75">
      <c r="A3" s="421" t="s">
        <v>121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11:20" ht="15.75" thickBot="1">
      <c r="K4" s="52"/>
      <c r="T4" s="280"/>
    </row>
    <row r="5" spans="1:18" s="54" customFormat="1" ht="17.25" customHeight="1" thickBot="1" thickTop="1">
      <c r="A5" s="178"/>
      <c r="B5" s="418" t="s">
        <v>122</v>
      </c>
      <c r="C5" s="422" t="s">
        <v>523</v>
      </c>
      <c r="D5" s="423"/>
      <c r="E5" s="423"/>
      <c r="F5" s="423"/>
      <c r="G5" s="423"/>
      <c r="H5" s="423"/>
      <c r="I5" s="423"/>
      <c r="J5" s="424"/>
      <c r="K5" s="422" t="s">
        <v>524</v>
      </c>
      <c r="L5" s="423"/>
      <c r="M5" s="423"/>
      <c r="N5" s="423"/>
      <c r="O5" s="423"/>
      <c r="P5" s="423"/>
      <c r="Q5" s="423"/>
      <c r="R5" s="424"/>
    </row>
    <row r="6" spans="1:18" ht="15.75" customHeight="1" thickTop="1">
      <c r="A6" s="179" t="s">
        <v>432</v>
      </c>
      <c r="B6" s="419"/>
      <c r="C6" s="425" t="s">
        <v>123</v>
      </c>
      <c r="D6" s="426"/>
      <c r="E6" s="413"/>
      <c r="F6" s="412" t="s">
        <v>124</v>
      </c>
      <c r="G6" s="427"/>
      <c r="H6" s="426" t="s">
        <v>125</v>
      </c>
      <c r="I6" s="426"/>
      <c r="J6" s="427"/>
      <c r="K6" s="426" t="s">
        <v>123</v>
      </c>
      <c r="L6" s="426"/>
      <c r="M6" s="426"/>
      <c r="N6" s="412" t="s">
        <v>124</v>
      </c>
      <c r="O6" s="413"/>
      <c r="P6" s="412" t="s">
        <v>125</v>
      </c>
      <c r="Q6" s="444"/>
      <c r="R6" s="427"/>
    </row>
    <row r="7" spans="1:18" ht="15" customHeight="1">
      <c r="A7" s="179" t="s">
        <v>431</v>
      </c>
      <c r="B7" s="419"/>
      <c r="C7" s="417" t="s">
        <v>126</v>
      </c>
      <c r="D7" s="428" t="s">
        <v>127</v>
      </c>
      <c r="E7" s="430" t="s">
        <v>128</v>
      </c>
      <c r="F7" s="416" t="s">
        <v>126</v>
      </c>
      <c r="G7" s="432" t="s">
        <v>127</v>
      </c>
      <c r="H7" s="434" t="s">
        <v>126</v>
      </c>
      <c r="I7" s="428" t="s">
        <v>127</v>
      </c>
      <c r="J7" s="414" t="s">
        <v>128</v>
      </c>
      <c r="K7" s="416" t="s">
        <v>126</v>
      </c>
      <c r="L7" s="439" t="s">
        <v>127</v>
      </c>
      <c r="M7" s="437" t="s">
        <v>128</v>
      </c>
      <c r="N7" s="440" t="s">
        <v>126</v>
      </c>
      <c r="O7" s="442" t="s">
        <v>127</v>
      </c>
      <c r="P7" s="416" t="s">
        <v>126</v>
      </c>
      <c r="Q7" s="439" t="s">
        <v>127</v>
      </c>
      <c r="R7" s="437" t="s">
        <v>128</v>
      </c>
    </row>
    <row r="8" spans="1:18" ht="24.75" customHeight="1" thickBot="1">
      <c r="A8" s="180"/>
      <c r="B8" s="420"/>
      <c r="C8" s="445"/>
      <c r="D8" s="429"/>
      <c r="E8" s="431"/>
      <c r="F8" s="417"/>
      <c r="G8" s="433"/>
      <c r="H8" s="435"/>
      <c r="I8" s="429"/>
      <c r="J8" s="415"/>
      <c r="K8" s="417"/>
      <c r="L8" s="428"/>
      <c r="M8" s="438"/>
      <c r="N8" s="441"/>
      <c r="O8" s="443"/>
      <c r="P8" s="417"/>
      <c r="Q8" s="428"/>
      <c r="R8" s="438"/>
    </row>
    <row r="9" spans="1:18" ht="15.75" thickTop="1">
      <c r="A9" s="181" t="s">
        <v>344</v>
      </c>
      <c r="B9" s="182" t="s">
        <v>129</v>
      </c>
      <c r="C9" s="269">
        <v>113</v>
      </c>
      <c r="D9" s="270">
        <v>1</v>
      </c>
      <c r="E9" s="271">
        <v>32</v>
      </c>
      <c r="F9" s="277">
        <v>9</v>
      </c>
      <c r="G9" s="277">
        <v>2</v>
      </c>
      <c r="H9" s="278">
        <v>9</v>
      </c>
      <c r="I9" s="278">
        <v>2</v>
      </c>
      <c r="J9" s="278">
        <v>19</v>
      </c>
      <c r="K9" s="265">
        <v>114</v>
      </c>
      <c r="L9" s="265">
        <v>2</v>
      </c>
      <c r="M9" s="265">
        <v>35</v>
      </c>
      <c r="N9" s="258">
        <v>14</v>
      </c>
      <c r="O9" s="258">
        <v>1</v>
      </c>
      <c r="P9" s="278">
        <v>14</v>
      </c>
      <c r="Q9" s="278">
        <v>3</v>
      </c>
      <c r="R9" s="278">
        <v>34</v>
      </c>
    </row>
    <row r="10" spans="1:18" ht="15">
      <c r="A10" s="183" t="s">
        <v>345</v>
      </c>
      <c r="B10" s="183" t="s">
        <v>130</v>
      </c>
      <c r="C10" s="272">
        <v>17</v>
      </c>
      <c r="D10" s="265">
        <v>1</v>
      </c>
      <c r="E10" s="273">
        <v>10</v>
      </c>
      <c r="F10" s="277">
        <v>0</v>
      </c>
      <c r="G10" s="277">
        <v>0</v>
      </c>
      <c r="H10" s="278">
        <v>1</v>
      </c>
      <c r="I10" s="278">
        <v>1</v>
      </c>
      <c r="J10" s="278">
        <v>1</v>
      </c>
      <c r="K10" s="265">
        <v>13</v>
      </c>
      <c r="L10" s="265">
        <v>1</v>
      </c>
      <c r="M10" s="265">
        <v>13</v>
      </c>
      <c r="N10" s="258">
        <v>1</v>
      </c>
      <c r="O10" s="258">
        <v>1</v>
      </c>
      <c r="P10" s="278">
        <v>3</v>
      </c>
      <c r="Q10" s="278">
        <v>0</v>
      </c>
      <c r="R10" s="278">
        <v>2</v>
      </c>
    </row>
    <row r="11" spans="1:18" ht="15">
      <c r="A11" s="181" t="s">
        <v>346</v>
      </c>
      <c r="B11" s="181" t="s">
        <v>131</v>
      </c>
      <c r="C11" s="272">
        <v>16</v>
      </c>
      <c r="D11" s="265">
        <v>3</v>
      </c>
      <c r="E11" s="273">
        <v>23</v>
      </c>
      <c r="F11" s="277">
        <v>3</v>
      </c>
      <c r="G11" s="277">
        <v>1</v>
      </c>
      <c r="H11" s="278">
        <v>4</v>
      </c>
      <c r="I11" s="278">
        <v>0</v>
      </c>
      <c r="J11" s="278">
        <v>8</v>
      </c>
      <c r="K11" s="265">
        <v>38</v>
      </c>
      <c r="L11" s="265">
        <v>0</v>
      </c>
      <c r="M11" s="265">
        <v>18</v>
      </c>
      <c r="N11" s="258">
        <v>8</v>
      </c>
      <c r="O11" s="258">
        <v>0</v>
      </c>
      <c r="P11" s="278">
        <v>0</v>
      </c>
      <c r="Q11" s="278">
        <v>2</v>
      </c>
      <c r="R11" s="278">
        <v>9</v>
      </c>
    </row>
    <row r="12" spans="1:18" ht="15">
      <c r="A12" s="183" t="s">
        <v>347</v>
      </c>
      <c r="B12" s="183" t="s">
        <v>132</v>
      </c>
      <c r="C12" s="272">
        <v>11</v>
      </c>
      <c r="D12" s="265">
        <v>1</v>
      </c>
      <c r="E12" s="273">
        <v>21</v>
      </c>
      <c r="F12" s="277">
        <v>1</v>
      </c>
      <c r="G12" s="277">
        <v>0</v>
      </c>
      <c r="H12" s="278">
        <v>0</v>
      </c>
      <c r="I12" s="278">
        <v>0</v>
      </c>
      <c r="J12" s="278">
        <v>2</v>
      </c>
      <c r="K12" s="265">
        <v>5</v>
      </c>
      <c r="L12" s="265">
        <v>0</v>
      </c>
      <c r="M12" s="265">
        <v>18</v>
      </c>
      <c r="N12" s="258">
        <v>0</v>
      </c>
      <c r="O12" s="258">
        <v>0</v>
      </c>
      <c r="P12" s="278">
        <v>0</v>
      </c>
      <c r="Q12" s="278">
        <v>0</v>
      </c>
      <c r="R12" s="278">
        <v>3</v>
      </c>
    </row>
    <row r="13" spans="1:18" ht="15">
      <c r="A13" s="181" t="s">
        <v>348</v>
      </c>
      <c r="B13" s="181" t="s">
        <v>133</v>
      </c>
      <c r="C13" s="272">
        <v>7</v>
      </c>
      <c r="D13" s="265">
        <v>2</v>
      </c>
      <c r="E13" s="273">
        <v>6</v>
      </c>
      <c r="F13" s="277">
        <v>1</v>
      </c>
      <c r="G13" s="277">
        <v>0</v>
      </c>
      <c r="H13" s="278">
        <v>0</v>
      </c>
      <c r="I13" s="278">
        <v>1</v>
      </c>
      <c r="J13" s="278">
        <v>3</v>
      </c>
      <c r="K13" s="265">
        <v>10</v>
      </c>
      <c r="L13" s="265">
        <v>0</v>
      </c>
      <c r="M13" s="265">
        <v>9</v>
      </c>
      <c r="N13" s="258">
        <v>0</v>
      </c>
      <c r="O13" s="258">
        <v>1</v>
      </c>
      <c r="P13" s="278">
        <v>0</v>
      </c>
      <c r="Q13" s="278">
        <v>0</v>
      </c>
      <c r="R13" s="278">
        <v>5</v>
      </c>
    </row>
    <row r="14" spans="1:18" ht="15">
      <c r="A14" s="183" t="s">
        <v>349</v>
      </c>
      <c r="B14" s="183" t="s">
        <v>134</v>
      </c>
      <c r="C14" s="272">
        <v>606</v>
      </c>
      <c r="D14" s="265">
        <v>17</v>
      </c>
      <c r="E14" s="273">
        <v>150</v>
      </c>
      <c r="F14" s="277">
        <v>52</v>
      </c>
      <c r="G14" s="277">
        <v>9</v>
      </c>
      <c r="H14" s="278">
        <v>101</v>
      </c>
      <c r="I14" s="278">
        <v>11</v>
      </c>
      <c r="J14" s="278">
        <v>140</v>
      </c>
      <c r="K14" s="265">
        <v>777</v>
      </c>
      <c r="L14" s="265">
        <v>13</v>
      </c>
      <c r="M14" s="265">
        <v>191</v>
      </c>
      <c r="N14" s="258">
        <v>103</v>
      </c>
      <c r="O14" s="258">
        <v>33</v>
      </c>
      <c r="P14" s="278">
        <v>80</v>
      </c>
      <c r="Q14" s="278">
        <v>18</v>
      </c>
      <c r="R14" s="278">
        <v>156</v>
      </c>
    </row>
    <row r="15" spans="1:18" ht="15">
      <c r="A15" s="181" t="s">
        <v>350</v>
      </c>
      <c r="B15" s="181" t="s">
        <v>135</v>
      </c>
      <c r="C15" s="272">
        <v>198</v>
      </c>
      <c r="D15" s="265">
        <v>1</v>
      </c>
      <c r="E15" s="273">
        <v>144</v>
      </c>
      <c r="F15" s="277">
        <v>13</v>
      </c>
      <c r="G15" s="277">
        <v>4</v>
      </c>
      <c r="H15" s="278">
        <v>20</v>
      </c>
      <c r="I15" s="278">
        <v>3</v>
      </c>
      <c r="J15" s="278">
        <v>63</v>
      </c>
      <c r="K15" s="265">
        <v>230</v>
      </c>
      <c r="L15" s="265">
        <v>4</v>
      </c>
      <c r="M15" s="265">
        <v>207</v>
      </c>
      <c r="N15" s="258">
        <v>23</v>
      </c>
      <c r="O15" s="258">
        <v>10</v>
      </c>
      <c r="P15" s="278">
        <v>27</v>
      </c>
      <c r="Q15" s="278">
        <v>1</v>
      </c>
      <c r="R15" s="278">
        <v>80</v>
      </c>
    </row>
    <row r="16" spans="1:18" ht="15">
      <c r="A16" s="183" t="s">
        <v>351</v>
      </c>
      <c r="B16" s="183" t="s">
        <v>136</v>
      </c>
      <c r="C16" s="272">
        <v>1</v>
      </c>
      <c r="D16" s="265">
        <v>2</v>
      </c>
      <c r="E16" s="273">
        <v>6</v>
      </c>
      <c r="F16" s="277">
        <v>0</v>
      </c>
      <c r="G16" s="277">
        <v>0</v>
      </c>
      <c r="H16" s="278">
        <v>4</v>
      </c>
      <c r="I16" s="278">
        <v>1</v>
      </c>
      <c r="J16" s="278">
        <v>4</v>
      </c>
      <c r="K16" s="265">
        <v>2</v>
      </c>
      <c r="L16" s="265">
        <v>0</v>
      </c>
      <c r="M16" s="265">
        <v>11</v>
      </c>
      <c r="N16" s="258">
        <v>0</v>
      </c>
      <c r="O16" s="258">
        <v>0</v>
      </c>
      <c r="P16" s="278">
        <v>0</v>
      </c>
      <c r="Q16" s="278">
        <v>0</v>
      </c>
      <c r="R16" s="278">
        <v>2</v>
      </c>
    </row>
    <row r="17" spans="1:18" ht="15">
      <c r="A17" s="181" t="s">
        <v>352</v>
      </c>
      <c r="B17" s="181" t="s">
        <v>137</v>
      </c>
      <c r="C17" s="272">
        <v>55</v>
      </c>
      <c r="D17" s="265">
        <v>1</v>
      </c>
      <c r="E17" s="273">
        <v>88</v>
      </c>
      <c r="F17" s="277">
        <v>4</v>
      </c>
      <c r="G17" s="277">
        <v>3</v>
      </c>
      <c r="H17" s="278">
        <v>4</v>
      </c>
      <c r="I17" s="278">
        <v>0</v>
      </c>
      <c r="J17" s="278">
        <v>34</v>
      </c>
      <c r="K17" s="265">
        <v>41</v>
      </c>
      <c r="L17" s="265">
        <v>1</v>
      </c>
      <c r="M17" s="265">
        <v>65</v>
      </c>
      <c r="N17" s="258">
        <v>11</v>
      </c>
      <c r="O17" s="258">
        <v>2</v>
      </c>
      <c r="P17" s="278">
        <v>5</v>
      </c>
      <c r="Q17" s="278">
        <v>4</v>
      </c>
      <c r="R17" s="278">
        <v>35</v>
      </c>
    </row>
    <row r="18" spans="1:18" ht="15">
      <c r="A18" s="183" t="s">
        <v>353</v>
      </c>
      <c r="B18" s="183" t="s">
        <v>138</v>
      </c>
      <c r="C18" s="272">
        <v>32</v>
      </c>
      <c r="D18" s="265">
        <v>0</v>
      </c>
      <c r="E18" s="273">
        <v>37</v>
      </c>
      <c r="F18" s="277">
        <v>2</v>
      </c>
      <c r="G18" s="277">
        <v>6</v>
      </c>
      <c r="H18" s="278">
        <v>6</v>
      </c>
      <c r="I18" s="278">
        <v>2</v>
      </c>
      <c r="J18" s="278">
        <v>28</v>
      </c>
      <c r="K18" s="265">
        <v>47</v>
      </c>
      <c r="L18" s="265">
        <v>0</v>
      </c>
      <c r="M18" s="265">
        <v>18</v>
      </c>
      <c r="N18" s="258">
        <v>3</v>
      </c>
      <c r="O18" s="258">
        <v>7</v>
      </c>
      <c r="P18" s="278">
        <v>3</v>
      </c>
      <c r="Q18" s="278">
        <v>2</v>
      </c>
      <c r="R18" s="278">
        <v>27</v>
      </c>
    </row>
    <row r="19" spans="1:18" ht="15">
      <c r="A19" s="181" t="s">
        <v>354</v>
      </c>
      <c r="B19" s="181" t="s">
        <v>139</v>
      </c>
      <c r="C19" s="272">
        <v>8</v>
      </c>
      <c r="D19" s="265">
        <v>1</v>
      </c>
      <c r="E19" s="273">
        <v>12</v>
      </c>
      <c r="F19" s="277">
        <v>0</v>
      </c>
      <c r="G19" s="277">
        <v>0</v>
      </c>
      <c r="H19" s="278">
        <v>2</v>
      </c>
      <c r="I19" s="278">
        <v>1</v>
      </c>
      <c r="J19" s="278">
        <v>4</v>
      </c>
      <c r="K19" s="265">
        <v>7</v>
      </c>
      <c r="L19" s="265">
        <v>0</v>
      </c>
      <c r="M19" s="265">
        <v>6</v>
      </c>
      <c r="N19" s="258">
        <v>1</v>
      </c>
      <c r="O19" s="258">
        <v>0</v>
      </c>
      <c r="P19" s="278">
        <v>1</v>
      </c>
      <c r="Q19" s="278">
        <v>0</v>
      </c>
      <c r="R19" s="278">
        <v>4</v>
      </c>
    </row>
    <row r="20" spans="1:18" ht="15">
      <c r="A20" s="183" t="s">
        <v>355</v>
      </c>
      <c r="B20" s="183" t="s">
        <v>140</v>
      </c>
      <c r="C20" s="272">
        <v>10</v>
      </c>
      <c r="D20" s="265">
        <v>0</v>
      </c>
      <c r="E20" s="273">
        <v>3</v>
      </c>
      <c r="F20" s="277">
        <v>0</v>
      </c>
      <c r="G20" s="277">
        <v>1</v>
      </c>
      <c r="H20" s="278">
        <v>0</v>
      </c>
      <c r="I20" s="278">
        <v>3</v>
      </c>
      <c r="J20" s="278">
        <v>2</v>
      </c>
      <c r="K20" s="265">
        <v>6</v>
      </c>
      <c r="L20" s="265">
        <v>0</v>
      </c>
      <c r="M20" s="265">
        <v>4</v>
      </c>
      <c r="N20" s="258">
        <v>0</v>
      </c>
      <c r="O20" s="258">
        <v>1</v>
      </c>
      <c r="P20" s="278">
        <v>0</v>
      </c>
      <c r="Q20" s="278">
        <v>9</v>
      </c>
      <c r="R20" s="278">
        <v>4</v>
      </c>
    </row>
    <row r="21" spans="1:18" ht="15">
      <c r="A21" s="181" t="s">
        <v>356</v>
      </c>
      <c r="B21" s="181" t="s">
        <v>141</v>
      </c>
      <c r="C21" s="272">
        <v>8</v>
      </c>
      <c r="D21" s="265">
        <v>0</v>
      </c>
      <c r="E21" s="273">
        <v>11</v>
      </c>
      <c r="F21" s="277">
        <v>0</v>
      </c>
      <c r="G21" s="277">
        <v>0</v>
      </c>
      <c r="H21" s="278">
        <v>0</v>
      </c>
      <c r="I21" s="278">
        <v>0</v>
      </c>
      <c r="J21" s="278">
        <v>4</v>
      </c>
      <c r="K21" s="265">
        <v>3</v>
      </c>
      <c r="L21" s="265">
        <v>0</v>
      </c>
      <c r="M21" s="265">
        <v>5</v>
      </c>
      <c r="N21" s="258">
        <v>0</v>
      </c>
      <c r="O21" s="258">
        <v>0</v>
      </c>
      <c r="P21" s="278">
        <v>2</v>
      </c>
      <c r="Q21" s="278">
        <v>1</v>
      </c>
      <c r="R21" s="278">
        <v>2</v>
      </c>
    </row>
    <row r="22" spans="1:18" ht="15">
      <c r="A22" s="183" t="s">
        <v>357</v>
      </c>
      <c r="B22" s="183" t="s">
        <v>142</v>
      </c>
      <c r="C22" s="272">
        <v>11</v>
      </c>
      <c r="D22" s="265">
        <v>1</v>
      </c>
      <c r="E22" s="273">
        <v>10</v>
      </c>
      <c r="F22" s="277">
        <v>1</v>
      </c>
      <c r="G22" s="277">
        <v>1</v>
      </c>
      <c r="H22" s="278">
        <v>3</v>
      </c>
      <c r="I22" s="278">
        <v>1</v>
      </c>
      <c r="J22" s="278">
        <v>0</v>
      </c>
      <c r="K22" s="265">
        <v>11</v>
      </c>
      <c r="L22" s="265">
        <v>0</v>
      </c>
      <c r="M22" s="265">
        <v>11</v>
      </c>
      <c r="N22" s="258">
        <v>0</v>
      </c>
      <c r="O22" s="258">
        <v>6</v>
      </c>
      <c r="P22" s="278">
        <v>0</v>
      </c>
      <c r="Q22" s="278">
        <v>0</v>
      </c>
      <c r="R22" s="278">
        <v>7</v>
      </c>
    </row>
    <row r="23" spans="1:18" ht="15">
      <c r="A23" s="181" t="s">
        <v>358</v>
      </c>
      <c r="B23" s="181" t="s">
        <v>143</v>
      </c>
      <c r="C23" s="272">
        <v>9</v>
      </c>
      <c r="D23" s="265">
        <v>1</v>
      </c>
      <c r="E23" s="273">
        <v>6</v>
      </c>
      <c r="F23" s="277">
        <v>0</v>
      </c>
      <c r="G23" s="277">
        <v>0</v>
      </c>
      <c r="H23" s="278">
        <v>0</v>
      </c>
      <c r="I23" s="278">
        <v>0</v>
      </c>
      <c r="J23" s="278">
        <v>4</v>
      </c>
      <c r="K23" s="265">
        <v>10</v>
      </c>
      <c r="L23" s="265">
        <v>0</v>
      </c>
      <c r="M23" s="265">
        <v>8</v>
      </c>
      <c r="N23" s="258">
        <v>0</v>
      </c>
      <c r="O23" s="258">
        <v>0</v>
      </c>
      <c r="P23" s="278">
        <v>0</v>
      </c>
      <c r="Q23" s="278">
        <v>0</v>
      </c>
      <c r="R23" s="278">
        <v>1</v>
      </c>
    </row>
    <row r="24" spans="1:18" ht="15">
      <c r="A24" s="183" t="s">
        <v>359</v>
      </c>
      <c r="B24" s="183" t="s">
        <v>144</v>
      </c>
      <c r="C24" s="272">
        <v>212</v>
      </c>
      <c r="D24" s="265">
        <v>4</v>
      </c>
      <c r="E24" s="273">
        <v>64</v>
      </c>
      <c r="F24" s="277">
        <v>8</v>
      </c>
      <c r="G24" s="277">
        <v>4</v>
      </c>
      <c r="H24" s="278">
        <v>13</v>
      </c>
      <c r="I24" s="278">
        <v>4</v>
      </c>
      <c r="J24" s="278">
        <v>36</v>
      </c>
      <c r="K24" s="265">
        <v>180</v>
      </c>
      <c r="L24" s="265">
        <v>2</v>
      </c>
      <c r="M24" s="265">
        <v>76</v>
      </c>
      <c r="N24" s="258">
        <v>22</v>
      </c>
      <c r="O24" s="258">
        <v>7</v>
      </c>
      <c r="P24" s="278">
        <v>28</v>
      </c>
      <c r="Q24" s="278">
        <v>2</v>
      </c>
      <c r="R24" s="278">
        <v>24</v>
      </c>
    </row>
    <row r="25" spans="1:18" ht="15">
      <c r="A25" s="181" t="s">
        <v>360</v>
      </c>
      <c r="B25" s="181" t="s">
        <v>145</v>
      </c>
      <c r="C25" s="272">
        <v>33</v>
      </c>
      <c r="D25" s="265">
        <v>5</v>
      </c>
      <c r="E25" s="273">
        <v>17</v>
      </c>
      <c r="F25" s="277">
        <v>2</v>
      </c>
      <c r="G25" s="277">
        <v>1</v>
      </c>
      <c r="H25" s="278">
        <v>0</v>
      </c>
      <c r="I25" s="278">
        <v>2</v>
      </c>
      <c r="J25" s="278">
        <v>9</v>
      </c>
      <c r="K25" s="265">
        <v>16</v>
      </c>
      <c r="L25" s="265">
        <v>0</v>
      </c>
      <c r="M25" s="265">
        <v>12</v>
      </c>
      <c r="N25" s="258">
        <v>0</v>
      </c>
      <c r="O25" s="258">
        <v>3</v>
      </c>
      <c r="P25" s="278">
        <v>5</v>
      </c>
      <c r="Q25" s="278">
        <v>1</v>
      </c>
      <c r="R25" s="278">
        <v>10</v>
      </c>
    </row>
    <row r="26" spans="1:18" ht="15">
      <c r="A26" s="183" t="s">
        <v>361</v>
      </c>
      <c r="B26" s="183" t="s">
        <v>146</v>
      </c>
      <c r="C26" s="272">
        <v>6</v>
      </c>
      <c r="D26" s="265">
        <v>0</v>
      </c>
      <c r="E26" s="273">
        <v>3</v>
      </c>
      <c r="F26" s="277">
        <v>0</v>
      </c>
      <c r="G26" s="277">
        <v>0</v>
      </c>
      <c r="H26" s="278">
        <v>0</v>
      </c>
      <c r="I26" s="278">
        <v>0</v>
      </c>
      <c r="J26" s="278">
        <v>4</v>
      </c>
      <c r="K26" s="265">
        <v>9</v>
      </c>
      <c r="L26" s="265">
        <v>0</v>
      </c>
      <c r="M26" s="265">
        <v>2</v>
      </c>
      <c r="N26" s="258">
        <v>0</v>
      </c>
      <c r="O26" s="258">
        <v>2</v>
      </c>
      <c r="P26" s="278">
        <v>0</v>
      </c>
      <c r="Q26" s="278">
        <v>1</v>
      </c>
      <c r="R26" s="278">
        <v>3</v>
      </c>
    </row>
    <row r="27" spans="1:18" ht="15">
      <c r="A27" s="181" t="s">
        <v>362</v>
      </c>
      <c r="B27" s="181" t="s">
        <v>147</v>
      </c>
      <c r="C27" s="272">
        <v>20</v>
      </c>
      <c r="D27" s="265">
        <v>1</v>
      </c>
      <c r="E27" s="273">
        <v>16</v>
      </c>
      <c r="F27" s="277">
        <v>1</v>
      </c>
      <c r="G27" s="277">
        <v>2</v>
      </c>
      <c r="H27" s="278">
        <v>1</v>
      </c>
      <c r="I27" s="278">
        <v>1</v>
      </c>
      <c r="J27" s="278">
        <v>10</v>
      </c>
      <c r="K27" s="265">
        <v>21</v>
      </c>
      <c r="L27" s="265">
        <v>0</v>
      </c>
      <c r="M27" s="265">
        <v>20</v>
      </c>
      <c r="N27" s="258">
        <v>4</v>
      </c>
      <c r="O27" s="258">
        <v>3</v>
      </c>
      <c r="P27" s="278">
        <v>4</v>
      </c>
      <c r="Q27" s="278">
        <v>0</v>
      </c>
      <c r="R27" s="278">
        <v>8</v>
      </c>
    </row>
    <row r="28" spans="1:18" ht="15">
      <c r="A28" s="183" t="s">
        <v>363</v>
      </c>
      <c r="B28" s="183" t="s">
        <v>148</v>
      </c>
      <c r="C28" s="272">
        <v>49</v>
      </c>
      <c r="D28" s="265">
        <v>0</v>
      </c>
      <c r="E28" s="273">
        <v>45</v>
      </c>
      <c r="F28" s="277">
        <v>1</v>
      </c>
      <c r="G28" s="277">
        <v>4</v>
      </c>
      <c r="H28" s="278">
        <v>9</v>
      </c>
      <c r="I28" s="278">
        <v>0</v>
      </c>
      <c r="J28" s="278">
        <v>16</v>
      </c>
      <c r="K28" s="265">
        <v>48</v>
      </c>
      <c r="L28" s="265">
        <v>3</v>
      </c>
      <c r="M28" s="265">
        <v>61</v>
      </c>
      <c r="N28" s="258">
        <v>7</v>
      </c>
      <c r="O28" s="258">
        <v>8</v>
      </c>
      <c r="P28" s="278">
        <v>14</v>
      </c>
      <c r="Q28" s="278">
        <v>2</v>
      </c>
      <c r="R28" s="278">
        <v>20</v>
      </c>
    </row>
    <row r="29" spans="1:18" ht="15">
      <c r="A29" s="181" t="s">
        <v>364</v>
      </c>
      <c r="B29" s="181" t="s">
        <v>149</v>
      </c>
      <c r="C29" s="272">
        <v>51</v>
      </c>
      <c r="D29" s="265">
        <v>1</v>
      </c>
      <c r="E29" s="273">
        <v>28</v>
      </c>
      <c r="F29" s="277">
        <v>1</v>
      </c>
      <c r="G29" s="277">
        <v>0</v>
      </c>
      <c r="H29" s="278">
        <v>5</v>
      </c>
      <c r="I29" s="278">
        <v>0</v>
      </c>
      <c r="J29" s="278">
        <v>3</v>
      </c>
      <c r="K29" s="265">
        <v>74</v>
      </c>
      <c r="L29" s="265">
        <v>2</v>
      </c>
      <c r="M29" s="265">
        <v>24</v>
      </c>
      <c r="N29" s="258">
        <v>8</v>
      </c>
      <c r="O29" s="258">
        <v>1</v>
      </c>
      <c r="P29" s="278">
        <v>6</v>
      </c>
      <c r="Q29" s="278">
        <v>0</v>
      </c>
      <c r="R29" s="278">
        <v>9</v>
      </c>
    </row>
    <row r="30" spans="1:18" ht="15">
      <c r="A30" s="183" t="s">
        <v>365</v>
      </c>
      <c r="B30" s="183" t="s">
        <v>150</v>
      </c>
      <c r="C30" s="272">
        <v>11</v>
      </c>
      <c r="D30" s="265">
        <v>0</v>
      </c>
      <c r="E30" s="273">
        <v>3</v>
      </c>
      <c r="F30" s="277">
        <v>0</v>
      </c>
      <c r="G30" s="277">
        <v>1</v>
      </c>
      <c r="H30" s="278">
        <v>1</v>
      </c>
      <c r="I30" s="278">
        <v>1</v>
      </c>
      <c r="J30" s="278">
        <v>8</v>
      </c>
      <c r="K30" s="265">
        <v>18</v>
      </c>
      <c r="L30" s="265">
        <v>0</v>
      </c>
      <c r="M30" s="265">
        <v>7</v>
      </c>
      <c r="N30" s="258">
        <v>3</v>
      </c>
      <c r="O30" s="258">
        <v>4</v>
      </c>
      <c r="P30" s="278">
        <v>2</v>
      </c>
      <c r="Q30" s="278">
        <v>2</v>
      </c>
      <c r="R30" s="278">
        <v>6</v>
      </c>
    </row>
    <row r="31" spans="1:18" ht="15">
      <c r="A31" s="181" t="s">
        <v>366</v>
      </c>
      <c r="B31" s="181" t="s">
        <v>151</v>
      </c>
      <c r="C31" s="272">
        <v>22</v>
      </c>
      <c r="D31" s="265">
        <v>0</v>
      </c>
      <c r="E31" s="273">
        <v>12</v>
      </c>
      <c r="F31" s="277">
        <v>0</v>
      </c>
      <c r="G31" s="277">
        <v>0</v>
      </c>
      <c r="H31" s="278">
        <v>3</v>
      </c>
      <c r="I31" s="278">
        <v>2</v>
      </c>
      <c r="J31" s="278">
        <v>3</v>
      </c>
      <c r="K31" s="265">
        <v>22</v>
      </c>
      <c r="L31" s="265">
        <v>1</v>
      </c>
      <c r="M31" s="265">
        <v>39</v>
      </c>
      <c r="N31" s="258">
        <v>5</v>
      </c>
      <c r="O31" s="258">
        <v>0</v>
      </c>
      <c r="P31" s="278">
        <v>1</v>
      </c>
      <c r="Q31" s="278">
        <v>0</v>
      </c>
      <c r="R31" s="278">
        <v>9</v>
      </c>
    </row>
    <row r="32" spans="1:18" ht="15">
      <c r="A32" s="183" t="s">
        <v>367</v>
      </c>
      <c r="B32" s="183" t="s">
        <v>152</v>
      </c>
      <c r="C32" s="272">
        <v>5</v>
      </c>
      <c r="D32" s="265">
        <v>1</v>
      </c>
      <c r="E32" s="273">
        <v>9</v>
      </c>
      <c r="F32" s="277">
        <v>0</v>
      </c>
      <c r="G32" s="277">
        <v>0</v>
      </c>
      <c r="H32" s="278">
        <v>0</v>
      </c>
      <c r="I32" s="278">
        <v>1</v>
      </c>
      <c r="J32" s="278">
        <v>13</v>
      </c>
      <c r="K32" s="265">
        <v>10</v>
      </c>
      <c r="L32" s="265">
        <v>0</v>
      </c>
      <c r="M32" s="265">
        <v>12</v>
      </c>
      <c r="N32" s="258">
        <v>0</v>
      </c>
      <c r="O32" s="258">
        <v>1</v>
      </c>
      <c r="P32" s="278">
        <v>1</v>
      </c>
      <c r="Q32" s="278">
        <v>0</v>
      </c>
      <c r="R32" s="278">
        <v>3</v>
      </c>
    </row>
    <row r="33" spans="1:18" ht="15">
      <c r="A33" s="181" t="s">
        <v>368</v>
      </c>
      <c r="B33" s="181" t="s">
        <v>153</v>
      </c>
      <c r="C33" s="272">
        <v>5</v>
      </c>
      <c r="D33" s="265">
        <v>0</v>
      </c>
      <c r="E33" s="273">
        <v>10</v>
      </c>
      <c r="F33" s="277">
        <v>0</v>
      </c>
      <c r="G33" s="277">
        <v>2</v>
      </c>
      <c r="H33" s="278">
        <v>0</v>
      </c>
      <c r="I33" s="278">
        <v>0</v>
      </c>
      <c r="J33" s="278">
        <v>1</v>
      </c>
      <c r="K33" s="265">
        <v>16</v>
      </c>
      <c r="L33" s="265">
        <v>0</v>
      </c>
      <c r="M33" s="265">
        <v>14</v>
      </c>
      <c r="N33" s="258">
        <v>3</v>
      </c>
      <c r="O33" s="258">
        <v>5</v>
      </c>
      <c r="P33" s="278">
        <v>2</v>
      </c>
      <c r="Q33" s="278">
        <v>3</v>
      </c>
      <c r="R33" s="278">
        <v>7</v>
      </c>
    </row>
    <row r="34" spans="1:18" ht="15">
      <c r="A34" s="183" t="s">
        <v>369</v>
      </c>
      <c r="B34" s="183" t="s">
        <v>154</v>
      </c>
      <c r="C34" s="272">
        <v>30</v>
      </c>
      <c r="D34" s="265">
        <v>2</v>
      </c>
      <c r="E34" s="273">
        <v>94</v>
      </c>
      <c r="F34" s="277">
        <v>2</v>
      </c>
      <c r="G34" s="277">
        <v>0</v>
      </c>
      <c r="H34" s="278">
        <v>7</v>
      </c>
      <c r="I34" s="278">
        <v>1</v>
      </c>
      <c r="J34" s="278">
        <v>67</v>
      </c>
      <c r="K34" s="265">
        <v>51</v>
      </c>
      <c r="L34" s="265">
        <v>0</v>
      </c>
      <c r="M34" s="265">
        <v>124</v>
      </c>
      <c r="N34" s="258">
        <v>12</v>
      </c>
      <c r="O34" s="258">
        <v>3</v>
      </c>
      <c r="P34" s="278">
        <v>4</v>
      </c>
      <c r="Q34" s="278">
        <v>1</v>
      </c>
      <c r="R34" s="278">
        <v>35</v>
      </c>
    </row>
    <row r="35" spans="1:18" ht="15">
      <c r="A35" s="181" t="s">
        <v>370</v>
      </c>
      <c r="B35" s="181" t="s">
        <v>155</v>
      </c>
      <c r="C35" s="272">
        <v>122</v>
      </c>
      <c r="D35" s="265">
        <v>0</v>
      </c>
      <c r="E35" s="273">
        <v>66</v>
      </c>
      <c r="F35" s="277">
        <v>4</v>
      </c>
      <c r="G35" s="277">
        <v>0</v>
      </c>
      <c r="H35" s="278">
        <v>1</v>
      </c>
      <c r="I35" s="278">
        <v>1</v>
      </c>
      <c r="J35" s="278">
        <v>10</v>
      </c>
      <c r="K35" s="265">
        <v>128</v>
      </c>
      <c r="L35" s="265">
        <v>1</v>
      </c>
      <c r="M35" s="265">
        <v>46</v>
      </c>
      <c r="N35" s="258">
        <v>16</v>
      </c>
      <c r="O35" s="258">
        <v>1</v>
      </c>
      <c r="P35" s="278">
        <v>9</v>
      </c>
      <c r="Q35" s="278">
        <v>2</v>
      </c>
      <c r="R35" s="278">
        <v>9</v>
      </c>
    </row>
    <row r="36" spans="1:18" ht="15">
      <c r="A36" s="183" t="s">
        <v>371</v>
      </c>
      <c r="B36" s="183" t="s">
        <v>156</v>
      </c>
      <c r="C36" s="272">
        <v>5</v>
      </c>
      <c r="D36" s="265">
        <v>0</v>
      </c>
      <c r="E36" s="273">
        <v>9</v>
      </c>
      <c r="F36" s="277">
        <v>3</v>
      </c>
      <c r="G36" s="277">
        <v>2</v>
      </c>
      <c r="H36" s="278">
        <v>2</v>
      </c>
      <c r="I36" s="278">
        <v>0</v>
      </c>
      <c r="J36" s="278">
        <v>4</v>
      </c>
      <c r="K36" s="265">
        <v>9</v>
      </c>
      <c r="L36" s="265">
        <v>0</v>
      </c>
      <c r="M36" s="265">
        <v>11</v>
      </c>
      <c r="N36" s="258">
        <v>0</v>
      </c>
      <c r="O36" s="258">
        <v>4</v>
      </c>
      <c r="P36" s="278">
        <v>0</v>
      </c>
      <c r="Q36" s="278">
        <v>1</v>
      </c>
      <c r="R36" s="278">
        <v>3</v>
      </c>
    </row>
    <row r="37" spans="1:18" ht="15">
      <c r="A37" s="181" t="s">
        <v>372</v>
      </c>
      <c r="B37" s="181" t="s">
        <v>157</v>
      </c>
      <c r="C37" s="272">
        <v>4</v>
      </c>
      <c r="D37" s="265">
        <v>1</v>
      </c>
      <c r="E37" s="273">
        <v>6</v>
      </c>
      <c r="F37" s="277">
        <v>0</v>
      </c>
      <c r="G37" s="277">
        <v>1</v>
      </c>
      <c r="H37" s="278">
        <v>0</v>
      </c>
      <c r="I37" s="278">
        <v>0</v>
      </c>
      <c r="J37" s="278">
        <v>2</v>
      </c>
      <c r="K37" s="265">
        <v>1</v>
      </c>
      <c r="L37" s="265">
        <v>1</v>
      </c>
      <c r="M37" s="265">
        <v>3</v>
      </c>
      <c r="N37" s="258">
        <v>1</v>
      </c>
      <c r="O37" s="258">
        <v>1</v>
      </c>
      <c r="P37" s="278">
        <v>0</v>
      </c>
      <c r="Q37" s="278">
        <v>0</v>
      </c>
      <c r="R37" s="278">
        <v>1</v>
      </c>
    </row>
    <row r="38" spans="1:18" ht="15">
      <c r="A38" s="183" t="s">
        <v>373</v>
      </c>
      <c r="B38" s="183" t="s">
        <v>158</v>
      </c>
      <c r="C38" s="272">
        <v>1</v>
      </c>
      <c r="D38" s="265">
        <v>0</v>
      </c>
      <c r="E38" s="273">
        <v>2</v>
      </c>
      <c r="F38" s="277">
        <v>0</v>
      </c>
      <c r="G38" s="277">
        <v>0</v>
      </c>
      <c r="H38" s="278">
        <v>0</v>
      </c>
      <c r="I38" s="278">
        <v>0</v>
      </c>
      <c r="J38" s="278">
        <v>0</v>
      </c>
      <c r="K38" s="265">
        <v>7</v>
      </c>
      <c r="L38" s="265">
        <v>0</v>
      </c>
      <c r="M38" s="265">
        <v>9</v>
      </c>
      <c r="N38" s="258">
        <v>0</v>
      </c>
      <c r="O38" s="258">
        <v>2</v>
      </c>
      <c r="P38" s="278">
        <v>2</v>
      </c>
      <c r="Q38" s="278">
        <v>0</v>
      </c>
      <c r="R38" s="278">
        <v>0</v>
      </c>
    </row>
    <row r="39" spans="1:18" ht="15">
      <c r="A39" s="181" t="s">
        <v>374</v>
      </c>
      <c r="B39" s="181" t="s">
        <v>159</v>
      </c>
      <c r="C39" s="272">
        <v>74</v>
      </c>
      <c r="D39" s="265">
        <v>0</v>
      </c>
      <c r="E39" s="273">
        <v>37</v>
      </c>
      <c r="F39" s="277">
        <v>4</v>
      </c>
      <c r="G39" s="277">
        <v>0</v>
      </c>
      <c r="H39" s="278">
        <v>6</v>
      </c>
      <c r="I39" s="278">
        <v>1</v>
      </c>
      <c r="J39" s="278">
        <v>8</v>
      </c>
      <c r="K39" s="265">
        <v>74</v>
      </c>
      <c r="L39" s="265">
        <v>1</v>
      </c>
      <c r="M39" s="265">
        <v>62</v>
      </c>
      <c r="N39" s="258">
        <v>4</v>
      </c>
      <c r="O39" s="258">
        <v>2</v>
      </c>
      <c r="P39" s="278">
        <v>12</v>
      </c>
      <c r="Q39" s="278">
        <v>1</v>
      </c>
      <c r="R39" s="278">
        <v>18</v>
      </c>
    </row>
    <row r="40" spans="1:18" ht="15">
      <c r="A40" s="183" t="s">
        <v>375</v>
      </c>
      <c r="B40" s="183" t="s">
        <v>160</v>
      </c>
      <c r="C40" s="272">
        <v>12</v>
      </c>
      <c r="D40" s="265">
        <v>2</v>
      </c>
      <c r="E40" s="273">
        <v>8</v>
      </c>
      <c r="F40" s="277">
        <v>3</v>
      </c>
      <c r="G40" s="277">
        <v>1</v>
      </c>
      <c r="H40" s="278">
        <v>1</v>
      </c>
      <c r="I40" s="278">
        <v>1</v>
      </c>
      <c r="J40" s="278">
        <v>6</v>
      </c>
      <c r="K40" s="265">
        <v>18</v>
      </c>
      <c r="L40" s="265">
        <v>1</v>
      </c>
      <c r="M40" s="265">
        <v>11</v>
      </c>
      <c r="N40" s="258">
        <v>2</v>
      </c>
      <c r="O40" s="258">
        <v>4</v>
      </c>
      <c r="P40" s="278">
        <v>3</v>
      </c>
      <c r="Q40" s="278">
        <v>2</v>
      </c>
      <c r="R40" s="278">
        <v>10</v>
      </c>
    </row>
    <row r="41" spans="1:18" ht="15">
      <c r="A41" s="181" t="s">
        <v>376</v>
      </c>
      <c r="B41" s="181" t="s">
        <v>281</v>
      </c>
      <c r="C41" s="272">
        <v>153</v>
      </c>
      <c r="D41" s="265">
        <v>2</v>
      </c>
      <c r="E41" s="273">
        <v>60</v>
      </c>
      <c r="F41" s="277">
        <v>9</v>
      </c>
      <c r="G41" s="277">
        <v>1</v>
      </c>
      <c r="H41" s="278">
        <v>11</v>
      </c>
      <c r="I41" s="278">
        <v>1</v>
      </c>
      <c r="J41" s="278">
        <v>27</v>
      </c>
      <c r="K41" s="265">
        <v>150</v>
      </c>
      <c r="L41" s="265">
        <v>5</v>
      </c>
      <c r="M41" s="265">
        <v>45</v>
      </c>
      <c r="N41" s="258">
        <v>16</v>
      </c>
      <c r="O41" s="258">
        <v>3</v>
      </c>
      <c r="P41" s="278">
        <v>12</v>
      </c>
      <c r="Q41" s="278">
        <v>2</v>
      </c>
      <c r="R41" s="278">
        <v>24</v>
      </c>
    </row>
    <row r="42" spans="1:18" ht="15">
      <c r="A42" s="183" t="s">
        <v>377</v>
      </c>
      <c r="B42" s="183" t="s">
        <v>161</v>
      </c>
      <c r="C42" s="272">
        <v>2145</v>
      </c>
      <c r="D42" s="265">
        <v>5</v>
      </c>
      <c r="E42" s="273">
        <v>1304</v>
      </c>
      <c r="F42" s="277">
        <v>254</v>
      </c>
      <c r="G42" s="277">
        <v>7</v>
      </c>
      <c r="H42" s="278">
        <v>430</v>
      </c>
      <c r="I42" s="278">
        <v>14</v>
      </c>
      <c r="J42" s="278">
        <v>483</v>
      </c>
      <c r="K42" s="265">
        <v>2234</v>
      </c>
      <c r="L42" s="265">
        <v>3</v>
      </c>
      <c r="M42" s="265">
        <v>1765</v>
      </c>
      <c r="N42" s="258">
        <v>615</v>
      </c>
      <c r="O42" s="258">
        <v>15</v>
      </c>
      <c r="P42" s="278">
        <v>447</v>
      </c>
      <c r="Q42" s="278">
        <v>27</v>
      </c>
      <c r="R42" s="278">
        <v>520</v>
      </c>
    </row>
    <row r="43" spans="1:18" ht="15">
      <c r="A43" s="181" t="s">
        <v>378</v>
      </c>
      <c r="B43" s="181" t="s">
        <v>162</v>
      </c>
      <c r="C43" s="272">
        <v>343</v>
      </c>
      <c r="D43" s="265">
        <v>5</v>
      </c>
      <c r="E43" s="273">
        <v>193</v>
      </c>
      <c r="F43" s="277">
        <v>27</v>
      </c>
      <c r="G43" s="277">
        <v>4</v>
      </c>
      <c r="H43" s="278">
        <v>45</v>
      </c>
      <c r="I43" s="278">
        <v>4</v>
      </c>
      <c r="J43" s="278">
        <v>48</v>
      </c>
      <c r="K43" s="265">
        <v>355</v>
      </c>
      <c r="L43" s="265">
        <v>7</v>
      </c>
      <c r="M43" s="265">
        <v>182</v>
      </c>
      <c r="N43" s="258">
        <v>60</v>
      </c>
      <c r="O43" s="258">
        <v>11</v>
      </c>
      <c r="P43" s="278">
        <v>47</v>
      </c>
      <c r="Q43" s="278">
        <v>1</v>
      </c>
      <c r="R43" s="278">
        <v>39</v>
      </c>
    </row>
    <row r="44" spans="1:18" ht="15">
      <c r="A44" s="183" t="s">
        <v>379</v>
      </c>
      <c r="B44" s="183" t="s">
        <v>163</v>
      </c>
      <c r="C44" s="272">
        <v>5</v>
      </c>
      <c r="D44" s="265">
        <v>0</v>
      </c>
      <c r="E44" s="273">
        <v>10</v>
      </c>
      <c r="F44" s="277">
        <v>0</v>
      </c>
      <c r="G44" s="277">
        <v>0</v>
      </c>
      <c r="H44" s="278">
        <v>0</v>
      </c>
      <c r="I44" s="278">
        <v>0</v>
      </c>
      <c r="J44" s="278">
        <v>2</v>
      </c>
      <c r="K44" s="265">
        <v>3</v>
      </c>
      <c r="L44" s="265">
        <v>0</v>
      </c>
      <c r="M44" s="265">
        <v>7</v>
      </c>
      <c r="N44" s="258">
        <v>0</v>
      </c>
      <c r="O44" s="258">
        <v>0</v>
      </c>
      <c r="P44" s="278">
        <v>1</v>
      </c>
      <c r="Q44" s="278">
        <v>0</v>
      </c>
      <c r="R44" s="278">
        <v>2</v>
      </c>
    </row>
    <row r="45" spans="1:18" ht="15">
      <c r="A45" s="181" t="s">
        <v>380</v>
      </c>
      <c r="B45" s="181" t="s">
        <v>164</v>
      </c>
      <c r="C45" s="272">
        <v>9</v>
      </c>
      <c r="D45" s="265">
        <v>0</v>
      </c>
      <c r="E45" s="273">
        <v>10</v>
      </c>
      <c r="F45" s="277">
        <v>1</v>
      </c>
      <c r="G45" s="277">
        <v>1</v>
      </c>
      <c r="H45" s="278">
        <v>2</v>
      </c>
      <c r="I45" s="278">
        <v>2</v>
      </c>
      <c r="J45" s="278">
        <v>3</v>
      </c>
      <c r="K45" s="265">
        <v>15</v>
      </c>
      <c r="L45" s="265">
        <v>1</v>
      </c>
      <c r="M45" s="265">
        <v>9</v>
      </c>
      <c r="N45" s="258">
        <v>3</v>
      </c>
      <c r="O45" s="258">
        <v>5</v>
      </c>
      <c r="P45" s="278">
        <v>0</v>
      </c>
      <c r="Q45" s="278">
        <v>1</v>
      </c>
      <c r="R45" s="278">
        <v>2</v>
      </c>
    </row>
    <row r="46" spans="1:18" ht="15">
      <c r="A46" s="183" t="s">
        <v>381</v>
      </c>
      <c r="B46" s="183" t="s">
        <v>165</v>
      </c>
      <c r="C46" s="272">
        <v>86</v>
      </c>
      <c r="D46" s="265">
        <v>0</v>
      </c>
      <c r="E46" s="273">
        <v>34</v>
      </c>
      <c r="F46" s="277">
        <v>6</v>
      </c>
      <c r="G46" s="277">
        <v>2</v>
      </c>
      <c r="H46" s="278">
        <v>4</v>
      </c>
      <c r="I46" s="278">
        <v>2</v>
      </c>
      <c r="J46" s="278">
        <v>10</v>
      </c>
      <c r="K46" s="265">
        <v>87</v>
      </c>
      <c r="L46" s="265">
        <v>2</v>
      </c>
      <c r="M46" s="265">
        <v>57</v>
      </c>
      <c r="N46" s="258">
        <v>9</v>
      </c>
      <c r="O46" s="258">
        <v>4</v>
      </c>
      <c r="P46" s="278">
        <v>10</v>
      </c>
      <c r="Q46" s="278">
        <v>5</v>
      </c>
      <c r="R46" s="278">
        <v>20</v>
      </c>
    </row>
    <row r="47" spans="1:18" ht="15">
      <c r="A47" s="181" t="s">
        <v>382</v>
      </c>
      <c r="B47" s="181" t="s">
        <v>166</v>
      </c>
      <c r="C47" s="272">
        <v>20</v>
      </c>
      <c r="D47" s="265">
        <v>0</v>
      </c>
      <c r="E47" s="273">
        <v>13</v>
      </c>
      <c r="F47" s="277">
        <v>1</v>
      </c>
      <c r="G47" s="277">
        <v>0</v>
      </c>
      <c r="H47" s="278">
        <v>3</v>
      </c>
      <c r="I47" s="278">
        <v>0</v>
      </c>
      <c r="J47" s="278">
        <v>9</v>
      </c>
      <c r="K47" s="265">
        <v>11</v>
      </c>
      <c r="L47" s="265">
        <v>0</v>
      </c>
      <c r="M47" s="265">
        <v>18</v>
      </c>
      <c r="N47" s="258">
        <v>3</v>
      </c>
      <c r="O47" s="258">
        <v>1</v>
      </c>
      <c r="P47" s="278">
        <v>1</v>
      </c>
      <c r="Q47" s="278">
        <v>2</v>
      </c>
      <c r="R47" s="278">
        <v>8</v>
      </c>
    </row>
    <row r="48" spans="1:18" ht="15">
      <c r="A48" s="183" t="s">
        <v>383</v>
      </c>
      <c r="B48" s="183" t="s">
        <v>167</v>
      </c>
      <c r="C48" s="272">
        <v>9</v>
      </c>
      <c r="D48" s="265">
        <v>1</v>
      </c>
      <c r="E48" s="273">
        <v>8</v>
      </c>
      <c r="F48" s="277">
        <v>2</v>
      </c>
      <c r="G48" s="277">
        <v>0</v>
      </c>
      <c r="H48" s="278">
        <v>0</v>
      </c>
      <c r="I48" s="278">
        <v>1</v>
      </c>
      <c r="J48" s="278">
        <v>5</v>
      </c>
      <c r="K48" s="265">
        <v>2</v>
      </c>
      <c r="L48" s="265">
        <v>0</v>
      </c>
      <c r="M48" s="265">
        <v>13</v>
      </c>
      <c r="N48" s="258">
        <v>0</v>
      </c>
      <c r="O48" s="258">
        <v>0</v>
      </c>
      <c r="P48" s="278">
        <v>1</v>
      </c>
      <c r="Q48" s="278">
        <v>0</v>
      </c>
      <c r="R48" s="278">
        <v>3</v>
      </c>
    </row>
    <row r="49" spans="1:18" ht="15">
      <c r="A49" s="181" t="s">
        <v>384</v>
      </c>
      <c r="B49" s="181" t="s">
        <v>168</v>
      </c>
      <c r="C49" s="272">
        <v>123</v>
      </c>
      <c r="D49" s="265">
        <v>1</v>
      </c>
      <c r="E49" s="273">
        <v>97</v>
      </c>
      <c r="F49" s="277">
        <v>3</v>
      </c>
      <c r="G49" s="277">
        <v>0</v>
      </c>
      <c r="H49" s="278">
        <v>18</v>
      </c>
      <c r="I49" s="278">
        <v>0</v>
      </c>
      <c r="J49" s="278">
        <v>14</v>
      </c>
      <c r="K49" s="265">
        <v>137</v>
      </c>
      <c r="L49" s="265">
        <v>1</v>
      </c>
      <c r="M49" s="265">
        <v>70</v>
      </c>
      <c r="N49" s="258">
        <v>37</v>
      </c>
      <c r="O49" s="258">
        <v>2</v>
      </c>
      <c r="P49" s="278">
        <v>21</v>
      </c>
      <c r="Q49" s="278">
        <v>0</v>
      </c>
      <c r="R49" s="278">
        <v>12</v>
      </c>
    </row>
    <row r="50" spans="1:18" ht="15">
      <c r="A50" s="183" t="s">
        <v>385</v>
      </c>
      <c r="B50" s="183" t="s">
        <v>169</v>
      </c>
      <c r="C50" s="272">
        <v>101</v>
      </c>
      <c r="D50" s="265">
        <v>0</v>
      </c>
      <c r="E50" s="273">
        <v>68</v>
      </c>
      <c r="F50" s="277">
        <v>10</v>
      </c>
      <c r="G50" s="277">
        <v>12</v>
      </c>
      <c r="H50" s="278">
        <v>5</v>
      </c>
      <c r="I50" s="278">
        <v>3</v>
      </c>
      <c r="J50" s="278">
        <v>25</v>
      </c>
      <c r="K50" s="265">
        <v>100</v>
      </c>
      <c r="L50" s="265">
        <v>3</v>
      </c>
      <c r="M50" s="265">
        <v>63</v>
      </c>
      <c r="N50" s="258">
        <v>16</v>
      </c>
      <c r="O50" s="258">
        <v>9</v>
      </c>
      <c r="P50" s="278">
        <v>11</v>
      </c>
      <c r="Q50" s="278">
        <v>10</v>
      </c>
      <c r="R50" s="278">
        <v>13</v>
      </c>
    </row>
    <row r="51" spans="1:18" ht="15">
      <c r="A51" s="181" t="s">
        <v>386</v>
      </c>
      <c r="B51" s="181" t="s">
        <v>170</v>
      </c>
      <c r="C51" s="272">
        <v>15</v>
      </c>
      <c r="D51" s="265">
        <v>1</v>
      </c>
      <c r="E51" s="273">
        <v>23</v>
      </c>
      <c r="F51" s="277">
        <v>0</v>
      </c>
      <c r="G51" s="277">
        <v>1</v>
      </c>
      <c r="H51" s="278">
        <v>2</v>
      </c>
      <c r="I51" s="278">
        <v>2</v>
      </c>
      <c r="J51" s="278">
        <v>6</v>
      </c>
      <c r="K51" s="265">
        <v>17</v>
      </c>
      <c r="L51" s="265">
        <v>0</v>
      </c>
      <c r="M51" s="265">
        <v>15</v>
      </c>
      <c r="N51" s="258">
        <v>0</v>
      </c>
      <c r="O51" s="258">
        <v>5</v>
      </c>
      <c r="P51" s="278">
        <v>2</v>
      </c>
      <c r="Q51" s="278">
        <v>0</v>
      </c>
      <c r="R51" s="278">
        <v>4</v>
      </c>
    </row>
    <row r="52" spans="1:18" ht="15">
      <c r="A52" s="183" t="s">
        <v>387</v>
      </c>
      <c r="B52" s="183" t="s">
        <v>171</v>
      </c>
      <c r="C52" s="272">
        <v>35</v>
      </c>
      <c r="D52" s="265">
        <v>0</v>
      </c>
      <c r="E52" s="273">
        <v>25</v>
      </c>
      <c r="F52" s="277">
        <v>1</v>
      </c>
      <c r="G52" s="277">
        <v>1</v>
      </c>
      <c r="H52" s="278">
        <v>2</v>
      </c>
      <c r="I52" s="278">
        <v>0</v>
      </c>
      <c r="J52" s="278">
        <v>5</v>
      </c>
      <c r="K52" s="265">
        <v>20</v>
      </c>
      <c r="L52" s="265">
        <v>0</v>
      </c>
      <c r="M52" s="265">
        <v>13</v>
      </c>
      <c r="N52" s="258">
        <v>4</v>
      </c>
      <c r="O52" s="258">
        <v>0</v>
      </c>
      <c r="P52" s="278">
        <v>2</v>
      </c>
      <c r="Q52" s="278">
        <v>0</v>
      </c>
      <c r="R52" s="278">
        <v>8</v>
      </c>
    </row>
    <row r="53" spans="1:18" ht="15">
      <c r="A53" s="181" t="s">
        <v>388</v>
      </c>
      <c r="B53" s="181" t="s">
        <v>172</v>
      </c>
      <c r="C53" s="272">
        <v>36</v>
      </c>
      <c r="D53" s="265">
        <v>1</v>
      </c>
      <c r="E53" s="273">
        <v>47</v>
      </c>
      <c r="F53" s="277">
        <v>2</v>
      </c>
      <c r="G53" s="277">
        <v>1</v>
      </c>
      <c r="H53" s="278">
        <v>6</v>
      </c>
      <c r="I53" s="278">
        <v>0</v>
      </c>
      <c r="J53" s="278">
        <v>20</v>
      </c>
      <c r="K53" s="265">
        <v>48</v>
      </c>
      <c r="L53" s="265">
        <v>2</v>
      </c>
      <c r="M53" s="265">
        <v>49</v>
      </c>
      <c r="N53" s="258">
        <v>6</v>
      </c>
      <c r="O53" s="258">
        <v>9</v>
      </c>
      <c r="P53" s="278">
        <v>5</v>
      </c>
      <c r="Q53" s="278">
        <v>2</v>
      </c>
      <c r="R53" s="278">
        <v>23</v>
      </c>
    </row>
    <row r="54" spans="1:18" ht="15">
      <c r="A54" s="183" t="s">
        <v>389</v>
      </c>
      <c r="B54" s="183" t="s">
        <v>173</v>
      </c>
      <c r="C54" s="272">
        <v>44</v>
      </c>
      <c r="D54" s="265">
        <v>0</v>
      </c>
      <c r="E54" s="273">
        <v>37</v>
      </c>
      <c r="F54" s="277">
        <v>1</v>
      </c>
      <c r="G54" s="277">
        <v>1</v>
      </c>
      <c r="H54" s="278">
        <v>3</v>
      </c>
      <c r="I54" s="278">
        <v>1</v>
      </c>
      <c r="J54" s="278">
        <v>16</v>
      </c>
      <c r="K54" s="265">
        <v>62</v>
      </c>
      <c r="L54" s="265">
        <v>1</v>
      </c>
      <c r="M54" s="265">
        <v>43</v>
      </c>
      <c r="N54" s="258">
        <v>7</v>
      </c>
      <c r="O54" s="258">
        <v>3</v>
      </c>
      <c r="P54" s="278">
        <v>1</v>
      </c>
      <c r="Q54" s="278">
        <v>0</v>
      </c>
      <c r="R54" s="278">
        <v>21</v>
      </c>
    </row>
    <row r="55" spans="1:18" ht="15">
      <c r="A55" s="181" t="s">
        <v>390</v>
      </c>
      <c r="B55" s="181" t="s">
        <v>174</v>
      </c>
      <c r="C55" s="272">
        <v>26</v>
      </c>
      <c r="D55" s="265">
        <v>1</v>
      </c>
      <c r="E55" s="273">
        <v>9</v>
      </c>
      <c r="F55" s="277">
        <v>2</v>
      </c>
      <c r="G55" s="277">
        <v>5</v>
      </c>
      <c r="H55" s="278">
        <v>0</v>
      </c>
      <c r="I55" s="278">
        <v>0</v>
      </c>
      <c r="J55" s="278">
        <v>1</v>
      </c>
      <c r="K55" s="265">
        <v>21</v>
      </c>
      <c r="L55" s="265">
        <v>2</v>
      </c>
      <c r="M55" s="265">
        <v>6</v>
      </c>
      <c r="N55" s="258">
        <v>0</v>
      </c>
      <c r="O55" s="258">
        <v>3</v>
      </c>
      <c r="P55" s="278">
        <v>0</v>
      </c>
      <c r="Q55" s="278">
        <v>0</v>
      </c>
      <c r="R55" s="278">
        <v>1</v>
      </c>
    </row>
    <row r="56" spans="1:18" ht="15">
      <c r="A56" s="183" t="s">
        <v>391</v>
      </c>
      <c r="B56" s="183" t="s">
        <v>175</v>
      </c>
      <c r="C56" s="272">
        <v>48</v>
      </c>
      <c r="D56" s="265">
        <v>2</v>
      </c>
      <c r="E56" s="273">
        <v>41</v>
      </c>
      <c r="F56" s="277">
        <v>6</v>
      </c>
      <c r="G56" s="277">
        <v>1</v>
      </c>
      <c r="H56" s="278">
        <v>7</v>
      </c>
      <c r="I56" s="278">
        <v>3</v>
      </c>
      <c r="J56" s="278">
        <v>28</v>
      </c>
      <c r="K56" s="265">
        <v>54</v>
      </c>
      <c r="L56" s="265">
        <v>0</v>
      </c>
      <c r="M56" s="265">
        <v>56</v>
      </c>
      <c r="N56" s="258">
        <v>23</v>
      </c>
      <c r="O56" s="258">
        <v>5</v>
      </c>
      <c r="P56" s="278">
        <v>9</v>
      </c>
      <c r="Q56" s="278">
        <v>2</v>
      </c>
      <c r="R56" s="278">
        <v>24</v>
      </c>
    </row>
    <row r="57" spans="1:18" ht="15">
      <c r="A57" s="181" t="s">
        <v>392</v>
      </c>
      <c r="B57" s="181" t="s">
        <v>176</v>
      </c>
      <c r="C57" s="272">
        <v>7</v>
      </c>
      <c r="D57" s="265">
        <v>1</v>
      </c>
      <c r="E57" s="273">
        <v>4</v>
      </c>
      <c r="F57" s="277">
        <v>0</v>
      </c>
      <c r="G57" s="277">
        <v>0</v>
      </c>
      <c r="H57" s="278">
        <v>1</v>
      </c>
      <c r="I57" s="278">
        <v>0</v>
      </c>
      <c r="J57" s="278">
        <v>2</v>
      </c>
      <c r="K57" s="265">
        <v>4</v>
      </c>
      <c r="L57" s="265">
        <v>2</v>
      </c>
      <c r="M57" s="265">
        <v>5</v>
      </c>
      <c r="N57" s="258">
        <v>2</v>
      </c>
      <c r="O57" s="258">
        <v>1</v>
      </c>
      <c r="P57" s="278">
        <v>0</v>
      </c>
      <c r="Q57" s="278">
        <v>0</v>
      </c>
      <c r="R57" s="278">
        <v>1</v>
      </c>
    </row>
    <row r="58" spans="1:18" ht="15">
      <c r="A58" s="183" t="s">
        <v>393</v>
      </c>
      <c r="B58" s="183" t="s">
        <v>177</v>
      </c>
      <c r="C58" s="272">
        <v>12</v>
      </c>
      <c r="D58" s="265">
        <v>0</v>
      </c>
      <c r="E58" s="273">
        <v>8</v>
      </c>
      <c r="F58" s="277">
        <v>1</v>
      </c>
      <c r="G58" s="277">
        <v>1</v>
      </c>
      <c r="H58" s="278">
        <v>3</v>
      </c>
      <c r="I58" s="278">
        <v>3</v>
      </c>
      <c r="J58" s="278">
        <v>6</v>
      </c>
      <c r="K58" s="265">
        <v>17</v>
      </c>
      <c r="L58" s="265">
        <v>3</v>
      </c>
      <c r="M58" s="265">
        <v>11</v>
      </c>
      <c r="N58" s="258">
        <v>0</v>
      </c>
      <c r="O58" s="258">
        <v>5</v>
      </c>
      <c r="P58" s="278">
        <v>0</v>
      </c>
      <c r="Q58" s="278">
        <v>1</v>
      </c>
      <c r="R58" s="278">
        <v>8</v>
      </c>
    </row>
    <row r="59" spans="1:18" ht="15">
      <c r="A59" s="181" t="s">
        <v>394</v>
      </c>
      <c r="B59" s="181" t="s">
        <v>178</v>
      </c>
      <c r="C59" s="272">
        <v>15</v>
      </c>
      <c r="D59" s="265">
        <v>2</v>
      </c>
      <c r="E59" s="273">
        <v>5</v>
      </c>
      <c r="F59" s="277">
        <v>0</v>
      </c>
      <c r="G59" s="277">
        <v>1</v>
      </c>
      <c r="H59" s="278">
        <v>2</v>
      </c>
      <c r="I59" s="278">
        <v>1</v>
      </c>
      <c r="J59" s="278">
        <v>5</v>
      </c>
      <c r="K59" s="265">
        <v>8</v>
      </c>
      <c r="L59" s="265">
        <v>1</v>
      </c>
      <c r="M59" s="265">
        <v>5</v>
      </c>
      <c r="N59" s="258">
        <v>0</v>
      </c>
      <c r="O59" s="258">
        <v>7</v>
      </c>
      <c r="P59" s="278">
        <v>2</v>
      </c>
      <c r="Q59" s="278">
        <v>1</v>
      </c>
      <c r="R59" s="278">
        <v>1</v>
      </c>
    </row>
    <row r="60" spans="1:18" ht="15">
      <c r="A60" s="183" t="s">
        <v>395</v>
      </c>
      <c r="B60" s="183" t="s">
        <v>179</v>
      </c>
      <c r="C60" s="272">
        <v>8</v>
      </c>
      <c r="D60" s="265">
        <v>1</v>
      </c>
      <c r="E60" s="273">
        <v>17</v>
      </c>
      <c r="F60" s="277">
        <v>2</v>
      </c>
      <c r="G60" s="277">
        <v>0</v>
      </c>
      <c r="H60" s="278">
        <v>2</v>
      </c>
      <c r="I60" s="278">
        <v>0</v>
      </c>
      <c r="J60" s="278">
        <v>14</v>
      </c>
      <c r="K60" s="265">
        <v>11</v>
      </c>
      <c r="L60" s="265">
        <v>1</v>
      </c>
      <c r="M60" s="265">
        <v>16</v>
      </c>
      <c r="N60" s="258">
        <v>7</v>
      </c>
      <c r="O60" s="258">
        <v>0</v>
      </c>
      <c r="P60" s="278">
        <v>3</v>
      </c>
      <c r="Q60" s="278">
        <v>0</v>
      </c>
      <c r="R60" s="278">
        <v>5</v>
      </c>
    </row>
    <row r="61" spans="1:18" ht="15">
      <c r="A61" s="181" t="s">
        <v>396</v>
      </c>
      <c r="B61" s="181" t="s">
        <v>180</v>
      </c>
      <c r="C61" s="272">
        <v>5</v>
      </c>
      <c r="D61" s="265">
        <v>1</v>
      </c>
      <c r="E61" s="273">
        <v>9</v>
      </c>
      <c r="F61" s="277">
        <v>0</v>
      </c>
      <c r="G61" s="277">
        <v>1</v>
      </c>
      <c r="H61" s="278">
        <v>0</v>
      </c>
      <c r="I61" s="278">
        <v>1</v>
      </c>
      <c r="J61" s="278">
        <v>4</v>
      </c>
      <c r="K61" s="265">
        <v>6</v>
      </c>
      <c r="L61" s="265">
        <v>1</v>
      </c>
      <c r="M61" s="265">
        <v>4</v>
      </c>
      <c r="N61" s="258">
        <v>2</v>
      </c>
      <c r="O61" s="258">
        <v>2</v>
      </c>
      <c r="P61" s="278">
        <v>2</v>
      </c>
      <c r="Q61" s="278">
        <v>0</v>
      </c>
      <c r="R61" s="278">
        <v>1</v>
      </c>
    </row>
    <row r="62" spans="1:18" ht="15">
      <c r="A62" s="183" t="s">
        <v>397</v>
      </c>
      <c r="B62" s="183" t="s">
        <v>181</v>
      </c>
      <c r="C62" s="272">
        <v>57</v>
      </c>
      <c r="D62" s="265">
        <v>0</v>
      </c>
      <c r="E62" s="273">
        <v>33</v>
      </c>
      <c r="F62" s="277">
        <v>2</v>
      </c>
      <c r="G62" s="277">
        <v>2</v>
      </c>
      <c r="H62" s="278">
        <v>5</v>
      </c>
      <c r="I62" s="278">
        <v>0</v>
      </c>
      <c r="J62" s="278">
        <v>12</v>
      </c>
      <c r="K62" s="265">
        <v>42</v>
      </c>
      <c r="L62" s="265">
        <v>0</v>
      </c>
      <c r="M62" s="265">
        <v>33</v>
      </c>
      <c r="N62" s="258">
        <v>8</v>
      </c>
      <c r="O62" s="258">
        <v>6</v>
      </c>
      <c r="P62" s="278">
        <v>7</v>
      </c>
      <c r="Q62" s="278">
        <v>1</v>
      </c>
      <c r="R62" s="278">
        <v>8</v>
      </c>
    </row>
    <row r="63" spans="1:18" ht="15">
      <c r="A63" s="181" t="s">
        <v>398</v>
      </c>
      <c r="B63" s="181" t="s">
        <v>182</v>
      </c>
      <c r="C63" s="272">
        <v>47</v>
      </c>
      <c r="D63" s="265">
        <v>1</v>
      </c>
      <c r="E63" s="273">
        <v>37</v>
      </c>
      <c r="F63" s="277">
        <v>6</v>
      </c>
      <c r="G63" s="277">
        <v>0</v>
      </c>
      <c r="H63" s="278">
        <v>2</v>
      </c>
      <c r="I63" s="278">
        <v>3</v>
      </c>
      <c r="J63" s="278">
        <v>18</v>
      </c>
      <c r="K63" s="265">
        <v>43</v>
      </c>
      <c r="L63" s="265">
        <v>0</v>
      </c>
      <c r="M63" s="265">
        <v>48</v>
      </c>
      <c r="N63" s="258">
        <v>8</v>
      </c>
      <c r="O63" s="258">
        <v>2</v>
      </c>
      <c r="P63" s="278">
        <v>2</v>
      </c>
      <c r="Q63" s="278">
        <v>2</v>
      </c>
      <c r="R63" s="278">
        <v>21</v>
      </c>
    </row>
    <row r="64" spans="1:18" ht="15">
      <c r="A64" s="183" t="s">
        <v>399</v>
      </c>
      <c r="B64" s="183" t="s">
        <v>183</v>
      </c>
      <c r="C64" s="272">
        <v>7</v>
      </c>
      <c r="D64" s="265">
        <v>0</v>
      </c>
      <c r="E64" s="273">
        <v>2</v>
      </c>
      <c r="F64" s="277">
        <v>0</v>
      </c>
      <c r="G64" s="277">
        <v>0</v>
      </c>
      <c r="H64" s="278">
        <v>2</v>
      </c>
      <c r="I64" s="278">
        <v>1</v>
      </c>
      <c r="J64" s="278">
        <v>2</v>
      </c>
      <c r="K64" s="265">
        <v>3</v>
      </c>
      <c r="L64" s="265">
        <v>1</v>
      </c>
      <c r="M64" s="265">
        <v>2</v>
      </c>
      <c r="N64" s="258">
        <v>0</v>
      </c>
      <c r="O64" s="258">
        <v>1</v>
      </c>
      <c r="P64" s="278">
        <v>0</v>
      </c>
      <c r="Q64" s="278">
        <v>0</v>
      </c>
      <c r="R64" s="278">
        <v>2</v>
      </c>
    </row>
    <row r="65" spans="1:18" ht="15">
      <c r="A65" s="181" t="s">
        <v>400</v>
      </c>
      <c r="B65" s="181" t="s">
        <v>184</v>
      </c>
      <c r="C65" s="272">
        <v>3</v>
      </c>
      <c r="D65" s="265">
        <v>1</v>
      </c>
      <c r="E65" s="273">
        <v>5</v>
      </c>
      <c r="F65" s="277">
        <v>1</v>
      </c>
      <c r="G65" s="277">
        <v>0</v>
      </c>
      <c r="H65" s="278">
        <v>0</v>
      </c>
      <c r="I65" s="278">
        <v>1</v>
      </c>
      <c r="J65" s="278">
        <v>2</v>
      </c>
      <c r="K65" s="265">
        <v>1</v>
      </c>
      <c r="L65" s="265">
        <v>0</v>
      </c>
      <c r="M65" s="265">
        <v>4</v>
      </c>
      <c r="N65" s="258">
        <v>5</v>
      </c>
      <c r="O65" s="258">
        <v>1</v>
      </c>
      <c r="P65" s="278">
        <v>0</v>
      </c>
      <c r="Q65" s="278">
        <v>0</v>
      </c>
      <c r="R65" s="278">
        <v>4</v>
      </c>
    </row>
    <row r="66" spans="1:18" ht="15">
      <c r="A66" s="183" t="s">
        <v>401</v>
      </c>
      <c r="B66" s="183" t="s">
        <v>185</v>
      </c>
      <c r="C66" s="272">
        <v>14</v>
      </c>
      <c r="D66" s="265">
        <v>1</v>
      </c>
      <c r="E66" s="273">
        <v>9</v>
      </c>
      <c r="F66" s="277">
        <v>2</v>
      </c>
      <c r="G66" s="277">
        <v>2</v>
      </c>
      <c r="H66" s="278">
        <v>0</v>
      </c>
      <c r="I66" s="278">
        <v>0</v>
      </c>
      <c r="J66" s="278">
        <v>5</v>
      </c>
      <c r="K66" s="265">
        <v>20</v>
      </c>
      <c r="L66" s="265">
        <v>0</v>
      </c>
      <c r="M66" s="265">
        <v>15</v>
      </c>
      <c r="N66" s="258">
        <v>1</v>
      </c>
      <c r="O66" s="258">
        <v>0</v>
      </c>
      <c r="P66" s="278">
        <v>2</v>
      </c>
      <c r="Q66" s="278">
        <v>2</v>
      </c>
      <c r="R66" s="278">
        <v>2</v>
      </c>
    </row>
    <row r="67" spans="1:18" ht="15">
      <c r="A67" s="181" t="s">
        <v>402</v>
      </c>
      <c r="B67" s="181" t="s">
        <v>186</v>
      </c>
      <c r="C67" s="272">
        <v>51</v>
      </c>
      <c r="D67" s="265">
        <v>2</v>
      </c>
      <c r="E67" s="273">
        <v>81</v>
      </c>
      <c r="F67" s="277">
        <v>3</v>
      </c>
      <c r="G67" s="277">
        <v>1</v>
      </c>
      <c r="H67" s="278">
        <v>4</v>
      </c>
      <c r="I67" s="278">
        <v>0</v>
      </c>
      <c r="J67" s="278">
        <v>32</v>
      </c>
      <c r="K67" s="265">
        <v>56</v>
      </c>
      <c r="L67" s="265">
        <v>0</v>
      </c>
      <c r="M67" s="265">
        <v>64</v>
      </c>
      <c r="N67" s="258">
        <v>6</v>
      </c>
      <c r="O67" s="258">
        <v>1</v>
      </c>
      <c r="P67" s="278">
        <v>7</v>
      </c>
      <c r="Q67" s="278">
        <v>3</v>
      </c>
      <c r="R67" s="278">
        <v>31</v>
      </c>
    </row>
    <row r="68" spans="1:18" ht="15">
      <c r="A68" s="183" t="s">
        <v>403</v>
      </c>
      <c r="B68" s="183" t="s">
        <v>187</v>
      </c>
      <c r="C68" s="272">
        <v>13</v>
      </c>
      <c r="D68" s="265">
        <v>1</v>
      </c>
      <c r="E68" s="273">
        <v>12</v>
      </c>
      <c r="F68" s="277">
        <v>0</v>
      </c>
      <c r="G68" s="277">
        <v>2</v>
      </c>
      <c r="H68" s="278">
        <v>0</v>
      </c>
      <c r="I68" s="278">
        <v>2</v>
      </c>
      <c r="J68" s="278">
        <v>16</v>
      </c>
      <c r="K68" s="265">
        <v>15</v>
      </c>
      <c r="L68" s="265">
        <v>1</v>
      </c>
      <c r="M68" s="265">
        <v>17</v>
      </c>
      <c r="N68" s="258">
        <v>0</v>
      </c>
      <c r="O68" s="258">
        <v>0</v>
      </c>
      <c r="P68" s="278">
        <v>0</v>
      </c>
      <c r="Q68" s="278">
        <v>1</v>
      </c>
      <c r="R68" s="278">
        <v>6</v>
      </c>
    </row>
    <row r="69" spans="1:18" ht="15">
      <c r="A69" s="181" t="s">
        <v>404</v>
      </c>
      <c r="B69" s="181" t="s">
        <v>188</v>
      </c>
      <c r="C69" s="272">
        <v>32</v>
      </c>
      <c r="D69" s="265">
        <v>1</v>
      </c>
      <c r="E69" s="273">
        <v>12</v>
      </c>
      <c r="F69" s="277">
        <v>0</v>
      </c>
      <c r="G69" s="277">
        <v>0</v>
      </c>
      <c r="H69" s="278">
        <v>3</v>
      </c>
      <c r="I69" s="278">
        <v>1</v>
      </c>
      <c r="J69" s="278">
        <v>5</v>
      </c>
      <c r="K69" s="265">
        <v>30</v>
      </c>
      <c r="L69" s="265">
        <v>0</v>
      </c>
      <c r="M69" s="265">
        <v>9</v>
      </c>
      <c r="N69" s="258">
        <v>0</v>
      </c>
      <c r="O69" s="258">
        <v>2</v>
      </c>
      <c r="P69" s="278">
        <v>5</v>
      </c>
      <c r="Q69" s="278">
        <v>0</v>
      </c>
      <c r="R69" s="278">
        <v>8</v>
      </c>
    </row>
    <row r="70" spans="1:18" ht="15">
      <c r="A70" s="183" t="s">
        <v>405</v>
      </c>
      <c r="B70" s="183" t="s">
        <v>189</v>
      </c>
      <c r="C70" s="272">
        <v>1</v>
      </c>
      <c r="D70" s="265">
        <v>2</v>
      </c>
      <c r="E70" s="273">
        <v>4</v>
      </c>
      <c r="F70" s="277">
        <v>0</v>
      </c>
      <c r="G70" s="277">
        <v>0</v>
      </c>
      <c r="H70" s="278">
        <v>0</v>
      </c>
      <c r="I70" s="278">
        <v>0</v>
      </c>
      <c r="J70" s="278">
        <v>3</v>
      </c>
      <c r="K70" s="265">
        <v>3</v>
      </c>
      <c r="L70" s="265">
        <v>0</v>
      </c>
      <c r="M70" s="265">
        <v>9</v>
      </c>
      <c r="N70" s="258">
        <v>0</v>
      </c>
      <c r="O70" s="258">
        <v>0</v>
      </c>
      <c r="P70" s="278">
        <v>0</v>
      </c>
      <c r="Q70" s="278">
        <v>0</v>
      </c>
      <c r="R70" s="278">
        <v>5</v>
      </c>
    </row>
    <row r="71" spans="1:18" ht="15">
      <c r="A71" s="181" t="s">
        <v>406</v>
      </c>
      <c r="B71" s="181" t="s">
        <v>190</v>
      </c>
      <c r="C71" s="272">
        <v>64</v>
      </c>
      <c r="D71" s="265">
        <v>0</v>
      </c>
      <c r="E71" s="273">
        <v>33</v>
      </c>
      <c r="F71" s="277">
        <v>4</v>
      </c>
      <c r="G71" s="277">
        <v>1</v>
      </c>
      <c r="H71" s="278">
        <v>1</v>
      </c>
      <c r="I71" s="278">
        <v>0</v>
      </c>
      <c r="J71" s="278">
        <v>3</v>
      </c>
      <c r="K71" s="265">
        <v>44</v>
      </c>
      <c r="L71" s="265">
        <v>1</v>
      </c>
      <c r="M71" s="265">
        <v>36</v>
      </c>
      <c r="N71" s="258">
        <v>4</v>
      </c>
      <c r="O71" s="258">
        <v>0</v>
      </c>
      <c r="P71" s="278">
        <v>0</v>
      </c>
      <c r="Q71" s="278">
        <v>0</v>
      </c>
      <c r="R71" s="278">
        <v>8</v>
      </c>
    </row>
    <row r="72" spans="1:18" ht="15">
      <c r="A72" s="183" t="s">
        <v>407</v>
      </c>
      <c r="B72" s="183" t="s">
        <v>191</v>
      </c>
      <c r="C72" s="272">
        <v>14</v>
      </c>
      <c r="D72" s="265">
        <v>0</v>
      </c>
      <c r="E72" s="273">
        <v>21</v>
      </c>
      <c r="F72" s="277">
        <v>0</v>
      </c>
      <c r="G72" s="277">
        <v>1</v>
      </c>
      <c r="H72" s="278">
        <v>0</v>
      </c>
      <c r="I72" s="278">
        <v>2</v>
      </c>
      <c r="J72" s="278">
        <v>7</v>
      </c>
      <c r="K72" s="265">
        <v>11</v>
      </c>
      <c r="L72" s="265">
        <v>0</v>
      </c>
      <c r="M72" s="265">
        <v>17</v>
      </c>
      <c r="N72" s="258">
        <v>7</v>
      </c>
      <c r="O72" s="258">
        <v>2</v>
      </c>
      <c r="P72" s="278">
        <v>2</v>
      </c>
      <c r="Q72" s="278">
        <v>0</v>
      </c>
      <c r="R72" s="278">
        <v>2</v>
      </c>
    </row>
    <row r="73" spans="1:18" ht="15">
      <c r="A73" s="181" t="s">
        <v>408</v>
      </c>
      <c r="B73" s="181" t="s">
        <v>192</v>
      </c>
      <c r="C73" s="272">
        <v>27</v>
      </c>
      <c r="D73" s="265">
        <v>1</v>
      </c>
      <c r="E73" s="273">
        <v>19</v>
      </c>
      <c r="F73" s="277">
        <v>2</v>
      </c>
      <c r="G73" s="277">
        <v>2</v>
      </c>
      <c r="H73" s="278">
        <v>1</v>
      </c>
      <c r="I73" s="278">
        <v>1</v>
      </c>
      <c r="J73" s="278">
        <v>9</v>
      </c>
      <c r="K73" s="265">
        <v>35</v>
      </c>
      <c r="L73" s="265">
        <v>2</v>
      </c>
      <c r="M73" s="265">
        <v>29</v>
      </c>
      <c r="N73" s="258">
        <v>3</v>
      </c>
      <c r="O73" s="258">
        <v>0</v>
      </c>
      <c r="P73" s="278">
        <v>0</v>
      </c>
      <c r="Q73" s="278">
        <v>0</v>
      </c>
      <c r="R73" s="278">
        <v>16</v>
      </c>
    </row>
    <row r="74" spans="1:18" ht="15">
      <c r="A74" s="183" t="s">
        <v>409</v>
      </c>
      <c r="B74" s="183" t="s">
        <v>193</v>
      </c>
      <c r="C74" s="272">
        <v>10</v>
      </c>
      <c r="D74" s="265">
        <v>1</v>
      </c>
      <c r="E74" s="273">
        <v>13</v>
      </c>
      <c r="F74" s="277">
        <v>0</v>
      </c>
      <c r="G74" s="277">
        <v>2</v>
      </c>
      <c r="H74" s="278">
        <v>0</v>
      </c>
      <c r="I74" s="278">
        <v>1</v>
      </c>
      <c r="J74" s="278">
        <v>4</v>
      </c>
      <c r="K74" s="265">
        <v>4</v>
      </c>
      <c r="L74" s="265">
        <v>0</v>
      </c>
      <c r="M74" s="265">
        <v>10</v>
      </c>
      <c r="N74" s="258">
        <v>2</v>
      </c>
      <c r="O74" s="258">
        <v>4</v>
      </c>
      <c r="P74" s="278">
        <v>2</v>
      </c>
      <c r="Q74" s="278">
        <v>0</v>
      </c>
      <c r="R74" s="278">
        <v>4</v>
      </c>
    </row>
    <row r="75" spans="1:18" ht="15">
      <c r="A75" s="181" t="s">
        <v>410</v>
      </c>
      <c r="B75" s="181" t="s">
        <v>194</v>
      </c>
      <c r="C75" s="272">
        <v>16</v>
      </c>
      <c r="D75" s="265">
        <v>0</v>
      </c>
      <c r="E75" s="273">
        <v>12</v>
      </c>
      <c r="F75" s="277">
        <v>1</v>
      </c>
      <c r="G75" s="277">
        <v>1</v>
      </c>
      <c r="H75" s="278">
        <v>2</v>
      </c>
      <c r="I75" s="278">
        <v>0</v>
      </c>
      <c r="J75" s="278">
        <v>10</v>
      </c>
      <c r="K75" s="265">
        <v>12</v>
      </c>
      <c r="L75" s="265">
        <v>0</v>
      </c>
      <c r="M75" s="265">
        <v>18</v>
      </c>
      <c r="N75" s="258">
        <v>4</v>
      </c>
      <c r="O75" s="258">
        <v>1</v>
      </c>
      <c r="P75" s="278">
        <v>2</v>
      </c>
      <c r="Q75" s="278">
        <v>0</v>
      </c>
      <c r="R75" s="278">
        <v>12</v>
      </c>
    </row>
    <row r="76" spans="1:18" ht="15">
      <c r="A76" s="183" t="s">
        <v>411</v>
      </c>
      <c r="B76" s="183" t="s">
        <v>195</v>
      </c>
      <c r="C76" s="272">
        <v>21</v>
      </c>
      <c r="D76" s="265">
        <v>0</v>
      </c>
      <c r="E76" s="273">
        <v>3</v>
      </c>
      <c r="F76" s="277">
        <v>2</v>
      </c>
      <c r="G76" s="277">
        <v>1</v>
      </c>
      <c r="H76" s="278">
        <v>10</v>
      </c>
      <c r="I76" s="278">
        <v>0</v>
      </c>
      <c r="J76" s="278">
        <v>5</v>
      </c>
      <c r="K76" s="265">
        <v>10</v>
      </c>
      <c r="L76" s="265">
        <v>2</v>
      </c>
      <c r="M76" s="265">
        <v>6</v>
      </c>
      <c r="N76" s="258">
        <v>4</v>
      </c>
      <c r="O76" s="258">
        <v>0</v>
      </c>
      <c r="P76" s="278">
        <v>0</v>
      </c>
      <c r="Q76" s="278">
        <v>0</v>
      </c>
      <c r="R76" s="278">
        <v>2</v>
      </c>
    </row>
    <row r="77" spans="1:18" ht="15">
      <c r="A77" s="181" t="s">
        <v>412</v>
      </c>
      <c r="B77" s="181" t="s">
        <v>196</v>
      </c>
      <c r="C77" s="272">
        <v>0</v>
      </c>
      <c r="D77" s="265">
        <v>0</v>
      </c>
      <c r="E77" s="273">
        <v>3</v>
      </c>
      <c r="F77" s="277">
        <v>0</v>
      </c>
      <c r="G77" s="277">
        <v>1</v>
      </c>
      <c r="H77" s="278">
        <v>0</v>
      </c>
      <c r="I77" s="278">
        <v>0</v>
      </c>
      <c r="J77" s="278">
        <v>0</v>
      </c>
      <c r="K77" s="265">
        <v>1</v>
      </c>
      <c r="L77" s="265">
        <v>0</v>
      </c>
      <c r="M77" s="265">
        <v>1</v>
      </c>
      <c r="N77" s="258">
        <v>1</v>
      </c>
      <c r="O77" s="258">
        <v>0</v>
      </c>
      <c r="P77" s="278">
        <v>0</v>
      </c>
      <c r="Q77" s="278">
        <v>0</v>
      </c>
      <c r="R77" s="278">
        <v>4</v>
      </c>
    </row>
    <row r="78" spans="1:18" ht="15">
      <c r="A78" s="183" t="s">
        <v>413</v>
      </c>
      <c r="B78" s="183" t="s">
        <v>197</v>
      </c>
      <c r="C78" s="272">
        <v>3</v>
      </c>
      <c r="D78" s="265">
        <v>0</v>
      </c>
      <c r="E78" s="273">
        <v>9</v>
      </c>
      <c r="F78" s="277">
        <v>1</v>
      </c>
      <c r="G78" s="277">
        <v>0</v>
      </c>
      <c r="H78" s="278">
        <v>1</v>
      </c>
      <c r="I78" s="278">
        <v>0</v>
      </c>
      <c r="J78" s="278">
        <v>3</v>
      </c>
      <c r="K78" s="265">
        <v>10</v>
      </c>
      <c r="L78" s="265">
        <v>2</v>
      </c>
      <c r="M78" s="265">
        <v>15</v>
      </c>
      <c r="N78" s="258">
        <v>2</v>
      </c>
      <c r="O78" s="258">
        <v>0</v>
      </c>
      <c r="P78" s="278">
        <v>4</v>
      </c>
      <c r="Q78" s="278">
        <v>2</v>
      </c>
      <c r="R78" s="278">
        <v>2</v>
      </c>
    </row>
    <row r="79" spans="1:18" ht="15">
      <c r="A79" s="181" t="s">
        <v>414</v>
      </c>
      <c r="B79" s="181" t="s">
        <v>198</v>
      </c>
      <c r="C79" s="272">
        <v>10</v>
      </c>
      <c r="D79" s="265">
        <v>0</v>
      </c>
      <c r="E79" s="273">
        <v>5</v>
      </c>
      <c r="F79" s="277">
        <v>1</v>
      </c>
      <c r="G79" s="277">
        <v>0</v>
      </c>
      <c r="H79" s="278">
        <v>1</v>
      </c>
      <c r="I79" s="278">
        <v>0</v>
      </c>
      <c r="J79" s="278">
        <v>1</v>
      </c>
      <c r="K79" s="265">
        <v>5</v>
      </c>
      <c r="L79" s="265">
        <v>0</v>
      </c>
      <c r="M79" s="265">
        <v>6</v>
      </c>
      <c r="N79" s="258">
        <v>0</v>
      </c>
      <c r="O79" s="258">
        <v>1</v>
      </c>
      <c r="P79" s="278">
        <v>1</v>
      </c>
      <c r="Q79" s="278">
        <v>1</v>
      </c>
      <c r="R79" s="278">
        <v>1</v>
      </c>
    </row>
    <row r="80" spans="1:18" ht="15">
      <c r="A80" s="183" t="s">
        <v>415</v>
      </c>
      <c r="B80" s="183" t="s">
        <v>199</v>
      </c>
      <c r="C80" s="272">
        <v>12</v>
      </c>
      <c r="D80" s="265">
        <v>0</v>
      </c>
      <c r="E80" s="273">
        <v>14</v>
      </c>
      <c r="F80" s="277">
        <v>0</v>
      </c>
      <c r="G80" s="277">
        <v>0</v>
      </c>
      <c r="H80" s="278">
        <v>1</v>
      </c>
      <c r="I80" s="278">
        <v>0</v>
      </c>
      <c r="J80" s="278">
        <v>2</v>
      </c>
      <c r="K80" s="265">
        <v>14</v>
      </c>
      <c r="L80" s="265">
        <v>0</v>
      </c>
      <c r="M80" s="265">
        <v>8</v>
      </c>
      <c r="N80" s="258">
        <v>0</v>
      </c>
      <c r="O80" s="258">
        <v>0</v>
      </c>
      <c r="P80" s="278">
        <v>2</v>
      </c>
      <c r="Q80" s="278">
        <v>0</v>
      </c>
      <c r="R80" s="278">
        <v>4</v>
      </c>
    </row>
    <row r="81" spans="1:18" ht="15">
      <c r="A81" s="181" t="s">
        <v>416</v>
      </c>
      <c r="B81" s="181" t="s">
        <v>200</v>
      </c>
      <c r="C81" s="272">
        <v>10</v>
      </c>
      <c r="D81" s="265">
        <v>0</v>
      </c>
      <c r="E81" s="273">
        <v>2</v>
      </c>
      <c r="F81" s="277">
        <v>1</v>
      </c>
      <c r="G81" s="277">
        <v>0</v>
      </c>
      <c r="H81" s="278">
        <v>1</v>
      </c>
      <c r="I81" s="278">
        <v>0</v>
      </c>
      <c r="J81" s="278">
        <v>0</v>
      </c>
      <c r="K81" s="265">
        <v>11</v>
      </c>
      <c r="L81" s="265">
        <v>0</v>
      </c>
      <c r="M81" s="265">
        <v>2</v>
      </c>
      <c r="N81" s="258">
        <v>2</v>
      </c>
      <c r="O81" s="258">
        <v>1</v>
      </c>
      <c r="P81" s="278">
        <v>4</v>
      </c>
      <c r="Q81" s="278">
        <v>0</v>
      </c>
      <c r="R81" s="278">
        <v>0</v>
      </c>
    </row>
    <row r="82" spans="1:18" ht="15">
      <c r="A82" s="183" t="s">
        <v>417</v>
      </c>
      <c r="B82" s="183" t="s">
        <v>201</v>
      </c>
      <c r="C82" s="272">
        <v>3</v>
      </c>
      <c r="D82" s="265">
        <v>0</v>
      </c>
      <c r="E82" s="273">
        <v>9</v>
      </c>
      <c r="F82" s="277">
        <v>0</v>
      </c>
      <c r="G82" s="277">
        <v>0</v>
      </c>
      <c r="H82" s="278">
        <v>1</v>
      </c>
      <c r="I82" s="278">
        <v>0</v>
      </c>
      <c r="J82" s="278">
        <v>1</v>
      </c>
      <c r="K82" s="265">
        <v>4</v>
      </c>
      <c r="L82" s="265">
        <v>0</v>
      </c>
      <c r="M82" s="265">
        <v>10</v>
      </c>
      <c r="N82" s="258">
        <v>0</v>
      </c>
      <c r="O82" s="258">
        <v>0</v>
      </c>
      <c r="P82" s="278">
        <v>0</v>
      </c>
      <c r="Q82" s="278">
        <v>1</v>
      </c>
      <c r="R82" s="278">
        <v>3</v>
      </c>
    </row>
    <row r="83" spans="1:18" ht="15">
      <c r="A83" s="181" t="s">
        <v>418</v>
      </c>
      <c r="B83" s="181" t="s">
        <v>202</v>
      </c>
      <c r="C83" s="272">
        <v>0</v>
      </c>
      <c r="D83" s="265">
        <v>0</v>
      </c>
      <c r="E83" s="273">
        <v>5</v>
      </c>
      <c r="F83" s="277">
        <v>0</v>
      </c>
      <c r="G83" s="277">
        <v>0</v>
      </c>
      <c r="H83" s="278">
        <v>0</v>
      </c>
      <c r="I83" s="278">
        <v>0</v>
      </c>
      <c r="J83" s="278">
        <v>2</v>
      </c>
      <c r="K83" s="265">
        <v>3</v>
      </c>
      <c r="L83" s="265">
        <v>0</v>
      </c>
      <c r="M83" s="265">
        <v>3</v>
      </c>
      <c r="N83" s="258">
        <v>0</v>
      </c>
      <c r="O83" s="258">
        <v>0</v>
      </c>
      <c r="P83" s="278">
        <v>0</v>
      </c>
      <c r="Q83" s="278">
        <v>0</v>
      </c>
      <c r="R83" s="278">
        <v>0</v>
      </c>
    </row>
    <row r="84" spans="1:18" ht="15">
      <c r="A84" s="183" t="s">
        <v>419</v>
      </c>
      <c r="B84" s="183" t="s">
        <v>203</v>
      </c>
      <c r="C84" s="272">
        <v>3</v>
      </c>
      <c r="D84" s="265">
        <v>0</v>
      </c>
      <c r="E84" s="273">
        <v>14</v>
      </c>
      <c r="F84" s="277">
        <v>0</v>
      </c>
      <c r="G84" s="277">
        <v>0</v>
      </c>
      <c r="H84" s="278">
        <v>0</v>
      </c>
      <c r="I84" s="278">
        <v>0</v>
      </c>
      <c r="J84" s="278">
        <v>4</v>
      </c>
      <c r="K84" s="265">
        <v>1</v>
      </c>
      <c r="L84" s="265">
        <v>1</v>
      </c>
      <c r="M84" s="265">
        <v>2</v>
      </c>
      <c r="N84" s="258">
        <v>0</v>
      </c>
      <c r="O84" s="258">
        <v>0</v>
      </c>
      <c r="P84" s="278">
        <v>0</v>
      </c>
      <c r="Q84" s="278">
        <v>0</v>
      </c>
      <c r="R84" s="278">
        <v>3</v>
      </c>
    </row>
    <row r="85" spans="1:18" ht="15">
      <c r="A85" s="181" t="s">
        <v>420</v>
      </c>
      <c r="B85" s="181" t="s">
        <v>204</v>
      </c>
      <c r="C85" s="272">
        <v>19</v>
      </c>
      <c r="D85" s="265">
        <v>0</v>
      </c>
      <c r="E85" s="273">
        <v>18</v>
      </c>
      <c r="F85" s="277">
        <v>0</v>
      </c>
      <c r="G85" s="277">
        <v>0</v>
      </c>
      <c r="H85" s="278">
        <v>1</v>
      </c>
      <c r="I85" s="278">
        <v>1</v>
      </c>
      <c r="J85" s="278">
        <v>5</v>
      </c>
      <c r="K85" s="265">
        <v>18</v>
      </c>
      <c r="L85" s="265">
        <v>0</v>
      </c>
      <c r="M85" s="265">
        <v>14</v>
      </c>
      <c r="N85" s="258">
        <v>2</v>
      </c>
      <c r="O85" s="258">
        <v>0</v>
      </c>
      <c r="P85" s="278">
        <v>2</v>
      </c>
      <c r="Q85" s="278">
        <v>0</v>
      </c>
      <c r="R85" s="278">
        <v>0</v>
      </c>
    </row>
    <row r="86" spans="1:18" ht="15">
      <c r="A86" s="183" t="s">
        <v>421</v>
      </c>
      <c r="B86" s="183" t="s">
        <v>205</v>
      </c>
      <c r="C86" s="272">
        <v>7</v>
      </c>
      <c r="D86" s="265">
        <v>0</v>
      </c>
      <c r="E86" s="273">
        <v>4</v>
      </c>
      <c r="F86" s="277">
        <v>0</v>
      </c>
      <c r="G86" s="277">
        <v>2</v>
      </c>
      <c r="H86" s="278">
        <v>1</v>
      </c>
      <c r="I86" s="278">
        <v>0</v>
      </c>
      <c r="J86" s="278">
        <v>4</v>
      </c>
      <c r="K86" s="265">
        <v>15</v>
      </c>
      <c r="L86" s="265">
        <v>0</v>
      </c>
      <c r="M86" s="265">
        <v>14</v>
      </c>
      <c r="N86" s="258">
        <v>1</v>
      </c>
      <c r="O86" s="258">
        <v>4</v>
      </c>
      <c r="P86" s="278">
        <v>1</v>
      </c>
      <c r="Q86" s="278">
        <v>1</v>
      </c>
      <c r="R86" s="278">
        <v>1</v>
      </c>
    </row>
    <row r="87" spans="1:18" ht="15">
      <c r="A87" s="181" t="s">
        <v>422</v>
      </c>
      <c r="B87" s="181" t="s">
        <v>206</v>
      </c>
      <c r="C87" s="272">
        <v>2</v>
      </c>
      <c r="D87" s="265">
        <v>0</v>
      </c>
      <c r="E87" s="273">
        <v>4</v>
      </c>
      <c r="F87" s="277">
        <v>1</v>
      </c>
      <c r="G87" s="277">
        <v>0</v>
      </c>
      <c r="H87" s="278">
        <v>0</v>
      </c>
      <c r="I87" s="278">
        <v>0</v>
      </c>
      <c r="J87" s="278">
        <v>0</v>
      </c>
      <c r="K87" s="265">
        <v>7</v>
      </c>
      <c r="L87" s="265">
        <v>1</v>
      </c>
      <c r="M87" s="265">
        <v>4</v>
      </c>
      <c r="N87" s="258">
        <v>0</v>
      </c>
      <c r="O87" s="258">
        <v>0</v>
      </c>
      <c r="P87" s="278">
        <v>0</v>
      </c>
      <c r="Q87" s="278">
        <v>0</v>
      </c>
      <c r="R87" s="278">
        <v>0</v>
      </c>
    </row>
    <row r="88" spans="1:18" ht="15">
      <c r="A88" s="183" t="s">
        <v>423</v>
      </c>
      <c r="B88" s="183" t="s">
        <v>207</v>
      </c>
      <c r="C88" s="272">
        <v>19</v>
      </c>
      <c r="D88" s="265">
        <v>1</v>
      </c>
      <c r="E88" s="273">
        <v>8</v>
      </c>
      <c r="F88" s="277">
        <v>1</v>
      </c>
      <c r="G88" s="277">
        <v>0</v>
      </c>
      <c r="H88" s="278">
        <v>0</v>
      </c>
      <c r="I88" s="278">
        <v>0</v>
      </c>
      <c r="J88" s="278">
        <v>2</v>
      </c>
      <c r="K88" s="265">
        <v>10</v>
      </c>
      <c r="L88" s="265">
        <v>0</v>
      </c>
      <c r="M88" s="265">
        <v>10</v>
      </c>
      <c r="N88" s="258">
        <v>1</v>
      </c>
      <c r="O88" s="258">
        <v>0</v>
      </c>
      <c r="P88" s="278">
        <v>3</v>
      </c>
      <c r="Q88" s="278">
        <v>1</v>
      </c>
      <c r="R88" s="278">
        <v>1</v>
      </c>
    </row>
    <row r="89" spans="1:18" ht="15.75" thickBot="1">
      <c r="A89" s="184" t="s">
        <v>424</v>
      </c>
      <c r="B89" s="181" t="s">
        <v>208</v>
      </c>
      <c r="C89" s="274">
        <v>12</v>
      </c>
      <c r="D89" s="275">
        <v>0</v>
      </c>
      <c r="E89" s="276">
        <v>8</v>
      </c>
      <c r="F89" s="277">
        <v>1</v>
      </c>
      <c r="G89" s="277">
        <v>0</v>
      </c>
      <c r="H89" s="278">
        <v>0</v>
      </c>
      <c r="I89" s="278">
        <v>0</v>
      </c>
      <c r="J89" s="278">
        <v>3</v>
      </c>
      <c r="K89" s="265">
        <v>11</v>
      </c>
      <c r="L89" s="265">
        <v>0</v>
      </c>
      <c r="M89" s="265">
        <v>14</v>
      </c>
      <c r="N89" s="258">
        <v>2</v>
      </c>
      <c r="O89" s="258">
        <v>0</v>
      </c>
      <c r="P89" s="278">
        <v>1</v>
      </c>
      <c r="Q89" s="278">
        <v>1</v>
      </c>
      <c r="R89" s="278">
        <v>6</v>
      </c>
    </row>
    <row r="90" spans="1:18" s="55" customFormat="1" ht="17.25" thickBot="1" thickTop="1">
      <c r="A90" s="207"/>
      <c r="B90" s="185" t="s">
        <v>209</v>
      </c>
      <c r="C90" s="266">
        <f>SUM(C9:C89)</f>
        <v>5486</v>
      </c>
      <c r="D90" s="267">
        <f aca="true" t="shared" si="0" ref="D90:R90">SUM(D9:D89)</f>
        <v>85</v>
      </c>
      <c r="E90" s="268">
        <f t="shared" si="0"/>
        <v>3409</v>
      </c>
      <c r="F90" s="189">
        <f t="shared" si="0"/>
        <v>472</v>
      </c>
      <c r="G90" s="188">
        <f t="shared" si="0"/>
        <v>103</v>
      </c>
      <c r="H90" s="189">
        <f t="shared" si="0"/>
        <v>786</v>
      </c>
      <c r="I90" s="187">
        <f t="shared" si="0"/>
        <v>92</v>
      </c>
      <c r="J90" s="188">
        <f t="shared" si="0"/>
        <v>1409</v>
      </c>
      <c r="K90" s="186">
        <f t="shared" si="0"/>
        <v>5817</v>
      </c>
      <c r="L90" s="187">
        <f>SUM(L9:L89)</f>
        <v>79</v>
      </c>
      <c r="M90" s="188">
        <f t="shared" si="0"/>
        <v>4024</v>
      </c>
      <c r="N90" s="186">
        <f t="shared" si="0"/>
        <v>1124</v>
      </c>
      <c r="O90" s="188">
        <f>SUM(O9:O89)</f>
        <v>229</v>
      </c>
      <c r="P90" s="186">
        <f t="shared" si="0"/>
        <v>852</v>
      </c>
      <c r="Q90" s="187">
        <f t="shared" si="0"/>
        <v>128</v>
      </c>
      <c r="R90" s="188">
        <f t="shared" si="0"/>
        <v>1442</v>
      </c>
    </row>
    <row r="91" spans="1:18" s="61" customFormat="1" ht="16.5" customHeight="1" thickTop="1">
      <c r="A91" s="411" t="s">
        <v>18</v>
      </c>
      <c r="B91" s="411"/>
      <c r="C91" s="411"/>
      <c r="D91" s="411"/>
      <c r="E91" s="411"/>
      <c r="F91" s="59"/>
      <c r="G91" s="59"/>
      <c r="H91" s="59"/>
      <c r="I91" s="59"/>
      <c r="J91" s="59"/>
      <c r="K91" s="60"/>
      <c r="L91" s="60"/>
      <c r="M91" s="60"/>
      <c r="N91" s="60"/>
      <c r="O91" s="60"/>
      <c r="P91" s="60"/>
      <c r="Q91" s="60"/>
      <c r="R91" s="60"/>
    </row>
    <row r="92" spans="1:11" s="65" customFormat="1" ht="20.25">
      <c r="A92" s="62"/>
      <c r="B92" s="62"/>
      <c r="C92" s="63"/>
      <c r="D92" s="63"/>
      <c r="E92" s="63"/>
      <c r="F92" s="63"/>
      <c r="G92" s="63"/>
      <c r="H92" s="63"/>
      <c r="I92" s="63"/>
      <c r="J92" s="63"/>
      <c r="K92" s="64"/>
    </row>
    <row r="93" spans="1:11" s="67" customFormat="1" ht="20.25">
      <c r="A93" s="66"/>
      <c r="B93" s="66"/>
      <c r="K93" s="68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H81" sqref="H81"/>
    </sheetView>
  </sheetViews>
  <sheetFormatPr defaultColWidth="9.140625" defaultRowHeight="15"/>
  <cols>
    <col min="1" max="1" width="5.57421875" style="53" customWidth="1"/>
    <col min="2" max="2" width="9.140625" style="53" customWidth="1"/>
    <col min="3" max="3" width="5.7109375" style="52" customWidth="1"/>
    <col min="4" max="4" width="4.00390625" style="52" customWidth="1"/>
    <col min="5" max="5" width="5.7109375" style="52" customWidth="1"/>
    <col min="6" max="6" width="6.00390625" style="52" customWidth="1"/>
    <col min="7" max="7" width="5.00390625" style="52" customWidth="1"/>
    <col min="8" max="8" width="5.8515625" style="52" customWidth="1"/>
    <col min="9" max="9" width="5.140625" style="52" customWidth="1"/>
    <col min="10" max="10" width="5.8515625" style="52" customWidth="1"/>
    <col min="11" max="11" width="5.7109375" style="69" customWidth="1"/>
    <col min="12" max="12" width="4.00390625" style="52" customWidth="1"/>
    <col min="13" max="13" width="6.00390625" style="52" customWidth="1"/>
    <col min="14" max="14" width="5.7109375" style="52" customWidth="1"/>
    <col min="15" max="15" width="4.7109375" style="52" customWidth="1"/>
    <col min="16" max="16" width="5.8515625" style="52" customWidth="1"/>
    <col min="17" max="17" width="4.57421875" style="52" customWidth="1"/>
    <col min="18" max="18" width="5.57421875" style="52" customWidth="1"/>
    <col min="19" max="16384" width="9.140625" style="52" customWidth="1"/>
  </cols>
  <sheetData>
    <row r="1" spans="1:18" ht="16.5" thickBot="1">
      <c r="A1" s="469" t="s">
        <v>520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201"/>
      <c r="R1" s="201"/>
    </row>
    <row r="2" spans="1:18" ht="16.5" thickBot="1">
      <c r="A2" s="421" t="s">
        <v>210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20" s="54" customFormat="1" ht="17.25" customHeight="1" thickBot="1" thickTop="1">
      <c r="A3" s="190"/>
      <c r="B3" s="452" t="s">
        <v>122</v>
      </c>
      <c r="C3" s="455" t="s">
        <v>607</v>
      </c>
      <c r="D3" s="456"/>
      <c r="E3" s="456"/>
      <c r="F3" s="456"/>
      <c r="G3" s="456"/>
      <c r="H3" s="456"/>
      <c r="I3" s="456"/>
      <c r="J3" s="457"/>
      <c r="K3" s="455" t="s">
        <v>608</v>
      </c>
      <c r="L3" s="456"/>
      <c r="M3" s="456"/>
      <c r="N3" s="456"/>
      <c r="O3" s="456"/>
      <c r="P3" s="456"/>
      <c r="Q3" s="456"/>
      <c r="R3" s="457"/>
      <c r="T3" s="279"/>
    </row>
    <row r="4" spans="1:18" ht="15.75" customHeight="1" thickTop="1">
      <c r="A4" s="191" t="s">
        <v>433</v>
      </c>
      <c r="B4" s="453"/>
      <c r="C4" s="458" t="s">
        <v>123</v>
      </c>
      <c r="D4" s="459"/>
      <c r="E4" s="447"/>
      <c r="F4" s="446" t="s">
        <v>124</v>
      </c>
      <c r="G4" s="460"/>
      <c r="H4" s="459" t="s">
        <v>125</v>
      </c>
      <c r="I4" s="459"/>
      <c r="J4" s="460"/>
      <c r="K4" s="459" t="s">
        <v>123</v>
      </c>
      <c r="L4" s="459"/>
      <c r="M4" s="459"/>
      <c r="N4" s="446" t="s">
        <v>124</v>
      </c>
      <c r="O4" s="447"/>
      <c r="P4" s="446" t="s">
        <v>125</v>
      </c>
      <c r="Q4" s="477"/>
      <c r="R4" s="460"/>
    </row>
    <row r="5" spans="1:18" ht="15" customHeight="1">
      <c r="A5" s="191" t="s">
        <v>431</v>
      </c>
      <c r="B5" s="453"/>
      <c r="C5" s="451" t="s">
        <v>126</v>
      </c>
      <c r="D5" s="461" t="s">
        <v>127</v>
      </c>
      <c r="E5" s="463" t="s">
        <v>128</v>
      </c>
      <c r="F5" s="450" t="s">
        <v>126</v>
      </c>
      <c r="G5" s="465" t="s">
        <v>127</v>
      </c>
      <c r="H5" s="467" t="s">
        <v>126</v>
      </c>
      <c r="I5" s="461" t="s">
        <v>127</v>
      </c>
      <c r="J5" s="448" t="s">
        <v>128</v>
      </c>
      <c r="K5" s="450" t="s">
        <v>126</v>
      </c>
      <c r="L5" s="472" t="s">
        <v>127</v>
      </c>
      <c r="M5" s="470" t="s">
        <v>128</v>
      </c>
      <c r="N5" s="473" t="s">
        <v>126</v>
      </c>
      <c r="O5" s="475" t="s">
        <v>127</v>
      </c>
      <c r="P5" s="450" t="s">
        <v>126</v>
      </c>
      <c r="Q5" s="472" t="s">
        <v>127</v>
      </c>
      <c r="R5" s="470" t="s">
        <v>128</v>
      </c>
    </row>
    <row r="6" spans="1:18" ht="20.25" customHeight="1" thickBot="1">
      <c r="A6" s="192"/>
      <c r="B6" s="454"/>
      <c r="C6" s="478"/>
      <c r="D6" s="462"/>
      <c r="E6" s="464"/>
      <c r="F6" s="451"/>
      <c r="G6" s="466"/>
      <c r="H6" s="468"/>
      <c r="I6" s="462"/>
      <c r="J6" s="449"/>
      <c r="K6" s="451"/>
      <c r="L6" s="461"/>
      <c r="M6" s="471"/>
      <c r="N6" s="474"/>
      <c r="O6" s="476"/>
      <c r="P6" s="451"/>
      <c r="Q6" s="461"/>
      <c r="R6" s="471"/>
    </row>
    <row r="7" spans="1:18" ht="15.75" thickTop="1">
      <c r="A7" s="193" t="s">
        <v>344</v>
      </c>
      <c r="B7" s="194" t="s">
        <v>129</v>
      </c>
      <c r="C7" s="265">
        <v>797</v>
      </c>
      <c r="D7" s="265">
        <v>6</v>
      </c>
      <c r="E7" s="265">
        <v>287</v>
      </c>
      <c r="F7" s="226">
        <v>105</v>
      </c>
      <c r="G7" s="226">
        <v>17</v>
      </c>
      <c r="H7" s="278">
        <v>92</v>
      </c>
      <c r="I7" s="278">
        <v>9</v>
      </c>
      <c r="J7" s="278">
        <v>150</v>
      </c>
      <c r="K7" s="265">
        <v>764</v>
      </c>
      <c r="L7" s="265">
        <v>12</v>
      </c>
      <c r="M7" s="265">
        <v>261</v>
      </c>
      <c r="N7" s="258">
        <v>121</v>
      </c>
      <c r="O7" s="258">
        <v>17</v>
      </c>
      <c r="P7" s="278">
        <v>140</v>
      </c>
      <c r="Q7" s="278">
        <v>9</v>
      </c>
      <c r="R7" s="278">
        <v>234</v>
      </c>
    </row>
    <row r="8" spans="1:18" ht="15">
      <c r="A8" s="195" t="s">
        <v>345</v>
      </c>
      <c r="B8" s="195" t="s">
        <v>130</v>
      </c>
      <c r="C8" s="265">
        <v>81</v>
      </c>
      <c r="D8" s="265">
        <v>2</v>
      </c>
      <c r="E8" s="265">
        <v>65</v>
      </c>
      <c r="F8" s="226">
        <v>18</v>
      </c>
      <c r="G8" s="226">
        <v>0</v>
      </c>
      <c r="H8" s="278">
        <v>24</v>
      </c>
      <c r="I8" s="278">
        <v>2</v>
      </c>
      <c r="J8" s="278">
        <v>14</v>
      </c>
      <c r="K8" s="265">
        <v>127</v>
      </c>
      <c r="L8" s="265">
        <v>6</v>
      </c>
      <c r="M8" s="265">
        <v>76</v>
      </c>
      <c r="N8" s="258">
        <v>18</v>
      </c>
      <c r="O8" s="258">
        <v>3</v>
      </c>
      <c r="P8" s="278">
        <v>19</v>
      </c>
      <c r="Q8" s="278">
        <v>1</v>
      </c>
      <c r="R8" s="278">
        <v>22</v>
      </c>
    </row>
    <row r="9" spans="1:18" ht="15">
      <c r="A9" s="193" t="s">
        <v>346</v>
      </c>
      <c r="B9" s="193" t="s">
        <v>211</v>
      </c>
      <c r="C9" s="265">
        <v>151</v>
      </c>
      <c r="D9" s="265">
        <v>10</v>
      </c>
      <c r="E9" s="265">
        <v>134</v>
      </c>
      <c r="F9" s="226">
        <v>24</v>
      </c>
      <c r="G9" s="226">
        <v>5</v>
      </c>
      <c r="H9" s="278">
        <v>21</v>
      </c>
      <c r="I9" s="278">
        <v>3</v>
      </c>
      <c r="J9" s="278">
        <v>72</v>
      </c>
      <c r="K9" s="265">
        <v>193</v>
      </c>
      <c r="L9" s="265">
        <v>6</v>
      </c>
      <c r="M9" s="265">
        <v>150</v>
      </c>
      <c r="N9" s="258">
        <v>17</v>
      </c>
      <c r="O9" s="258">
        <v>2</v>
      </c>
      <c r="P9" s="278">
        <v>29</v>
      </c>
      <c r="Q9" s="278">
        <v>10</v>
      </c>
      <c r="R9" s="278">
        <v>80</v>
      </c>
    </row>
    <row r="10" spans="1:18" ht="15">
      <c r="A10" s="195" t="s">
        <v>347</v>
      </c>
      <c r="B10" s="195" t="s">
        <v>132</v>
      </c>
      <c r="C10" s="265">
        <v>52</v>
      </c>
      <c r="D10" s="265">
        <v>1</v>
      </c>
      <c r="E10" s="265">
        <v>84</v>
      </c>
      <c r="F10" s="226">
        <v>4</v>
      </c>
      <c r="G10" s="226">
        <v>0</v>
      </c>
      <c r="H10" s="278">
        <v>3</v>
      </c>
      <c r="I10" s="278">
        <v>1</v>
      </c>
      <c r="J10" s="278">
        <v>25</v>
      </c>
      <c r="K10" s="265">
        <v>52</v>
      </c>
      <c r="L10" s="265">
        <v>0</v>
      </c>
      <c r="M10" s="265">
        <v>81</v>
      </c>
      <c r="N10" s="258">
        <v>5</v>
      </c>
      <c r="O10" s="258">
        <v>0</v>
      </c>
      <c r="P10" s="278">
        <v>5</v>
      </c>
      <c r="Q10" s="278">
        <v>0</v>
      </c>
      <c r="R10" s="278">
        <v>25</v>
      </c>
    </row>
    <row r="11" spans="1:18" ht="15">
      <c r="A11" s="193" t="s">
        <v>348</v>
      </c>
      <c r="B11" s="193" t="s">
        <v>133</v>
      </c>
      <c r="C11" s="265">
        <v>56</v>
      </c>
      <c r="D11" s="265">
        <v>4</v>
      </c>
      <c r="E11" s="265">
        <v>32</v>
      </c>
      <c r="F11" s="226">
        <v>8</v>
      </c>
      <c r="G11" s="226">
        <v>0</v>
      </c>
      <c r="H11" s="278">
        <v>2</v>
      </c>
      <c r="I11" s="278">
        <v>2</v>
      </c>
      <c r="J11" s="278">
        <v>14</v>
      </c>
      <c r="K11" s="265">
        <v>64</v>
      </c>
      <c r="L11" s="265">
        <v>3</v>
      </c>
      <c r="M11" s="265">
        <v>52</v>
      </c>
      <c r="N11" s="258">
        <v>5</v>
      </c>
      <c r="O11" s="258">
        <v>2</v>
      </c>
      <c r="P11" s="278">
        <v>6</v>
      </c>
      <c r="Q11" s="278">
        <v>5</v>
      </c>
      <c r="R11" s="278">
        <v>30</v>
      </c>
    </row>
    <row r="12" spans="1:18" ht="15">
      <c r="A12" s="195" t="s">
        <v>349</v>
      </c>
      <c r="B12" s="195" t="s">
        <v>134</v>
      </c>
      <c r="C12" s="265">
        <v>4302</v>
      </c>
      <c r="D12" s="265">
        <v>78</v>
      </c>
      <c r="E12" s="265">
        <v>1122</v>
      </c>
      <c r="F12" s="226">
        <v>543</v>
      </c>
      <c r="G12" s="226">
        <v>76</v>
      </c>
      <c r="H12" s="278">
        <v>562</v>
      </c>
      <c r="I12" s="278">
        <v>76</v>
      </c>
      <c r="J12" s="278">
        <v>1247</v>
      </c>
      <c r="K12" s="265">
        <v>4317</v>
      </c>
      <c r="L12" s="265">
        <v>77</v>
      </c>
      <c r="M12" s="265">
        <v>1282</v>
      </c>
      <c r="N12" s="258">
        <v>542</v>
      </c>
      <c r="O12" s="258">
        <v>89</v>
      </c>
      <c r="P12" s="278">
        <v>574</v>
      </c>
      <c r="Q12" s="278">
        <v>68</v>
      </c>
      <c r="R12" s="278">
        <v>915</v>
      </c>
    </row>
    <row r="13" spans="1:18" ht="15">
      <c r="A13" s="193" t="s">
        <v>350</v>
      </c>
      <c r="B13" s="193" t="s">
        <v>135</v>
      </c>
      <c r="C13" s="265">
        <v>1496</v>
      </c>
      <c r="D13" s="265">
        <v>13</v>
      </c>
      <c r="E13" s="265">
        <v>1015</v>
      </c>
      <c r="F13" s="226">
        <v>153</v>
      </c>
      <c r="G13" s="226">
        <v>28</v>
      </c>
      <c r="H13" s="278">
        <v>129</v>
      </c>
      <c r="I13" s="278">
        <v>17</v>
      </c>
      <c r="J13" s="278">
        <v>460</v>
      </c>
      <c r="K13" s="265">
        <v>1451</v>
      </c>
      <c r="L13" s="265">
        <v>16</v>
      </c>
      <c r="M13" s="265">
        <v>1331</v>
      </c>
      <c r="N13" s="258">
        <v>143</v>
      </c>
      <c r="O13" s="258">
        <v>27</v>
      </c>
      <c r="P13" s="278">
        <v>228</v>
      </c>
      <c r="Q13" s="278">
        <v>20</v>
      </c>
      <c r="R13" s="278">
        <v>500</v>
      </c>
    </row>
    <row r="14" spans="1:18" ht="15">
      <c r="A14" s="195" t="s">
        <v>351</v>
      </c>
      <c r="B14" s="195" t="s">
        <v>136</v>
      </c>
      <c r="C14" s="265">
        <v>24</v>
      </c>
      <c r="D14" s="265">
        <v>7</v>
      </c>
      <c r="E14" s="265">
        <v>33</v>
      </c>
      <c r="F14" s="226">
        <v>1</v>
      </c>
      <c r="G14" s="226">
        <v>0</v>
      </c>
      <c r="H14" s="278">
        <v>6</v>
      </c>
      <c r="I14" s="278">
        <v>2</v>
      </c>
      <c r="J14" s="278">
        <v>23</v>
      </c>
      <c r="K14" s="265">
        <v>25</v>
      </c>
      <c r="L14" s="265">
        <v>1</v>
      </c>
      <c r="M14" s="265">
        <v>36</v>
      </c>
      <c r="N14" s="258">
        <v>6</v>
      </c>
      <c r="O14" s="258">
        <v>4</v>
      </c>
      <c r="P14" s="278">
        <v>3</v>
      </c>
      <c r="Q14" s="278">
        <v>1</v>
      </c>
      <c r="R14" s="278">
        <v>18</v>
      </c>
    </row>
    <row r="15" spans="1:18" ht="15">
      <c r="A15" s="193" t="s">
        <v>352</v>
      </c>
      <c r="B15" s="193" t="s">
        <v>137</v>
      </c>
      <c r="C15" s="265">
        <v>343</v>
      </c>
      <c r="D15" s="265">
        <v>7</v>
      </c>
      <c r="E15" s="265">
        <v>549</v>
      </c>
      <c r="F15" s="226">
        <v>61</v>
      </c>
      <c r="G15" s="226">
        <v>14</v>
      </c>
      <c r="H15" s="278">
        <v>46</v>
      </c>
      <c r="I15" s="278">
        <v>14</v>
      </c>
      <c r="J15" s="278">
        <v>229</v>
      </c>
      <c r="K15" s="265">
        <v>265</v>
      </c>
      <c r="L15" s="265">
        <v>3</v>
      </c>
      <c r="M15" s="265">
        <v>494</v>
      </c>
      <c r="N15" s="258">
        <v>51</v>
      </c>
      <c r="O15" s="258">
        <v>13</v>
      </c>
      <c r="P15" s="278">
        <v>52</v>
      </c>
      <c r="Q15" s="278">
        <v>21</v>
      </c>
      <c r="R15" s="278">
        <v>286</v>
      </c>
    </row>
    <row r="16" spans="1:18" ht="15">
      <c r="A16" s="195" t="s">
        <v>353</v>
      </c>
      <c r="B16" s="195" t="s">
        <v>138</v>
      </c>
      <c r="C16" s="265">
        <v>256</v>
      </c>
      <c r="D16" s="265">
        <v>6</v>
      </c>
      <c r="E16" s="265">
        <v>229</v>
      </c>
      <c r="F16" s="226">
        <v>30</v>
      </c>
      <c r="G16" s="226">
        <v>18</v>
      </c>
      <c r="H16" s="278">
        <v>38</v>
      </c>
      <c r="I16" s="278">
        <v>18</v>
      </c>
      <c r="J16" s="278">
        <v>194</v>
      </c>
      <c r="K16" s="265">
        <v>239</v>
      </c>
      <c r="L16" s="265">
        <v>4</v>
      </c>
      <c r="M16" s="265">
        <v>220</v>
      </c>
      <c r="N16" s="258">
        <v>22</v>
      </c>
      <c r="O16" s="258">
        <v>12</v>
      </c>
      <c r="P16" s="278">
        <v>48</v>
      </c>
      <c r="Q16" s="278">
        <v>22</v>
      </c>
      <c r="R16" s="278">
        <v>191</v>
      </c>
    </row>
    <row r="17" spans="1:18" ht="15">
      <c r="A17" s="193" t="s">
        <v>354</v>
      </c>
      <c r="B17" s="193" t="s">
        <v>139</v>
      </c>
      <c r="C17" s="265">
        <v>35</v>
      </c>
      <c r="D17" s="265">
        <v>3</v>
      </c>
      <c r="E17" s="265">
        <v>48</v>
      </c>
      <c r="F17" s="226">
        <v>5</v>
      </c>
      <c r="G17" s="226">
        <v>0</v>
      </c>
      <c r="H17" s="278">
        <v>4</v>
      </c>
      <c r="I17" s="278">
        <v>3</v>
      </c>
      <c r="J17" s="278">
        <v>25</v>
      </c>
      <c r="K17" s="265">
        <v>45</v>
      </c>
      <c r="L17" s="265">
        <v>1</v>
      </c>
      <c r="M17" s="265">
        <v>60</v>
      </c>
      <c r="N17" s="258">
        <v>4</v>
      </c>
      <c r="O17" s="258">
        <v>4</v>
      </c>
      <c r="P17" s="278">
        <v>8</v>
      </c>
      <c r="Q17" s="278">
        <v>3</v>
      </c>
      <c r="R17" s="278">
        <v>45</v>
      </c>
    </row>
    <row r="18" spans="1:18" ht="15">
      <c r="A18" s="195" t="s">
        <v>355</v>
      </c>
      <c r="B18" s="195" t="s">
        <v>140</v>
      </c>
      <c r="C18" s="265">
        <v>72</v>
      </c>
      <c r="D18" s="265">
        <v>2</v>
      </c>
      <c r="E18" s="265">
        <v>33</v>
      </c>
      <c r="F18" s="226">
        <v>5</v>
      </c>
      <c r="G18" s="226">
        <v>5</v>
      </c>
      <c r="H18" s="278">
        <v>5</v>
      </c>
      <c r="I18" s="278">
        <v>12</v>
      </c>
      <c r="J18" s="278">
        <v>10</v>
      </c>
      <c r="K18" s="265">
        <v>52</v>
      </c>
      <c r="L18" s="265">
        <v>1</v>
      </c>
      <c r="M18" s="265">
        <v>41</v>
      </c>
      <c r="N18" s="258">
        <v>3</v>
      </c>
      <c r="O18" s="258">
        <v>19</v>
      </c>
      <c r="P18" s="278">
        <v>1</v>
      </c>
      <c r="Q18" s="278">
        <v>14</v>
      </c>
      <c r="R18" s="278">
        <v>12</v>
      </c>
    </row>
    <row r="19" spans="1:18" ht="15">
      <c r="A19" s="193" t="s">
        <v>356</v>
      </c>
      <c r="B19" s="193" t="s">
        <v>141</v>
      </c>
      <c r="C19" s="265">
        <v>39</v>
      </c>
      <c r="D19" s="265">
        <v>3</v>
      </c>
      <c r="E19" s="265">
        <v>28</v>
      </c>
      <c r="F19" s="226">
        <v>3</v>
      </c>
      <c r="G19" s="226">
        <v>1</v>
      </c>
      <c r="H19" s="278">
        <v>4</v>
      </c>
      <c r="I19" s="278">
        <v>1</v>
      </c>
      <c r="J19" s="278">
        <v>15</v>
      </c>
      <c r="K19" s="265">
        <v>35</v>
      </c>
      <c r="L19" s="265">
        <v>0</v>
      </c>
      <c r="M19" s="265">
        <v>29</v>
      </c>
      <c r="N19" s="258">
        <v>4</v>
      </c>
      <c r="O19" s="258">
        <v>1</v>
      </c>
      <c r="P19" s="278">
        <v>9</v>
      </c>
      <c r="Q19" s="278">
        <v>1</v>
      </c>
      <c r="R19" s="278">
        <v>22</v>
      </c>
    </row>
    <row r="20" spans="1:18" ht="15">
      <c r="A20" s="195" t="s">
        <v>357</v>
      </c>
      <c r="B20" s="195" t="s">
        <v>142</v>
      </c>
      <c r="C20" s="265">
        <v>69</v>
      </c>
      <c r="D20" s="265">
        <v>2</v>
      </c>
      <c r="E20" s="265">
        <v>100</v>
      </c>
      <c r="F20" s="226">
        <v>6</v>
      </c>
      <c r="G20" s="226">
        <v>1</v>
      </c>
      <c r="H20" s="278">
        <v>16</v>
      </c>
      <c r="I20" s="278">
        <v>7</v>
      </c>
      <c r="J20" s="278">
        <v>29</v>
      </c>
      <c r="K20" s="265">
        <v>78</v>
      </c>
      <c r="L20" s="265">
        <v>2</v>
      </c>
      <c r="M20" s="265">
        <v>76</v>
      </c>
      <c r="N20" s="258">
        <v>15</v>
      </c>
      <c r="O20" s="258">
        <v>9</v>
      </c>
      <c r="P20" s="278">
        <v>15</v>
      </c>
      <c r="Q20" s="278">
        <v>2</v>
      </c>
      <c r="R20" s="278">
        <v>27</v>
      </c>
    </row>
    <row r="21" spans="1:18" ht="15">
      <c r="A21" s="193" t="s">
        <v>358</v>
      </c>
      <c r="B21" s="193" t="s">
        <v>143</v>
      </c>
      <c r="C21" s="265">
        <v>57</v>
      </c>
      <c r="D21" s="265">
        <v>2</v>
      </c>
      <c r="E21" s="265">
        <v>41</v>
      </c>
      <c r="F21" s="226">
        <v>3</v>
      </c>
      <c r="G21" s="226">
        <v>1</v>
      </c>
      <c r="H21" s="278">
        <v>5</v>
      </c>
      <c r="I21" s="278">
        <v>5</v>
      </c>
      <c r="J21" s="278">
        <v>25</v>
      </c>
      <c r="K21" s="265">
        <v>65</v>
      </c>
      <c r="L21" s="265">
        <v>1</v>
      </c>
      <c r="M21" s="265">
        <v>39</v>
      </c>
      <c r="N21" s="258">
        <v>8</v>
      </c>
      <c r="O21" s="258">
        <v>3</v>
      </c>
      <c r="P21" s="278">
        <v>4</v>
      </c>
      <c r="Q21" s="278">
        <v>2</v>
      </c>
      <c r="R21" s="278">
        <v>14</v>
      </c>
    </row>
    <row r="22" spans="1:18" ht="15">
      <c r="A22" s="195" t="s">
        <v>359</v>
      </c>
      <c r="B22" s="195" t="s">
        <v>144</v>
      </c>
      <c r="C22" s="265">
        <v>1501</v>
      </c>
      <c r="D22" s="265">
        <v>21</v>
      </c>
      <c r="E22" s="265">
        <v>430</v>
      </c>
      <c r="F22" s="226">
        <v>117</v>
      </c>
      <c r="G22" s="226">
        <v>20</v>
      </c>
      <c r="H22" s="278">
        <v>129</v>
      </c>
      <c r="I22" s="278">
        <v>33</v>
      </c>
      <c r="J22" s="278">
        <v>228</v>
      </c>
      <c r="K22" s="265">
        <v>1255</v>
      </c>
      <c r="L22" s="265">
        <v>21</v>
      </c>
      <c r="M22" s="265">
        <v>663</v>
      </c>
      <c r="N22" s="258">
        <v>110</v>
      </c>
      <c r="O22" s="258">
        <v>30</v>
      </c>
      <c r="P22" s="278">
        <v>209</v>
      </c>
      <c r="Q22" s="278">
        <v>41</v>
      </c>
      <c r="R22" s="278">
        <v>205</v>
      </c>
    </row>
    <row r="23" spans="1:18" ht="15">
      <c r="A23" s="193" t="s">
        <v>360</v>
      </c>
      <c r="B23" s="193" t="s">
        <v>145</v>
      </c>
      <c r="C23" s="265">
        <v>151</v>
      </c>
      <c r="D23" s="265">
        <v>20</v>
      </c>
      <c r="E23" s="265">
        <v>105</v>
      </c>
      <c r="F23" s="226">
        <v>20</v>
      </c>
      <c r="G23" s="226">
        <v>4</v>
      </c>
      <c r="H23" s="278">
        <v>14</v>
      </c>
      <c r="I23" s="278">
        <v>4</v>
      </c>
      <c r="J23" s="278">
        <v>60</v>
      </c>
      <c r="K23" s="265">
        <v>109</v>
      </c>
      <c r="L23" s="265">
        <v>8</v>
      </c>
      <c r="M23" s="265">
        <v>95</v>
      </c>
      <c r="N23" s="258">
        <v>9</v>
      </c>
      <c r="O23" s="258">
        <v>6</v>
      </c>
      <c r="P23" s="278">
        <v>34</v>
      </c>
      <c r="Q23" s="278">
        <v>13</v>
      </c>
      <c r="R23" s="278">
        <v>79</v>
      </c>
    </row>
    <row r="24" spans="1:18" ht="15">
      <c r="A24" s="195" t="s">
        <v>361</v>
      </c>
      <c r="B24" s="195" t="s">
        <v>146</v>
      </c>
      <c r="C24" s="265">
        <v>40</v>
      </c>
      <c r="D24" s="265">
        <v>2</v>
      </c>
      <c r="E24" s="265">
        <v>27</v>
      </c>
      <c r="F24" s="226">
        <v>4</v>
      </c>
      <c r="G24" s="226">
        <v>3</v>
      </c>
      <c r="H24" s="278">
        <v>2</v>
      </c>
      <c r="I24" s="278">
        <v>6</v>
      </c>
      <c r="J24" s="278">
        <v>6</v>
      </c>
      <c r="K24" s="265">
        <v>32</v>
      </c>
      <c r="L24" s="265">
        <v>7</v>
      </c>
      <c r="M24" s="265">
        <v>23</v>
      </c>
      <c r="N24" s="258">
        <v>1</v>
      </c>
      <c r="O24" s="258">
        <v>8</v>
      </c>
      <c r="P24" s="278">
        <v>1</v>
      </c>
      <c r="Q24" s="278">
        <v>3</v>
      </c>
      <c r="R24" s="278">
        <v>16</v>
      </c>
    </row>
    <row r="25" spans="1:18" ht="15">
      <c r="A25" s="193" t="s">
        <v>362</v>
      </c>
      <c r="B25" s="193" t="s">
        <v>147</v>
      </c>
      <c r="C25" s="265">
        <v>104</v>
      </c>
      <c r="D25" s="265">
        <v>12</v>
      </c>
      <c r="E25" s="265">
        <v>123</v>
      </c>
      <c r="F25" s="226">
        <v>7</v>
      </c>
      <c r="G25" s="226">
        <v>6</v>
      </c>
      <c r="H25" s="278">
        <v>10</v>
      </c>
      <c r="I25" s="278">
        <v>4</v>
      </c>
      <c r="J25" s="278">
        <v>78</v>
      </c>
      <c r="K25" s="265">
        <v>99</v>
      </c>
      <c r="L25" s="265">
        <v>4</v>
      </c>
      <c r="M25" s="265">
        <v>132</v>
      </c>
      <c r="N25" s="258">
        <v>10</v>
      </c>
      <c r="O25" s="258">
        <v>5</v>
      </c>
      <c r="P25" s="278">
        <v>14</v>
      </c>
      <c r="Q25" s="278">
        <v>3</v>
      </c>
      <c r="R25" s="278">
        <v>47</v>
      </c>
    </row>
    <row r="26" spans="1:18" ht="15">
      <c r="A26" s="195" t="s">
        <v>363</v>
      </c>
      <c r="B26" s="195" t="s">
        <v>148</v>
      </c>
      <c r="C26" s="265">
        <v>329</v>
      </c>
      <c r="D26" s="265">
        <v>4</v>
      </c>
      <c r="E26" s="265">
        <v>372</v>
      </c>
      <c r="F26" s="226">
        <v>30</v>
      </c>
      <c r="G26" s="226">
        <v>15</v>
      </c>
      <c r="H26" s="278">
        <v>40</v>
      </c>
      <c r="I26" s="278">
        <v>9</v>
      </c>
      <c r="J26" s="278">
        <v>182</v>
      </c>
      <c r="K26" s="265">
        <v>330</v>
      </c>
      <c r="L26" s="265">
        <v>8</v>
      </c>
      <c r="M26" s="265">
        <v>513</v>
      </c>
      <c r="N26" s="258">
        <v>36</v>
      </c>
      <c r="O26" s="258">
        <v>14</v>
      </c>
      <c r="P26" s="278">
        <v>57</v>
      </c>
      <c r="Q26" s="278">
        <v>15</v>
      </c>
      <c r="R26" s="278">
        <v>180</v>
      </c>
    </row>
    <row r="27" spans="1:18" ht="15">
      <c r="A27" s="193" t="s">
        <v>364</v>
      </c>
      <c r="B27" s="193" t="s">
        <v>149</v>
      </c>
      <c r="C27" s="265">
        <v>366</v>
      </c>
      <c r="D27" s="265">
        <v>3</v>
      </c>
      <c r="E27" s="265">
        <v>212</v>
      </c>
      <c r="F27" s="226">
        <v>43</v>
      </c>
      <c r="G27" s="226">
        <v>5</v>
      </c>
      <c r="H27" s="278">
        <v>55</v>
      </c>
      <c r="I27" s="278">
        <v>1</v>
      </c>
      <c r="J27" s="278">
        <v>28</v>
      </c>
      <c r="K27" s="265">
        <v>376</v>
      </c>
      <c r="L27" s="265">
        <v>7</v>
      </c>
      <c r="M27" s="265">
        <v>192</v>
      </c>
      <c r="N27" s="258">
        <v>71</v>
      </c>
      <c r="O27" s="258">
        <v>3</v>
      </c>
      <c r="P27" s="278">
        <v>35</v>
      </c>
      <c r="Q27" s="278">
        <v>6</v>
      </c>
      <c r="R27" s="278">
        <v>39</v>
      </c>
    </row>
    <row r="28" spans="1:18" ht="15">
      <c r="A28" s="195" t="s">
        <v>365</v>
      </c>
      <c r="B28" s="195" t="s">
        <v>150</v>
      </c>
      <c r="C28" s="265">
        <v>78</v>
      </c>
      <c r="D28" s="265">
        <v>3</v>
      </c>
      <c r="E28" s="265">
        <v>68</v>
      </c>
      <c r="F28" s="226">
        <v>9</v>
      </c>
      <c r="G28" s="226">
        <v>8</v>
      </c>
      <c r="H28" s="278">
        <v>13</v>
      </c>
      <c r="I28" s="278">
        <v>8</v>
      </c>
      <c r="J28" s="278">
        <v>61</v>
      </c>
      <c r="K28" s="265">
        <v>77</v>
      </c>
      <c r="L28" s="265">
        <v>7</v>
      </c>
      <c r="M28" s="265">
        <v>65</v>
      </c>
      <c r="N28" s="258">
        <v>12</v>
      </c>
      <c r="O28" s="258">
        <v>8</v>
      </c>
      <c r="P28" s="278">
        <v>9</v>
      </c>
      <c r="Q28" s="278">
        <v>15</v>
      </c>
      <c r="R28" s="278">
        <v>87</v>
      </c>
    </row>
    <row r="29" spans="1:18" ht="15">
      <c r="A29" s="193" t="s">
        <v>366</v>
      </c>
      <c r="B29" s="193" t="s">
        <v>151</v>
      </c>
      <c r="C29" s="265">
        <v>171</v>
      </c>
      <c r="D29" s="265">
        <v>1</v>
      </c>
      <c r="E29" s="265">
        <v>100</v>
      </c>
      <c r="F29" s="226">
        <v>23</v>
      </c>
      <c r="G29" s="226">
        <v>6</v>
      </c>
      <c r="H29" s="278">
        <v>28</v>
      </c>
      <c r="I29" s="278">
        <v>6</v>
      </c>
      <c r="J29" s="278">
        <v>40</v>
      </c>
      <c r="K29" s="265">
        <v>124</v>
      </c>
      <c r="L29" s="265">
        <v>2</v>
      </c>
      <c r="M29" s="265">
        <v>137</v>
      </c>
      <c r="N29" s="258">
        <v>26</v>
      </c>
      <c r="O29" s="258">
        <v>6</v>
      </c>
      <c r="P29" s="278">
        <v>22</v>
      </c>
      <c r="Q29" s="278">
        <v>4</v>
      </c>
      <c r="R29" s="278">
        <v>74</v>
      </c>
    </row>
    <row r="30" spans="1:18" ht="15">
      <c r="A30" s="195" t="s">
        <v>367</v>
      </c>
      <c r="B30" s="195" t="s">
        <v>152</v>
      </c>
      <c r="C30" s="265">
        <v>59</v>
      </c>
      <c r="D30" s="265">
        <v>1</v>
      </c>
      <c r="E30" s="265">
        <v>73</v>
      </c>
      <c r="F30" s="226">
        <v>5</v>
      </c>
      <c r="G30" s="226">
        <v>0</v>
      </c>
      <c r="H30" s="278">
        <v>9</v>
      </c>
      <c r="I30" s="278">
        <v>4</v>
      </c>
      <c r="J30" s="278">
        <v>82</v>
      </c>
      <c r="K30" s="265">
        <v>47</v>
      </c>
      <c r="L30" s="265">
        <v>0</v>
      </c>
      <c r="M30" s="265">
        <v>108</v>
      </c>
      <c r="N30" s="258">
        <v>12</v>
      </c>
      <c r="O30" s="258">
        <v>7</v>
      </c>
      <c r="P30" s="278">
        <v>9</v>
      </c>
      <c r="Q30" s="278">
        <v>3</v>
      </c>
      <c r="R30" s="278">
        <v>60</v>
      </c>
    </row>
    <row r="31" spans="1:18" ht="15">
      <c r="A31" s="193" t="s">
        <v>368</v>
      </c>
      <c r="B31" s="193" t="s">
        <v>153</v>
      </c>
      <c r="C31" s="265">
        <v>131</v>
      </c>
      <c r="D31" s="265">
        <v>1</v>
      </c>
      <c r="E31" s="265">
        <v>70</v>
      </c>
      <c r="F31" s="226">
        <v>11</v>
      </c>
      <c r="G31" s="226">
        <v>11</v>
      </c>
      <c r="H31" s="278">
        <v>14</v>
      </c>
      <c r="I31" s="278">
        <v>12</v>
      </c>
      <c r="J31" s="278">
        <v>32</v>
      </c>
      <c r="K31" s="265">
        <v>113</v>
      </c>
      <c r="L31" s="265">
        <v>5</v>
      </c>
      <c r="M31" s="265">
        <v>83</v>
      </c>
      <c r="N31" s="258">
        <v>35</v>
      </c>
      <c r="O31" s="258">
        <v>18</v>
      </c>
      <c r="P31" s="278">
        <v>25</v>
      </c>
      <c r="Q31" s="278">
        <v>25</v>
      </c>
      <c r="R31" s="278">
        <v>49</v>
      </c>
    </row>
    <row r="32" spans="1:18" ht="15">
      <c r="A32" s="195" t="s">
        <v>369</v>
      </c>
      <c r="B32" s="195" t="s">
        <v>154</v>
      </c>
      <c r="C32" s="265">
        <v>283</v>
      </c>
      <c r="D32" s="265">
        <v>4</v>
      </c>
      <c r="E32" s="265">
        <v>598</v>
      </c>
      <c r="F32" s="226">
        <v>45</v>
      </c>
      <c r="G32" s="226">
        <v>7</v>
      </c>
      <c r="H32" s="278">
        <v>41</v>
      </c>
      <c r="I32" s="278">
        <v>9</v>
      </c>
      <c r="J32" s="278">
        <v>279</v>
      </c>
      <c r="K32" s="265">
        <v>305</v>
      </c>
      <c r="L32" s="265">
        <v>2</v>
      </c>
      <c r="M32" s="265">
        <v>707</v>
      </c>
      <c r="N32" s="258">
        <v>43</v>
      </c>
      <c r="O32" s="258">
        <v>11</v>
      </c>
      <c r="P32" s="278">
        <v>56</v>
      </c>
      <c r="Q32" s="278">
        <v>7</v>
      </c>
      <c r="R32" s="278">
        <v>244</v>
      </c>
    </row>
    <row r="33" spans="1:18" ht="15">
      <c r="A33" s="193" t="s">
        <v>370</v>
      </c>
      <c r="B33" s="193" t="s">
        <v>155</v>
      </c>
      <c r="C33" s="265">
        <v>839</v>
      </c>
      <c r="D33" s="265">
        <v>5</v>
      </c>
      <c r="E33" s="265">
        <v>472</v>
      </c>
      <c r="F33" s="226">
        <v>74</v>
      </c>
      <c r="G33" s="226">
        <v>0</v>
      </c>
      <c r="H33" s="278">
        <v>37</v>
      </c>
      <c r="I33" s="278">
        <v>8</v>
      </c>
      <c r="J33" s="278">
        <v>82</v>
      </c>
      <c r="K33" s="265">
        <v>766</v>
      </c>
      <c r="L33" s="265">
        <v>1</v>
      </c>
      <c r="M33" s="265">
        <v>521</v>
      </c>
      <c r="N33" s="258">
        <v>54</v>
      </c>
      <c r="O33" s="258">
        <v>4</v>
      </c>
      <c r="P33" s="278">
        <v>63</v>
      </c>
      <c r="Q33" s="278">
        <v>3</v>
      </c>
      <c r="R33" s="278">
        <v>99</v>
      </c>
    </row>
    <row r="34" spans="1:18" ht="15">
      <c r="A34" s="195" t="s">
        <v>371</v>
      </c>
      <c r="B34" s="195" t="s">
        <v>156</v>
      </c>
      <c r="C34" s="265">
        <v>53</v>
      </c>
      <c r="D34" s="265">
        <v>2</v>
      </c>
      <c r="E34" s="265">
        <v>66</v>
      </c>
      <c r="F34" s="226">
        <v>20</v>
      </c>
      <c r="G34" s="226">
        <v>4</v>
      </c>
      <c r="H34" s="278">
        <v>11</v>
      </c>
      <c r="I34" s="278">
        <v>2</v>
      </c>
      <c r="J34" s="278">
        <v>42</v>
      </c>
      <c r="K34" s="265">
        <v>42</v>
      </c>
      <c r="L34" s="265">
        <v>4</v>
      </c>
      <c r="M34" s="265">
        <v>83</v>
      </c>
      <c r="N34" s="258">
        <v>5</v>
      </c>
      <c r="O34" s="258">
        <v>5</v>
      </c>
      <c r="P34" s="278">
        <v>9</v>
      </c>
      <c r="Q34" s="278">
        <v>6</v>
      </c>
      <c r="R34" s="278">
        <v>30</v>
      </c>
    </row>
    <row r="35" spans="1:18" ht="15">
      <c r="A35" s="193" t="s">
        <v>372</v>
      </c>
      <c r="B35" s="193" t="s">
        <v>157</v>
      </c>
      <c r="C35" s="265">
        <v>26</v>
      </c>
      <c r="D35" s="265">
        <v>3</v>
      </c>
      <c r="E35" s="265">
        <v>32</v>
      </c>
      <c r="F35" s="226">
        <v>5</v>
      </c>
      <c r="G35" s="226">
        <v>4</v>
      </c>
      <c r="H35" s="278">
        <v>0</v>
      </c>
      <c r="I35" s="278">
        <v>1</v>
      </c>
      <c r="J35" s="278">
        <v>15</v>
      </c>
      <c r="K35" s="265">
        <v>8</v>
      </c>
      <c r="L35" s="265">
        <v>4</v>
      </c>
      <c r="M35" s="265">
        <v>30</v>
      </c>
      <c r="N35" s="258">
        <v>2</v>
      </c>
      <c r="O35" s="258">
        <v>3</v>
      </c>
      <c r="P35" s="278">
        <v>1</v>
      </c>
      <c r="Q35" s="278">
        <v>2</v>
      </c>
      <c r="R35" s="278">
        <v>8</v>
      </c>
    </row>
    <row r="36" spans="1:18" ht="15">
      <c r="A36" s="195" t="s">
        <v>373</v>
      </c>
      <c r="B36" s="195" t="s">
        <v>158</v>
      </c>
      <c r="C36" s="265">
        <v>7</v>
      </c>
      <c r="D36" s="265">
        <v>0</v>
      </c>
      <c r="E36" s="265">
        <v>18</v>
      </c>
      <c r="F36" s="226">
        <v>0</v>
      </c>
      <c r="G36" s="226">
        <v>0</v>
      </c>
      <c r="H36" s="278">
        <v>0</v>
      </c>
      <c r="I36" s="278">
        <v>0</v>
      </c>
      <c r="J36" s="278">
        <v>4</v>
      </c>
      <c r="K36" s="265">
        <v>30</v>
      </c>
      <c r="L36" s="265">
        <v>1</v>
      </c>
      <c r="M36" s="265">
        <v>33</v>
      </c>
      <c r="N36" s="258">
        <v>0</v>
      </c>
      <c r="O36" s="258">
        <v>2</v>
      </c>
      <c r="P36" s="278">
        <v>2</v>
      </c>
      <c r="Q36" s="278">
        <v>1</v>
      </c>
      <c r="R36" s="278">
        <v>13</v>
      </c>
    </row>
    <row r="37" spans="1:18" ht="15">
      <c r="A37" s="193" t="s">
        <v>374</v>
      </c>
      <c r="B37" s="193" t="s">
        <v>159</v>
      </c>
      <c r="C37" s="265">
        <v>445</v>
      </c>
      <c r="D37" s="265">
        <v>5</v>
      </c>
      <c r="E37" s="265">
        <v>288</v>
      </c>
      <c r="F37" s="226">
        <v>45</v>
      </c>
      <c r="G37" s="226">
        <v>5</v>
      </c>
      <c r="H37" s="278">
        <v>40</v>
      </c>
      <c r="I37" s="278">
        <v>5</v>
      </c>
      <c r="J37" s="278">
        <v>128</v>
      </c>
      <c r="K37" s="265">
        <v>428</v>
      </c>
      <c r="L37" s="265">
        <v>6</v>
      </c>
      <c r="M37" s="265">
        <v>346</v>
      </c>
      <c r="N37" s="258">
        <v>43</v>
      </c>
      <c r="O37" s="258">
        <v>4</v>
      </c>
      <c r="P37" s="278">
        <v>62</v>
      </c>
      <c r="Q37" s="278">
        <v>9</v>
      </c>
      <c r="R37" s="278">
        <v>103</v>
      </c>
    </row>
    <row r="38" spans="1:18" ht="15">
      <c r="A38" s="195" t="s">
        <v>375</v>
      </c>
      <c r="B38" s="195" t="s">
        <v>160</v>
      </c>
      <c r="C38" s="265">
        <v>116</v>
      </c>
      <c r="D38" s="265">
        <v>6</v>
      </c>
      <c r="E38" s="265">
        <v>92</v>
      </c>
      <c r="F38" s="226">
        <v>14</v>
      </c>
      <c r="G38" s="226">
        <v>10</v>
      </c>
      <c r="H38" s="278">
        <v>16</v>
      </c>
      <c r="I38" s="278">
        <v>10</v>
      </c>
      <c r="J38" s="278">
        <v>43</v>
      </c>
      <c r="K38" s="265">
        <v>137</v>
      </c>
      <c r="L38" s="265">
        <v>10</v>
      </c>
      <c r="M38" s="265">
        <v>80</v>
      </c>
      <c r="N38" s="258">
        <v>9</v>
      </c>
      <c r="O38" s="258">
        <v>9</v>
      </c>
      <c r="P38" s="278">
        <v>12</v>
      </c>
      <c r="Q38" s="278">
        <v>7</v>
      </c>
      <c r="R38" s="278">
        <v>58</v>
      </c>
    </row>
    <row r="39" spans="1:18" ht="15">
      <c r="A39" s="193" t="s">
        <v>376</v>
      </c>
      <c r="B39" s="193" t="s">
        <v>281</v>
      </c>
      <c r="C39" s="265">
        <v>829</v>
      </c>
      <c r="D39" s="265">
        <v>13</v>
      </c>
      <c r="E39" s="265">
        <v>488</v>
      </c>
      <c r="F39" s="226">
        <v>100</v>
      </c>
      <c r="G39" s="226">
        <v>9</v>
      </c>
      <c r="H39" s="278">
        <v>87</v>
      </c>
      <c r="I39" s="278">
        <v>12</v>
      </c>
      <c r="J39" s="278">
        <v>142</v>
      </c>
      <c r="K39" s="265">
        <v>800</v>
      </c>
      <c r="L39" s="265">
        <v>41</v>
      </c>
      <c r="M39" s="265">
        <v>352</v>
      </c>
      <c r="N39" s="258">
        <v>108</v>
      </c>
      <c r="O39" s="258">
        <v>18</v>
      </c>
      <c r="P39" s="278">
        <v>99</v>
      </c>
      <c r="Q39" s="278">
        <v>6</v>
      </c>
      <c r="R39" s="278">
        <v>136</v>
      </c>
    </row>
    <row r="40" spans="1:18" ht="15">
      <c r="A40" s="195" t="s">
        <v>377</v>
      </c>
      <c r="B40" s="195" t="s">
        <v>161</v>
      </c>
      <c r="C40" s="265">
        <v>13877</v>
      </c>
      <c r="D40" s="265">
        <v>31</v>
      </c>
      <c r="E40" s="265">
        <v>8860</v>
      </c>
      <c r="F40" s="226">
        <v>3119</v>
      </c>
      <c r="G40" s="226">
        <v>50</v>
      </c>
      <c r="H40" s="278">
        <v>2704</v>
      </c>
      <c r="I40" s="278">
        <v>71</v>
      </c>
      <c r="J40" s="278">
        <v>3155</v>
      </c>
      <c r="K40" s="265">
        <v>13366</v>
      </c>
      <c r="L40" s="265">
        <v>32</v>
      </c>
      <c r="M40" s="265">
        <v>10773</v>
      </c>
      <c r="N40" s="258">
        <v>3393</v>
      </c>
      <c r="O40" s="258">
        <v>72</v>
      </c>
      <c r="P40" s="278">
        <v>3429</v>
      </c>
      <c r="Q40" s="278">
        <v>86</v>
      </c>
      <c r="R40" s="278">
        <v>3599</v>
      </c>
    </row>
    <row r="41" spans="1:18" ht="15">
      <c r="A41" s="193" t="s">
        <v>378</v>
      </c>
      <c r="B41" s="193" t="s">
        <v>162</v>
      </c>
      <c r="C41" s="265">
        <v>2292</v>
      </c>
      <c r="D41" s="265">
        <v>28</v>
      </c>
      <c r="E41" s="265">
        <v>1173</v>
      </c>
      <c r="F41" s="226">
        <v>363</v>
      </c>
      <c r="G41" s="226">
        <v>30</v>
      </c>
      <c r="H41" s="278">
        <v>303</v>
      </c>
      <c r="I41" s="278">
        <v>39</v>
      </c>
      <c r="J41" s="278">
        <v>359</v>
      </c>
      <c r="K41" s="265">
        <v>2053</v>
      </c>
      <c r="L41" s="265">
        <v>41</v>
      </c>
      <c r="M41" s="265">
        <v>1188</v>
      </c>
      <c r="N41" s="258">
        <v>349</v>
      </c>
      <c r="O41" s="258">
        <v>29</v>
      </c>
      <c r="P41" s="278">
        <v>429</v>
      </c>
      <c r="Q41" s="278">
        <v>40</v>
      </c>
      <c r="R41" s="278">
        <v>399</v>
      </c>
    </row>
    <row r="42" spans="1:18" ht="15">
      <c r="A42" s="195" t="s">
        <v>379</v>
      </c>
      <c r="B42" s="195" t="s">
        <v>163</v>
      </c>
      <c r="C42" s="265">
        <v>23</v>
      </c>
      <c r="D42" s="265">
        <v>0</v>
      </c>
      <c r="E42" s="265">
        <v>61</v>
      </c>
      <c r="F42" s="226">
        <v>0</v>
      </c>
      <c r="G42" s="226">
        <v>0</v>
      </c>
      <c r="H42" s="278">
        <v>2</v>
      </c>
      <c r="I42" s="278">
        <v>0</v>
      </c>
      <c r="J42" s="278">
        <v>13</v>
      </c>
      <c r="K42" s="265">
        <v>16</v>
      </c>
      <c r="L42" s="265">
        <v>1</v>
      </c>
      <c r="M42" s="265">
        <v>47</v>
      </c>
      <c r="N42" s="258">
        <v>1</v>
      </c>
      <c r="O42" s="258">
        <v>0</v>
      </c>
      <c r="P42" s="278">
        <v>10</v>
      </c>
      <c r="Q42" s="278">
        <v>0</v>
      </c>
      <c r="R42" s="278">
        <v>11</v>
      </c>
    </row>
    <row r="43" spans="1:18" ht="15">
      <c r="A43" s="193" t="s">
        <v>380</v>
      </c>
      <c r="B43" s="193" t="s">
        <v>164</v>
      </c>
      <c r="C43" s="265">
        <v>68</v>
      </c>
      <c r="D43" s="265">
        <v>2</v>
      </c>
      <c r="E43" s="265">
        <v>59</v>
      </c>
      <c r="F43" s="226">
        <v>13</v>
      </c>
      <c r="G43" s="226">
        <v>11</v>
      </c>
      <c r="H43" s="278">
        <v>10</v>
      </c>
      <c r="I43" s="278">
        <v>9</v>
      </c>
      <c r="J43" s="278">
        <v>34</v>
      </c>
      <c r="K43" s="265">
        <v>65</v>
      </c>
      <c r="L43" s="265">
        <v>6</v>
      </c>
      <c r="M43" s="265">
        <v>56</v>
      </c>
      <c r="N43" s="258">
        <v>6</v>
      </c>
      <c r="O43" s="258">
        <v>11</v>
      </c>
      <c r="P43" s="278">
        <v>9</v>
      </c>
      <c r="Q43" s="278">
        <v>7</v>
      </c>
      <c r="R43" s="278">
        <v>43</v>
      </c>
    </row>
    <row r="44" spans="1:18" ht="15">
      <c r="A44" s="195" t="s">
        <v>381</v>
      </c>
      <c r="B44" s="195" t="s">
        <v>165</v>
      </c>
      <c r="C44" s="265">
        <v>518</v>
      </c>
      <c r="D44" s="265">
        <v>2</v>
      </c>
      <c r="E44" s="265">
        <v>344</v>
      </c>
      <c r="F44" s="226">
        <v>60</v>
      </c>
      <c r="G44" s="226">
        <v>12</v>
      </c>
      <c r="H44" s="278">
        <v>72</v>
      </c>
      <c r="I44" s="278">
        <v>17</v>
      </c>
      <c r="J44" s="278">
        <v>114</v>
      </c>
      <c r="K44" s="265">
        <v>523</v>
      </c>
      <c r="L44" s="265">
        <v>7</v>
      </c>
      <c r="M44" s="265">
        <v>361</v>
      </c>
      <c r="N44" s="258">
        <v>73</v>
      </c>
      <c r="O44" s="258">
        <v>19</v>
      </c>
      <c r="P44" s="278">
        <v>87</v>
      </c>
      <c r="Q44" s="278">
        <v>19</v>
      </c>
      <c r="R44" s="278">
        <v>149</v>
      </c>
    </row>
    <row r="45" spans="1:18" ht="15">
      <c r="A45" s="193" t="s">
        <v>382</v>
      </c>
      <c r="B45" s="193" t="s">
        <v>166</v>
      </c>
      <c r="C45" s="265">
        <v>96</v>
      </c>
      <c r="D45" s="265">
        <v>1</v>
      </c>
      <c r="E45" s="265">
        <v>85</v>
      </c>
      <c r="F45" s="226">
        <v>12</v>
      </c>
      <c r="G45" s="226">
        <v>3</v>
      </c>
      <c r="H45" s="278">
        <v>15</v>
      </c>
      <c r="I45" s="278">
        <v>1</v>
      </c>
      <c r="J45" s="278">
        <v>103</v>
      </c>
      <c r="K45" s="265">
        <v>89</v>
      </c>
      <c r="L45" s="265">
        <v>2</v>
      </c>
      <c r="M45" s="265">
        <v>128</v>
      </c>
      <c r="N45" s="258">
        <v>13</v>
      </c>
      <c r="O45" s="258">
        <v>4</v>
      </c>
      <c r="P45" s="278">
        <v>11</v>
      </c>
      <c r="Q45" s="278">
        <v>12</v>
      </c>
      <c r="R45" s="278">
        <v>75</v>
      </c>
    </row>
    <row r="46" spans="1:18" ht="15">
      <c r="A46" s="195" t="s">
        <v>383</v>
      </c>
      <c r="B46" s="195" t="s">
        <v>167</v>
      </c>
      <c r="C46" s="265">
        <v>43</v>
      </c>
      <c r="D46" s="265">
        <v>4</v>
      </c>
      <c r="E46" s="265">
        <v>43</v>
      </c>
      <c r="F46" s="226">
        <v>5</v>
      </c>
      <c r="G46" s="226">
        <v>2</v>
      </c>
      <c r="H46" s="278">
        <v>6</v>
      </c>
      <c r="I46" s="278">
        <v>2</v>
      </c>
      <c r="J46" s="278">
        <v>31</v>
      </c>
      <c r="K46" s="265">
        <v>29</v>
      </c>
      <c r="L46" s="265">
        <v>1</v>
      </c>
      <c r="M46" s="265">
        <v>52</v>
      </c>
      <c r="N46" s="258">
        <v>6</v>
      </c>
      <c r="O46" s="258">
        <v>2</v>
      </c>
      <c r="P46" s="278">
        <v>5</v>
      </c>
      <c r="Q46" s="278">
        <v>3</v>
      </c>
      <c r="R46" s="278">
        <v>35</v>
      </c>
    </row>
    <row r="47" spans="1:18" ht="15">
      <c r="A47" s="193" t="s">
        <v>384</v>
      </c>
      <c r="B47" s="193" t="s">
        <v>168</v>
      </c>
      <c r="C47" s="265">
        <v>806</v>
      </c>
      <c r="D47" s="265">
        <v>4</v>
      </c>
      <c r="E47" s="265">
        <v>531</v>
      </c>
      <c r="F47" s="226">
        <v>105</v>
      </c>
      <c r="G47" s="226">
        <v>5</v>
      </c>
      <c r="H47" s="278">
        <v>103</v>
      </c>
      <c r="I47" s="278">
        <v>6</v>
      </c>
      <c r="J47" s="278">
        <v>92</v>
      </c>
      <c r="K47" s="265">
        <v>778</v>
      </c>
      <c r="L47" s="265">
        <v>2</v>
      </c>
      <c r="M47" s="265">
        <v>515</v>
      </c>
      <c r="N47" s="258">
        <v>140</v>
      </c>
      <c r="O47" s="258">
        <v>4</v>
      </c>
      <c r="P47" s="278">
        <v>145</v>
      </c>
      <c r="Q47" s="278">
        <v>15</v>
      </c>
      <c r="R47" s="278">
        <v>110</v>
      </c>
    </row>
    <row r="48" spans="1:18" ht="15">
      <c r="A48" s="195" t="s">
        <v>385</v>
      </c>
      <c r="B48" s="195" t="s">
        <v>169</v>
      </c>
      <c r="C48" s="265">
        <v>756</v>
      </c>
      <c r="D48" s="265">
        <v>17</v>
      </c>
      <c r="E48" s="265">
        <v>445</v>
      </c>
      <c r="F48" s="226">
        <v>67</v>
      </c>
      <c r="G48" s="226">
        <v>31</v>
      </c>
      <c r="H48" s="278">
        <v>64</v>
      </c>
      <c r="I48" s="278">
        <v>26</v>
      </c>
      <c r="J48" s="278">
        <v>208</v>
      </c>
      <c r="K48" s="265">
        <v>714</v>
      </c>
      <c r="L48" s="265">
        <v>15</v>
      </c>
      <c r="M48" s="265">
        <v>587</v>
      </c>
      <c r="N48" s="258">
        <v>64</v>
      </c>
      <c r="O48" s="258">
        <v>40</v>
      </c>
      <c r="P48" s="278">
        <v>102</v>
      </c>
      <c r="Q48" s="278">
        <v>73</v>
      </c>
      <c r="R48" s="278">
        <v>189</v>
      </c>
    </row>
    <row r="49" spans="1:18" ht="15">
      <c r="A49" s="193" t="s">
        <v>386</v>
      </c>
      <c r="B49" s="193" t="s">
        <v>170</v>
      </c>
      <c r="C49" s="265">
        <v>91</v>
      </c>
      <c r="D49" s="265">
        <v>3</v>
      </c>
      <c r="E49" s="265">
        <v>135</v>
      </c>
      <c r="F49" s="226">
        <v>6</v>
      </c>
      <c r="G49" s="226">
        <v>6</v>
      </c>
      <c r="H49" s="278">
        <v>9</v>
      </c>
      <c r="I49" s="278">
        <v>10</v>
      </c>
      <c r="J49" s="278">
        <v>96</v>
      </c>
      <c r="K49" s="265">
        <v>71</v>
      </c>
      <c r="L49" s="265">
        <v>2</v>
      </c>
      <c r="M49" s="265">
        <v>131</v>
      </c>
      <c r="N49" s="258">
        <v>2</v>
      </c>
      <c r="O49" s="258">
        <v>17</v>
      </c>
      <c r="P49" s="278">
        <v>13</v>
      </c>
      <c r="Q49" s="278">
        <v>9</v>
      </c>
      <c r="R49" s="278">
        <v>73</v>
      </c>
    </row>
    <row r="50" spans="1:18" ht="15">
      <c r="A50" s="195" t="s">
        <v>387</v>
      </c>
      <c r="B50" s="195" t="s">
        <v>171</v>
      </c>
      <c r="C50" s="265">
        <v>221</v>
      </c>
      <c r="D50" s="265">
        <v>1</v>
      </c>
      <c r="E50" s="265">
        <v>160</v>
      </c>
      <c r="F50" s="226">
        <v>16</v>
      </c>
      <c r="G50" s="226">
        <v>4</v>
      </c>
      <c r="H50" s="278">
        <v>14</v>
      </c>
      <c r="I50" s="278">
        <v>0</v>
      </c>
      <c r="J50" s="278">
        <v>65</v>
      </c>
      <c r="K50" s="265">
        <v>165</v>
      </c>
      <c r="L50" s="265">
        <v>2</v>
      </c>
      <c r="M50" s="265">
        <v>111</v>
      </c>
      <c r="N50" s="258">
        <v>13</v>
      </c>
      <c r="O50" s="258">
        <v>0</v>
      </c>
      <c r="P50" s="278">
        <v>20</v>
      </c>
      <c r="Q50" s="278">
        <v>2</v>
      </c>
      <c r="R50" s="278">
        <v>66</v>
      </c>
    </row>
    <row r="51" spans="1:18" ht="15">
      <c r="A51" s="193" t="s">
        <v>388</v>
      </c>
      <c r="B51" s="193" t="s">
        <v>172</v>
      </c>
      <c r="C51" s="265">
        <v>311</v>
      </c>
      <c r="D51" s="265">
        <v>6</v>
      </c>
      <c r="E51" s="265">
        <v>338</v>
      </c>
      <c r="F51" s="226">
        <v>25</v>
      </c>
      <c r="G51" s="226">
        <v>15</v>
      </c>
      <c r="H51" s="278">
        <v>35</v>
      </c>
      <c r="I51" s="278">
        <v>9</v>
      </c>
      <c r="J51" s="278">
        <v>119</v>
      </c>
      <c r="K51" s="265">
        <v>257</v>
      </c>
      <c r="L51" s="265">
        <v>13</v>
      </c>
      <c r="M51" s="265">
        <v>329</v>
      </c>
      <c r="N51" s="258">
        <v>36</v>
      </c>
      <c r="O51" s="258">
        <v>14</v>
      </c>
      <c r="P51" s="278">
        <v>44</v>
      </c>
      <c r="Q51" s="278">
        <v>9</v>
      </c>
      <c r="R51" s="278">
        <v>157</v>
      </c>
    </row>
    <row r="52" spans="1:18" ht="15">
      <c r="A52" s="195" t="s">
        <v>389</v>
      </c>
      <c r="B52" s="195" t="s">
        <v>173</v>
      </c>
      <c r="C52" s="265">
        <v>304</v>
      </c>
      <c r="D52" s="265">
        <v>3</v>
      </c>
      <c r="E52" s="265">
        <v>262</v>
      </c>
      <c r="F52" s="226">
        <v>25</v>
      </c>
      <c r="G52" s="226">
        <v>6</v>
      </c>
      <c r="H52" s="278">
        <v>14</v>
      </c>
      <c r="I52" s="278">
        <v>8</v>
      </c>
      <c r="J52" s="278">
        <v>95</v>
      </c>
      <c r="K52" s="265">
        <v>312</v>
      </c>
      <c r="L52" s="265">
        <v>4</v>
      </c>
      <c r="M52" s="265">
        <v>325</v>
      </c>
      <c r="N52" s="258">
        <v>26</v>
      </c>
      <c r="O52" s="258">
        <v>3</v>
      </c>
      <c r="P52" s="278">
        <v>19</v>
      </c>
      <c r="Q52" s="278">
        <v>9</v>
      </c>
      <c r="R52" s="278">
        <v>148</v>
      </c>
    </row>
    <row r="53" spans="1:18" ht="15">
      <c r="A53" s="193" t="s">
        <v>390</v>
      </c>
      <c r="B53" s="193" t="s">
        <v>174</v>
      </c>
      <c r="C53" s="265">
        <v>124</v>
      </c>
      <c r="D53" s="265">
        <v>2</v>
      </c>
      <c r="E53" s="265">
        <v>63</v>
      </c>
      <c r="F53" s="226">
        <v>7</v>
      </c>
      <c r="G53" s="226">
        <v>11</v>
      </c>
      <c r="H53" s="278">
        <v>7</v>
      </c>
      <c r="I53" s="278">
        <v>4</v>
      </c>
      <c r="J53" s="278">
        <v>12</v>
      </c>
      <c r="K53" s="265">
        <v>145</v>
      </c>
      <c r="L53" s="265">
        <v>5</v>
      </c>
      <c r="M53" s="265">
        <v>62</v>
      </c>
      <c r="N53" s="258">
        <v>3</v>
      </c>
      <c r="O53" s="258">
        <v>12</v>
      </c>
      <c r="P53" s="278">
        <v>2</v>
      </c>
      <c r="Q53" s="278">
        <v>3</v>
      </c>
      <c r="R53" s="278">
        <v>25</v>
      </c>
    </row>
    <row r="54" spans="1:18" ht="15">
      <c r="A54" s="195" t="s">
        <v>391</v>
      </c>
      <c r="B54" s="195" t="s">
        <v>175</v>
      </c>
      <c r="C54" s="265">
        <v>452</v>
      </c>
      <c r="D54" s="265">
        <v>10</v>
      </c>
      <c r="E54" s="265">
        <v>328</v>
      </c>
      <c r="F54" s="226">
        <v>58</v>
      </c>
      <c r="G54" s="226">
        <v>8</v>
      </c>
      <c r="H54" s="278">
        <v>62</v>
      </c>
      <c r="I54" s="278">
        <v>18</v>
      </c>
      <c r="J54" s="278">
        <v>179</v>
      </c>
      <c r="K54" s="265">
        <v>381</v>
      </c>
      <c r="L54" s="265">
        <v>8</v>
      </c>
      <c r="M54" s="265">
        <v>448</v>
      </c>
      <c r="N54" s="258">
        <v>70</v>
      </c>
      <c r="O54" s="258">
        <v>14</v>
      </c>
      <c r="P54" s="278">
        <v>78</v>
      </c>
      <c r="Q54" s="278">
        <v>17</v>
      </c>
      <c r="R54" s="278">
        <v>214</v>
      </c>
    </row>
    <row r="55" spans="1:18" ht="15">
      <c r="A55" s="193" t="s">
        <v>392</v>
      </c>
      <c r="B55" s="193" t="s">
        <v>176</v>
      </c>
      <c r="C55" s="265">
        <v>45</v>
      </c>
      <c r="D55" s="265">
        <v>4</v>
      </c>
      <c r="E55" s="265">
        <v>26</v>
      </c>
      <c r="F55" s="226">
        <v>8</v>
      </c>
      <c r="G55" s="226">
        <v>7</v>
      </c>
      <c r="H55" s="278">
        <v>4</v>
      </c>
      <c r="I55" s="278">
        <v>6</v>
      </c>
      <c r="J55" s="278">
        <v>10</v>
      </c>
      <c r="K55" s="265">
        <v>39</v>
      </c>
      <c r="L55" s="265">
        <v>5</v>
      </c>
      <c r="M55" s="265">
        <v>35</v>
      </c>
      <c r="N55" s="258">
        <v>5</v>
      </c>
      <c r="O55" s="258">
        <v>4</v>
      </c>
      <c r="P55" s="278">
        <v>3</v>
      </c>
      <c r="Q55" s="278">
        <v>3</v>
      </c>
      <c r="R55" s="278">
        <v>10</v>
      </c>
    </row>
    <row r="56" spans="1:18" ht="15">
      <c r="A56" s="195" t="s">
        <v>393</v>
      </c>
      <c r="B56" s="195" t="s">
        <v>177</v>
      </c>
      <c r="C56" s="265">
        <v>98</v>
      </c>
      <c r="D56" s="265">
        <v>4</v>
      </c>
      <c r="E56" s="265">
        <v>67</v>
      </c>
      <c r="F56" s="226">
        <v>12</v>
      </c>
      <c r="G56" s="226">
        <v>9</v>
      </c>
      <c r="H56" s="278">
        <v>11</v>
      </c>
      <c r="I56" s="278">
        <v>25</v>
      </c>
      <c r="J56" s="278">
        <v>34</v>
      </c>
      <c r="K56" s="265">
        <v>114</v>
      </c>
      <c r="L56" s="265">
        <v>25</v>
      </c>
      <c r="M56" s="265">
        <v>95</v>
      </c>
      <c r="N56" s="258">
        <v>7</v>
      </c>
      <c r="O56" s="258">
        <v>28</v>
      </c>
      <c r="P56" s="278">
        <v>8</v>
      </c>
      <c r="Q56" s="278">
        <v>11</v>
      </c>
      <c r="R56" s="278">
        <v>45</v>
      </c>
    </row>
    <row r="57" spans="1:18" ht="15">
      <c r="A57" s="193" t="s">
        <v>394</v>
      </c>
      <c r="B57" s="193" t="s">
        <v>178</v>
      </c>
      <c r="C57" s="265">
        <v>82</v>
      </c>
      <c r="D57" s="265">
        <v>5</v>
      </c>
      <c r="E57" s="265">
        <v>53</v>
      </c>
      <c r="F57" s="226">
        <v>13</v>
      </c>
      <c r="G57" s="226">
        <v>2</v>
      </c>
      <c r="H57" s="278">
        <v>11</v>
      </c>
      <c r="I57" s="278">
        <v>4</v>
      </c>
      <c r="J57" s="278">
        <v>14</v>
      </c>
      <c r="K57" s="265">
        <v>65</v>
      </c>
      <c r="L57" s="265">
        <v>5</v>
      </c>
      <c r="M57" s="265">
        <v>42</v>
      </c>
      <c r="N57" s="258">
        <v>11</v>
      </c>
      <c r="O57" s="258">
        <v>10</v>
      </c>
      <c r="P57" s="278">
        <v>5</v>
      </c>
      <c r="Q57" s="278">
        <v>4</v>
      </c>
      <c r="R57" s="278">
        <v>14</v>
      </c>
    </row>
    <row r="58" spans="1:18" ht="15">
      <c r="A58" s="195" t="s">
        <v>395</v>
      </c>
      <c r="B58" s="195" t="s">
        <v>179</v>
      </c>
      <c r="C58" s="265">
        <v>103</v>
      </c>
      <c r="D58" s="265">
        <v>4</v>
      </c>
      <c r="E58" s="265">
        <v>128</v>
      </c>
      <c r="F58" s="226">
        <v>12</v>
      </c>
      <c r="G58" s="226">
        <v>0</v>
      </c>
      <c r="H58" s="278">
        <v>14</v>
      </c>
      <c r="I58" s="278">
        <v>3</v>
      </c>
      <c r="J58" s="278">
        <v>81</v>
      </c>
      <c r="K58" s="265">
        <v>82</v>
      </c>
      <c r="L58" s="265">
        <v>3</v>
      </c>
      <c r="M58" s="265">
        <v>106</v>
      </c>
      <c r="N58" s="258">
        <v>17</v>
      </c>
      <c r="O58" s="258">
        <v>4</v>
      </c>
      <c r="P58" s="278">
        <v>22</v>
      </c>
      <c r="Q58" s="278">
        <v>2</v>
      </c>
      <c r="R58" s="278">
        <v>70</v>
      </c>
    </row>
    <row r="59" spans="1:18" ht="15">
      <c r="A59" s="193" t="s">
        <v>396</v>
      </c>
      <c r="B59" s="193" t="s">
        <v>180</v>
      </c>
      <c r="C59" s="265">
        <v>50</v>
      </c>
      <c r="D59" s="265">
        <v>4</v>
      </c>
      <c r="E59" s="265">
        <v>37</v>
      </c>
      <c r="F59" s="226">
        <v>15</v>
      </c>
      <c r="G59" s="226">
        <v>4</v>
      </c>
      <c r="H59" s="278">
        <v>12</v>
      </c>
      <c r="I59" s="278">
        <v>6</v>
      </c>
      <c r="J59" s="278">
        <v>36</v>
      </c>
      <c r="K59" s="265">
        <v>42</v>
      </c>
      <c r="L59" s="265">
        <v>6</v>
      </c>
      <c r="M59" s="265">
        <v>52</v>
      </c>
      <c r="N59" s="258">
        <v>7</v>
      </c>
      <c r="O59" s="258">
        <v>10</v>
      </c>
      <c r="P59" s="278">
        <v>17</v>
      </c>
      <c r="Q59" s="278">
        <v>5</v>
      </c>
      <c r="R59" s="278">
        <v>21</v>
      </c>
    </row>
    <row r="60" spans="1:18" ht="15">
      <c r="A60" s="195" t="s">
        <v>397</v>
      </c>
      <c r="B60" s="195" t="s">
        <v>181</v>
      </c>
      <c r="C60" s="265">
        <v>299</v>
      </c>
      <c r="D60" s="265">
        <v>4</v>
      </c>
      <c r="E60" s="265">
        <v>210</v>
      </c>
      <c r="F60" s="226">
        <v>25</v>
      </c>
      <c r="G60" s="226">
        <v>8</v>
      </c>
      <c r="H60" s="278">
        <v>26</v>
      </c>
      <c r="I60" s="278">
        <v>3</v>
      </c>
      <c r="J60" s="278">
        <v>58</v>
      </c>
      <c r="K60" s="265">
        <v>291</v>
      </c>
      <c r="L60" s="265">
        <v>1</v>
      </c>
      <c r="M60" s="265">
        <v>195</v>
      </c>
      <c r="N60" s="258">
        <v>43</v>
      </c>
      <c r="O60" s="258">
        <v>9</v>
      </c>
      <c r="P60" s="278">
        <v>50</v>
      </c>
      <c r="Q60" s="278">
        <v>14</v>
      </c>
      <c r="R60" s="278">
        <v>82</v>
      </c>
    </row>
    <row r="61" spans="1:18" ht="15">
      <c r="A61" s="193" t="s">
        <v>398</v>
      </c>
      <c r="B61" s="193" t="s">
        <v>182</v>
      </c>
      <c r="C61" s="265">
        <v>298</v>
      </c>
      <c r="D61" s="265">
        <v>6</v>
      </c>
      <c r="E61" s="265">
        <v>248</v>
      </c>
      <c r="F61" s="226">
        <v>41</v>
      </c>
      <c r="G61" s="226">
        <v>5</v>
      </c>
      <c r="H61" s="278">
        <v>35</v>
      </c>
      <c r="I61" s="278">
        <v>12</v>
      </c>
      <c r="J61" s="278">
        <v>123</v>
      </c>
      <c r="K61" s="265">
        <v>235</v>
      </c>
      <c r="L61" s="265">
        <v>5</v>
      </c>
      <c r="M61" s="265">
        <v>229</v>
      </c>
      <c r="N61" s="258">
        <v>31</v>
      </c>
      <c r="O61" s="258">
        <v>10</v>
      </c>
      <c r="P61" s="278">
        <v>28</v>
      </c>
      <c r="Q61" s="278">
        <v>8</v>
      </c>
      <c r="R61" s="278">
        <v>102</v>
      </c>
    </row>
    <row r="62" spans="1:18" ht="15">
      <c r="A62" s="195" t="s">
        <v>399</v>
      </c>
      <c r="B62" s="195" t="s">
        <v>183</v>
      </c>
      <c r="C62" s="265">
        <v>39</v>
      </c>
      <c r="D62" s="265">
        <v>0</v>
      </c>
      <c r="E62" s="265">
        <v>24</v>
      </c>
      <c r="F62" s="226">
        <v>5</v>
      </c>
      <c r="G62" s="226">
        <v>0</v>
      </c>
      <c r="H62" s="278">
        <v>8</v>
      </c>
      <c r="I62" s="278">
        <v>1</v>
      </c>
      <c r="J62" s="278">
        <v>7</v>
      </c>
      <c r="K62" s="265">
        <v>38</v>
      </c>
      <c r="L62" s="265">
        <v>1</v>
      </c>
      <c r="M62" s="265">
        <v>24</v>
      </c>
      <c r="N62" s="258">
        <v>6</v>
      </c>
      <c r="O62" s="258">
        <v>2</v>
      </c>
      <c r="P62" s="278">
        <v>6</v>
      </c>
      <c r="Q62" s="278">
        <v>1</v>
      </c>
      <c r="R62" s="278">
        <v>11</v>
      </c>
    </row>
    <row r="63" spans="1:18" ht="15">
      <c r="A63" s="193" t="s">
        <v>400</v>
      </c>
      <c r="B63" s="193" t="s">
        <v>184</v>
      </c>
      <c r="C63" s="265">
        <v>25</v>
      </c>
      <c r="D63" s="265">
        <v>5</v>
      </c>
      <c r="E63" s="265">
        <v>33</v>
      </c>
      <c r="F63" s="226">
        <v>6</v>
      </c>
      <c r="G63" s="226">
        <v>3</v>
      </c>
      <c r="H63" s="278">
        <v>2</v>
      </c>
      <c r="I63" s="278">
        <v>6</v>
      </c>
      <c r="J63" s="278">
        <v>16</v>
      </c>
      <c r="K63" s="265">
        <v>15</v>
      </c>
      <c r="L63" s="265">
        <v>2</v>
      </c>
      <c r="M63" s="265">
        <v>28</v>
      </c>
      <c r="N63" s="258">
        <v>6</v>
      </c>
      <c r="O63" s="258">
        <v>5</v>
      </c>
      <c r="P63" s="278">
        <v>8</v>
      </c>
      <c r="Q63" s="278">
        <v>4</v>
      </c>
      <c r="R63" s="278">
        <v>16</v>
      </c>
    </row>
    <row r="64" spans="1:18" ht="15">
      <c r="A64" s="195" t="s">
        <v>401</v>
      </c>
      <c r="B64" s="195" t="s">
        <v>185</v>
      </c>
      <c r="C64" s="265">
        <v>140</v>
      </c>
      <c r="D64" s="265">
        <v>3</v>
      </c>
      <c r="E64" s="265">
        <v>108</v>
      </c>
      <c r="F64" s="226">
        <v>23</v>
      </c>
      <c r="G64" s="226">
        <v>4</v>
      </c>
      <c r="H64" s="278">
        <v>14</v>
      </c>
      <c r="I64" s="278">
        <v>2</v>
      </c>
      <c r="J64" s="278">
        <v>57</v>
      </c>
      <c r="K64" s="265">
        <v>135</v>
      </c>
      <c r="L64" s="265">
        <v>1</v>
      </c>
      <c r="M64" s="265">
        <v>112</v>
      </c>
      <c r="N64" s="258">
        <v>11</v>
      </c>
      <c r="O64" s="258">
        <v>3</v>
      </c>
      <c r="P64" s="278">
        <v>18</v>
      </c>
      <c r="Q64" s="278">
        <v>5</v>
      </c>
      <c r="R64" s="278">
        <v>58</v>
      </c>
    </row>
    <row r="65" spans="1:18" ht="15">
      <c r="A65" s="193" t="s">
        <v>402</v>
      </c>
      <c r="B65" s="193" t="s">
        <v>186</v>
      </c>
      <c r="C65" s="265">
        <v>335</v>
      </c>
      <c r="D65" s="265">
        <v>6</v>
      </c>
      <c r="E65" s="265">
        <v>531</v>
      </c>
      <c r="F65" s="226">
        <v>36</v>
      </c>
      <c r="G65" s="226">
        <v>2</v>
      </c>
      <c r="H65" s="278">
        <v>35</v>
      </c>
      <c r="I65" s="278">
        <v>5</v>
      </c>
      <c r="J65" s="278">
        <v>224</v>
      </c>
      <c r="K65" s="265">
        <v>306</v>
      </c>
      <c r="L65" s="265">
        <v>11</v>
      </c>
      <c r="M65" s="265">
        <v>463</v>
      </c>
      <c r="N65" s="258">
        <v>38</v>
      </c>
      <c r="O65" s="258">
        <v>3</v>
      </c>
      <c r="P65" s="278">
        <v>30</v>
      </c>
      <c r="Q65" s="278">
        <v>7</v>
      </c>
      <c r="R65" s="278">
        <v>181</v>
      </c>
    </row>
    <row r="66" spans="1:18" ht="15">
      <c r="A66" s="195" t="s">
        <v>403</v>
      </c>
      <c r="B66" s="195" t="s">
        <v>187</v>
      </c>
      <c r="C66" s="265">
        <v>80</v>
      </c>
      <c r="D66" s="265">
        <v>3</v>
      </c>
      <c r="E66" s="265">
        <v>100</v>
      </c>
      <c r="F66" s="226">
        <v>9</v>
      </c>
      <c r="G66" s="226">
        <v>5</v>
      </c>
      <c r="H66" s="278">
        <v>8</v>
      </c>
      <c r="I66" s="278">
        <v>3</v>
      </c>
      <c r="J66" s="278">
        <v>84</v>
      </c>
      <c r="K66" s="265">
        <v>81</v>
      </c>
      <c r="L66" s="265">
        <v>9</v>
      </c>
      <c r="M66" s="265">
        <v>102</v>
      </c>
      <c r="N66" s="258">
        <v>6</v>
      </c>
      <c r="O66" s="258">
        <v>5</v>
      </c>
      <c r="P66" s="278">
        <v>14</v>
      </c>
      <c r="Q66" s="278">
        <v>13</v>
      </c>
      <c r="R66" s="278">
        <v>80</v>
      </c>
    </row>
    <row r="67" spans="1:18" ht="15">
      <c r="A67" s="193" t="s">
        <v>404</v>
      </c>
      <c r="B67" s="193" t="s">
        <v>188</v>
      </c>
      <c r="C67" s="265">
        <v>218</v>
      </c>
      <c r="D67" s="265">
        <v>3</v>
      </c>
      <c r="E67" s="265">
        <v>88</v>
      </c>
      <c r="F67" s="226">
        <v>12</v>
      </c>
      <c r="G67" s="226">
        <v>9</v>
      </c>
      <c r="H67" s="278">
        <v>23</v>
      </c>
      <c r="I67" s="278">
        <v>6</v>
      </c>
      <c r="J67" s="278">
        <v>59</v>
      </c>
      <c r="K67" s="265">
        <v>247</v>
      </c>
      <c r="L67" s="265">
        <v>6</v>
      </c>
      <c r="M67" s="265">
        <v>90</v>
      </c>
      <c r="N67" s="258">
        <v>11</v>
      </c>
      <c r="O67" s="258">
        <v>6</v>
      </c>
      <c r="P67" s="278">
        <v>25</v>
      </c>
      <c r="Q67" s="278">
        <v>5</v>
      </c>
      <c r="R67" s="278">
        <v>54</v>
      </c>
    </row>
    <row r="68" spans="1:18" ht="15">
      <c r="A68" s="195" t="s">
        <v>405</v>
      </c>
      <c r="B68" s="195" t="s">
        <v>189</v>
      </c>
      <c r="C68" s="265">
        <v>9</v>
      </c>
      <c r="D68" s="265">
        <v>4</v>
      </c>
      <c r="E68" s="265">
        <v>13</v>
      </c>
      <c r="F68" s="226">
        <v>0</v>
      </c>
      <c r="G68" s="226">
        <v>0</v>
      </c>
      <c r="H68" s="278">
        <v>0</v>
      </c>
      <c r="I68" s="278">
        <v>0</v>
      </c>
      <c r="J68" s="278">
        <v>20</v>
      </c>
      <c r="K68" s="265">
        <v>10</v>
      </c>
      <c r="L68" s="265">
        <v>0</v>
      </c>
      <c r="M68" s="265">
        <v>23</v>
      </c>
      <c r="N68" s="258">
        <v>1</v>
      </c>
      <c r="O68" s="258">
        <v>0</v>
      </c>
      <c r="P68" s="278">
        <v>1</v>
      </c>
      <c r="Q68" s="278">
        <v>1</v>
      </c>
      <c r="R68" s="278">
        <v>21</v>
      </c>
    </row>
    <row r="69" spans="1:18" ht="15">
      <c r="A69" s="193" t="s">
        <v>406</v>
      </c>
      <c r="B69" s="193" t="s">
        <v>190</v>
      </c>
      <c r="C69" s="265">
        <v>379</v>
      </c>
      <c r="D69" s="265">
        <v>2</v>
      </c>
      <c r="E69" s="265">
        <v>237</v>
      </c>
      <c r="F69" s="226">
        <v>34</v>
      </c>
      <c r="G69" s="226">
        <v>1</v>
      </c>
      <c r="H69" s="278">
        <v>18</v>
      </c>
      <c r="I69" s="278">
        <v>2</v>
      </c>
      <c r="J69" s="278">
        <v>34</v>
      </c>
      <c r="K69" s="265">
        <v>385</v>
      </c>
      <c r="L69" s="265">
        <v>6</v>
      </c>
      <c r="M69" s="265">
        <v>247</v>
      </c>
      <c r="N69" s="258">
        <v>34</v>
      </c>
      <c r="O69" s="258">
        <v>4</v>
      </c>
      <c r="P69" s="278">
        <v>18</v>
      </c>
      <c r="Q69" s="278">
        <v>2</v>
      </c>
      <c r="R69" s="278">
        <v>57</v>
      </c>
    </row>
    <row r="70" spans="1:18" ht="15">
      <c r="A70" s="195" t="s">
        <v>407</v>
      </c>
      <c r="B70" s="195" t="s">
        <v>191</v>
      </c>
      <c r="C70" s="265">
        <v>98</v>
      </c>
      <c r="D70" s="265">
        <v>3</v>
      </c>
      <c r="E70" s="265">
        <v>113</v>
      </c>
      <c r="F70" s="226">
        <v>15</v>
      </c>
      <c r="G70" s="226">
        <v>1</v>
      </c>
      <c r="H70" s="278">
        <v>8</v>
      </c>
      <c r="I70" s="278">
        <v>5</v>
      </c>
      <c r="J70" s="278">
        <v>32</v>
      </c>
      <c r="K70" s="265">
        <v>81</v>
      </c>
      <c r="L70" s="265">
        <v>1</v>
      </c>
      <c r="M70" s="265">
        <v>79</v>
      </c>
      <c r="N70" s="258">
        <v>15</v>
      </c>
      <c r="O70" s="258">
        <v>6</v>
      </c>
      <c r="P70" s="278">
        <v>11</v>
      </c>
      <c r="Q70" s="278">
        <v>3</v>
      </c>
      <c r="R70" s="278">
        <v>33</v>
      </c>
    </row>
    <row r="71" spans="1:18" ht="15">
      <c r="A71" s="193" t="s">
        <v>408</v>
      </c>
      <c r="B71" s="193" t="s">
        <v>192</v>
      </c>
      <c r="C71" s="265">
        <v>170</v>
      </c>
      <c r="D71" s="265">
        <v>3</v>
      </c>
      <c r="E71" s="265">
        <v>150</v>
      </c>
      <c r="F71" s="226">
        <v>30</v>
      </c>
      <c r="G71" s="226">
        <v>10</v>
      </c>
      <c r="H71" s="278">
        <v>26</v>
      </c>
      <c r="I71" s="278">
        <v>7</v>
      </c>
      <c r="J71" s="278">
        <v>57</v>
      </c>
      <c r="K71" s="265">
        <v>146</v>
      </c>
      <c r="L71" s="265">
        <v>7</v>
      </c>
      <c r="M71" s="265">
        <v>184</v>
      </c>
      <c r="N71" s="258">
        <v>31</v>
      </c>
      <c r="O71" s="258">
        <v>9</v>
      </c>
      <c r="P71" s="278">
        <v>27</v>
      </c>
      <c r="Q71" s="278">
        <v>14</v>
      </c>
      <c r="R71" s="278">
        <v>78</v>
      </c>
    </row>
    <row r="72" spans="1:18" ht="15">
      <c r="A72" s="195" t="s">
        <v>409</v>
      </c>
      <c r="B72" s="195" t="s">
        <v>193</v>
      </c>
      <c r="C72" s="265">
        <v>87</v>
      </c>
      <c r="D72" s="265">
        <v>3</v>
      </c>
      <c r="E72" s="265">
        <v>81</v>
      </c>
      <c r="F72" s="226">
        <v>2</v>
      </c>
      <c r="G72" s="226">
        <v>4</v>
      </c>
      <c r="H72" s="278">
        <v>9</v>
      </c>
      <c r="I72" s="278">
        <v>3</v>
      </c>
      <c r="J72" s="278">
        <v>38</v>
      </c>
      <c r="K72" s="265">
        <v>48</v>
      </c>
      <c r="L72" s="265">
        <v>2</v>
      </c>
      <c r="M72" s="265">
        <v>82</v>
      </c>
      <c r="N72" s="258">
        <v>7</v>
      </c>
      <c r="O72" s="258">
        <v>7</v>
      </c>
      <c r="P72" s="278">
        <v>11</v>
      </c>
      <c r="Q72" s="278">
        <v>3</v>
      </c>
      <c r="R72" s="278">
        <v>32</v>
      </c>
    </row>
    <row r="73" spans="1:18" ht="15">
      <c r="A73" s="193" t="s">
        <v>410</v>
      </c>
      <c r="B73" s="193" t="s">
        <v>194</v>
      </c>
      <c r="C73" s="265">
        <v>79</v>
      </c>
      <c r="D73" s="265">
        <v>1</v>
      </c>
      <c r="E73" s="265">
        <v>79</v>
      </c>
      <c r="F73" s="226">
        <v>17</v>
      </c>
      <c r="G73" s="226">
        <v>7</v>
      </c>
      <c r="H73" s="278">
        <v>18</v>
      </c>
      <c r="I73" s="278">
        <v>3</v>
      </c>
      <c r="J73" s="278">
        <v>94</v>
      </c>
      <c r="K73" s="265">
        <v>72</v>
      </c>
      <c r="L73" s="265">
        <v>1</v>
      </c>
      <c r="M73" s="265">
        <v>117</v>
      </c>
      <c r="N73" s="258">
        <v>15</v>
      </c>
      <c r="O73" s="258">
        <v>7</v>
      </c>
      <c r="P73" s="278">
        <v>19</v>
      </c>
      <c r="Q73" s="278">
        <v>6</v>
      </c>
      <c r="R73" s="278">
        <v>111</v>
      </c>
    </row>
    <row r="74" spans="1:18" ht="15">
      <c r="A74" s="195" t="s">
        <v>411</v>
      </c>
      <c r="B74" s="195" t="s">
        <v>195</v>
      </c>
      <c r="C74" s="265">
        <v>140</v>
      </c>
      <c r="D74" s="265">
        <v>2</v>
      </c>
      <c r="E74" s="265">
        <v>61</v>
      </c>
      <c r="F74" s="226">
        <v>10</v>
      </c>
      <c r="G74" s="226">
        <v>4</v>
      </c>
      <c r="H74" s="278">
        <v>28</v>
      </c>
      <c r="I74" s="278">
        <v>4</v>
      </c>
      <c r="J74" s="278">
        <v>23</v>
      </c>
      <c r="K74" s="265">
        <v>95</v>
      </c>
      <c r="L74" s="265">
        <v>2</v>
      </c>
      <c r="M74" s="265">
        <v>76</v>
      </c>
      <c r="N74" s="258">
        <v>21</v>
      </c>
      <c r="O74" s="258">
        <v>4</v>
      </c>
      <c r="P74" s="278">
        <v>23</v>
      </c>
      <c r="Q74" s="278">
        <v>4</v>
      </c>
      <c r="R74" s="278">
        <v>26</v>
      </c>
    </row>
    <row r="75" spans="1:18" ht="15">
      <c r="A75" s="193" t="s">
        <v>412</v>
      </c>
      <c r="B75" s="193" t="s">
        <v>196</v>
      </c>
      <c r="C75" s="265">
        <v>10</v>
      </c>
      <c r="D75" s="265">
        <v>1</v>
      </c>
      <c r="E75" s="265">
        <v>9</v>
      </c>
      <c r="F75" s="226">
        <v>2</v>
      </c>
      <c r="G75" s="226">
        <v>2</v>
      </c>
      <c r="H75" s="278">
        <v>2</v>
      </c>
      <c r="I75" s="278">
        <v>0</v>
      </c>
      <c r="J75" s="278">
        <v>6</v>
      </c>
      <c r="K75" s="265">
        <v>7</v>
      </c>
      <c r="L75" s="265">
        <v>0</v>
      </c>
      <c r="M75" s="265">
        <v>9</v>
      </c>
      <c r="N75" s="258">
        <v>2</v>
      </c>
      <c r="O75" s="258">
        <v>0</v>
      </c>
      <c r="P75" s="278">
        <v>1</v>
      </c>
      <c r="Q75" s="278">
        <v>1</v>
      </c>
      <c r="R75" s="278">
        <v>15</v>
      </c>
    </row>
    <row r="76" spans="1:18" ht="15">
      <c r="A76" s="195" t="s">
        <v>413</v>
      </c>
      <c r="B76" s="195" t="s">
        <v>197</v>
      </c>
      <c r="C76" s="265">
        <v>50</v>
      </c>
      <c r="D76" s="265">
        <v>1</v>
      </c>
      <c r="E76" s="265">
        <v>73</v>
      </c>
      <c r="F76" s="226">
        <v>6</v>
      </c>
      <c r="G76" s="226">
        <v>1</v>
      </c>
      <c r="H76" s="278">
        <v>4</v>
      </c>
      <c r="I76" s="278">
        <v>1</v>
      </c>
      <c r="J76" s="278">
        <v>26</v>
      </c>
      <c r="K76" s="265">
        <v>61</v>
      </c>
      <c r="L76" s="265">
        <v>6</v>
      </c>
      <c r="M76" s="265">
        <v>72</v>
      </c>
      <c r="N76" s="258">
        <v>3</v>
      </c>
      <c r="O76" s="258">
        <v>2</v>
      </c>
      <c r="P76" s="278">
        <v>12</v>
      </c>
      <c r="Q76" s="278">
        <v>5</v>
      </c>
      <c r="R76" s="278">
        <v>19</v>
      </c>
    </row>
    <row r="77" spans="1:18" ht="15">
      <c r="A77" s="193" t="s">
        <v>414</v>
      </c>
      <c r="B77" s="193" t="s">
        <v>198</v>
      </c>
      <c r="C77" s="265">
        <v>50</v>
      </c>
      <c r="D77" s="265">
        <v>1</v>
      </c>
      <c r="E77" s="265">
        <v>36</v>
      </c>
      <c r="F77" s="226">
        <v>7</v>
      </c>
      <c r="G77" s="226">
        <v>1</v>
      </c>
      <c r="H77" s="278">
        <v>4</v>
      </c>
      <c r="I77" s="278">
        <v>2</v>
      </c>
      <c r="J77" s="278">
        <v>16</v>
      </c>
      <c r="K77" s="265">
        <v>41</v>
      </c>
      <c r="L77" s="265">
        <v>0</v>
      </c>
      <c r="M77" s="265">
        <v>32</v>
      </c>
      <c r="N77" s="258">
        <v>6</v>
      </c>
      <c r="O77" s="258">
        <v>3</v>
      </c>
      <c r="P77" s="278">
        <v>5</v>
      </c>
      <c r="Q77" s="278">
        <v>2</v>
      </c>
      <c r="R77" s="278">
        <v>12</v>
      </c>
    </row>
    <row r="78" spans="1:18" ht="15">
      <c r="A78" s="195" t="s">
        <v>415</v>
      </c>
      <c r="B78" s="195" t="s">
        <v>199</v>
      </c>
      <c r="C78" s="265">
        <v>105</v>
      </c>
      <c r="D78" s="265">
        <v>1</v>
      </c>
      <c r="E78" s="265">
        <v>71</v>
      </c>
      <c r="F78" s="226">
        <v>9</v>
      </c>
      <c r="G78" s="226">
        <v>0</v>
      </c>
      <c r="H78" s="278">
        <v>9</v>
      </c>
      <c r="I78" s="278">
        <v>0</v>
      </c>
      <c r="J78" s="278">
        <v>11</v>
      </c>
      <c r="K78" s="265">
        <v>127</v>
      </c>
      <c r="L78" s="265">
        <v>1</v>
      </c>
      <c r="M78" s="265">
        <v>72</v>
      </c>
      <c r="N78" s="258">
        <v>12</v>
      </c>
      <c r="O78" s="258">
        <v>0</v>
      </c>
      <c r="P78" s="278">
        <v>11</v>
      </c>
      <c r="Q78" s="278">
        <v>0</v>
      </c>
      <c r="R78" s="278">
        <v>16</v>
      </c>
    </row>
    <row r="79" spans="1:18" ht="15">
      <c r="A79" s="193" t="s">
        <v>416</v>
      </c>
      <c r="B79" s="193" t="s">
        <v>200</v>
      </c>
      <c r="C79" s="265">
        <v>50</v>
      </c>
      <c r="D79" s="265">
        <v>0</v>
      </c>
      <c r="E79" s="265">
        <v>20</v>
      </c>
      <c r="F79" s="226">
        <v>4</v>
      </c>
      <c r="G79" s="226">
        <v>0</v>
      </c>
      <c r="H79" s="278">
        <v>6</v>
      </c>
      <c r="I79" s="278">
        <v>2</v>
      </c>
      <c r="J79" s="278">
        <v>5</v>
      </c>
      <c r="K79" s="265">
        <v>91</v>
      </c>
      <c r="L79" s="265">
        <v>1</v>
      </c>
      <c r="M79" s="265">
        <v>31</v>
      </c>
      <c r="N79" s="258">
        <v>17</v>
      </c>
      <c r="O79" s="258">
        <v>2</v>
      </c>
      <c r="P79" s="278">
        <v>6</v>
      </c>
      <c r="Q79" s="278">
        <v>0</v>
      </c>
      <c r="R79" s="278">
        <v>4</v>
      </c>
    </row>
    <row r="80" spans="1:18" ht="15">
      <c r="A80" s="195" t="s">
        <v>417</v>
      </c>
      <c r="B80" s="195" t="s">
        <v>201</v>
      </c>
      <c r="C80" s="265">
        <v>21</v>
      </c>
      <c r="D80" s="265">
        <v>1</v>
      </c>
      <c r="E80" s="265">
        <v>49</v>
      </c>
      <c r="F80" s="226">
        <v>4</v>
      </c>
      <c r="G80" s="226">
        <v>0</v>
      </c>
      <c r="H80" s="278">
        <v>2</v>
      </c>
      <c r="I80" s="278">
        <v>0</v>
      </c>
      <c r="J80" s="278">
        <v>17</v>
      </c>
      <c r="K80" s="265">
        <v>14</v>
      </c>
      <c r="L80" s="265">
        <v>0</v>
      </c>
      <c r="M80" s="265">
        <v>43</v>
      </c>
      <c r="N80" s="258">
        <v>3</v>
      </c>
      <c r="O80" s="258">
        <v>0</v>
      </c>
      <c r="P80" s="278">
        <v>2</v>
      </c>
      <c r="Q80" s="278">
        <v>3</v>
      </c>
      <c r="R80" s="278">
        <v>24</v>
      </c>
    </row>
    <row r="81" spans="1:18" ht="15">
      <c r="A81" s="193" t="s">
        <v>418</v>
      </c>
      <c r="B81" s="193" t="s">
        <v>202</v>
      </c>
      <c r="C81" s="265">
        <v>6</v>
      </c>
      <c r="D81" s="265">
        <v>0</v>
      </c>
      <c r="E81" s="265">
        <v>27</v>
      </c>
      <c r="F81" s="226">
        <v>0</v>
      </c>
      <c r="G81" s="226">
        <v>0</v>
      </c>
      <c r="H81" s="278">
        <v>0</v>
      </c>
      <c r="I81" s="278">
        <v>0</v>
      </c>
      <c r="J81" s="278">
        <v>6</v>
      </c>
      <c r="K81" s="265">
        <v>14</v>
      </c>
      <c r="L81" s="265">
        <v>0</v>
      </c>
      <c r="M81" s="265">
        <v>16</v>
      </c>
      <c r="N81" s="258">
        <v>0</v>
      </c>
      <c r="O81" s="258">
        <v>0</v>
      </c>
      <c r="P81" s="278">
        <v>1</v>
      </c>
      <c r="Q81" s="278">
        <v>0</v>
      </c>
      <c r="R81" s="278">
        <v>4</v>
      </c>
    </row>
    <row r="82" spans="1:18" ht="15">
      <c r="A82" s="195" t="s">
        <v>419</v>
      </c>
      <c r="B82" s="195" t="s">
        <v>203</v>
      </c>
      <c r="C82" s="265">
        <v>22</v>
      </c>
      <c r="D82" s="265">
        <v>1</v>
      </c>
      <c r="E82" s="265">
        <v>59</v>
      </c>
      <c r="F82" s="226">
        <v>1</v>
      </c>
      <c r="G82" s="226">
        <v>3</v>
      </c>
      <c r="H82" s="278">
        <v>3</v>
      </c>
      <c r="I82" s="278">
        <v>3</v>
      </c>
      <c r="J82" s="278">
        <v>12</v>
      </c>
      <c r="K82" s="265">
        <v>21</v>
      </c>
      <c r="L82" s="265">
        <v>8</v>
      </c>
      <c r="M82" s="265">
        <v>41</v>
      </c>
      <c r="N82" s="258">
        <v>6</v>
      </c>
      <c r="O82" s="258">
        <v>2</v>
      </c>
      <c r="P82" s="278">
        <v>2</v>
      </c>
      <c r="Q82" s="278">
        <v>0</v>
      </c>
      <c r="R82" s="278">
        <v>23</v>
      </c>
    </row>
    <row r="83" spans="1:18" ht="15">
      <c r="A83" s="193" t="s">
        <v>420</v>
      </c>
      <c r="B83" s="193" t="s">
        <v>204</v>
      </c>
      <c r="C83" s="265">
        <v>105</v>
      </c>
      <c r="D83" s="265">
        <v>0</v>
      </c>
      <c r="E83" s="265">
        <v>86</v>
      </c>
      <c r="F83" s="226">
        <v>6</v>
      </c>
      <c r="G83" s="226">
        <v>0</v>
      </c>
      <c r="H83" s="278">
        <v>7</v>
      </c>
      <c r="I83" s="278">
        <v>2</v>
      </c>
      <c r="J83" s="278">
        <v>27</v>
      </c>
      <c r="K83" s="265">
        <v>101</v>
      </c>
      <c r="L83" s="265">
        <v>2</v>
      </c>
      <c r="M83" s="265">
        <v>92</v>
      </c>
      <c r="N83" s="258">
        <v>11</v>
      </c>
      <c r="O83" s="258">
        <v>4</v>
      </c>
      <c r="P83" s="278">
        <v>16</v>
      </c>
      <c r="Q83" s="278">
        <v>0</v>
      </c>
      <c r="R83" s="278">
        <v>19</v>
      </c>
    </row>
    <row r="84" spans="1:18" ht="15">
      <c r="A84" s="195" t="s">
        <v>421</v>
      </c>
      <c r="B84" s="195" t="s">
        <v>205</v>
      </c>
      <c r="C84" s="265">
        <v>42</v>
      </c>
      <c r="D84" s="265">
        <v>1</v>
      </c>
      <c r="E84" s="265">
        <v>47</v>
      </c>
      <c r="F84" s="226">
        <v>3</v>
      </c>
      <c r="G84" s="226">
        <v>9</v>
      </c>
      <c r="H84" s="278">
        <v>10</v>
      </c>
      <c r="I84" s="278">
        <v>14</v>
      </c>
      <c r="J84" s="278">
        <v>43</v>
      </c>
      <c r="K84" s="265">
        <v>57</v>
      </c>
      <c r="L84" s="265">
        <v>1</v>
      </c>
      <c r="M84" s="265">
        <v>66</v>
      </c>
      <c r="N84" s="258">
        <v>13</v>
      </c>
      <c r="O84" s="258">
        <v>13</v>
      </c>
      <c r="P84" s="278">
        <v>8</v>
      </c>
      <c r="Q84" s="278">
        <v>12</v>
      </c>
      <c r="R84" s="278">
        <v>41</v>
      </c>
    </row>
    <row r="85" spans="1:18" ht="15">
      <c r="A85" s="193" t="s">
        <v>422</v>
      </c>
      <c r="B85" s="193" t="s">
        <v>206</v>
      </c>
      <c r="C85" s="265">
        <v>26</v>
      </c>
      <c r="D85" s="265">
        <v>0</v>
      </c>
      <c r="E85" s="265">
        <v>30</v>
      </c>
      <c r="F85" s="226">
        <v>2</v>
      </c>
      <c r="G85" s="226">
        <v>2</v>
      </c>
      <c r="H85" s="278">
        <v>0</v>
      </c>
      <c r="I85" s="278">
        <v>0</v>
      </c>
      <c r="J85" s="278">
        <v>5</v>
      </c>
      <c r="K85" s="265">
        <v>38</v>
      </c>
      <c r="L85" s="265">
        <v>3</v>
      </c>
      <c r="M85" s="265">
        <v>36</v>
      </c>
      <c r="N85" s="258">
        <v>1</v>
      </c>
      <c r="O85" s="258">
        <v>0</v>
      </c>
      <c r="P85" s="278">
        <v>4</v>
      </c>
      <c r="Q85" s="278">
        <v>1</v>
      </c>
      <c r="R85" s="278">
        <v>7</v>
      </c>
    </row>
    <row r="86" spans="1:18" ht="15">
      <c r="A86" s="195" t="s">
        <v>423</v>
      </c>
      <c r="B86" s="195" t="s">
        <v>207</v>
      </c>
      <c r="C86" s="265">
        <v>111</v>
      </c>
      <c r="D86" s="265">
        <v>3</v>
      </c>
      <c r="E86" s="265">
        <v>76</v>
      </c>
      <c r="F86" s="226">
        <v>13</v>
      </c>
      <c r="G86" s="226">
        <v>5</v>
      </c>
      <c r="H86" s="278">
        <v>20</v>
      </c>
      <c r="I86" s="278">
        <v>5</v>
      </c>
      <c r="J86" s="278">
        <v>32</v>
      </c>
      <c r="K86" s="265">
        <v>102</v>
      </c>
      <c r="L86" s="265">
        <v>1</v>
      </c>
      <c r="M86" s="265">
        <v>76</v>
      </c>
      <c r="N86" s="258">
        <v>13</v>
      </c>
      <c r="O86" s="258">
        <v>1</v>
      </c>
      <c r="P86" s="278">
        <v>26</v>
      </c>
      <c r="Q86" s="278">
        <v>1</v>
      </c>
      <c r="R86" s="278">
        <v>26</v>
      </c>
    </row>
    <row r="87" spans="1:18" ht="15.75" thickBot="1">
      <c r="A87" s="196" t="s">
        <v>424</v>
      </c>
      <c r="B87" s="202" t="s">
        <v>208</v>
      </c>
      <c r="C87" s="265">
        <v>70</v>
      </c>
      <c r="D87" s="265">
        <v>0</v>
      </c>
      <c r="E87" s="265">
        <v>65</v>
      </c>
      <c r="F87" s="226">
        <v>10</v>
      </c>
      <c r="G87" s="226">
        <v>2</v>
      </c>
      <c r="H87" s="278">
        <v>12</v>
      </c>
      <c r="I87" s="278">
        <v>2</v>
      </c>
      <c r="J87" s="278">
        <v>25</v>
      </c>
      <c r="K87" s="265">
        <v>75</v>
      </c>
      <c r="L87" s="265">
        <v>1</v>
      </c>
      <c r="M87" s="265">
        <v>62</v>
      </c>
      <c r="N87" s="281">
        <v>15</v>
      </c>
      <c r="O87" s="281">
        <v>0</v>
      </c>
      <c r="P87" s="278">
        <v>15</v>
      </c>
      <c r="Q87" s="278">
        <v>1</v>
      </c>
      <c r="R87" s="278">
        <v>19</v>
      </c>
    </row>
    <row r="88" spans="1:18" s="55" customFormat="1" ht="17.25" customHeight="1" thickBot="1" thickTop="1">
      <c r="A88" s="197"/>
      <c r="B88" s="197" t="s">
        <v>209</v>
      </c>
      <c r="C88" s="198">
        <f>SUM(C7:C87)</f>
        <v>36782</v>
      </c>
      <c r="D88" s="199">
        <f aca="true" t="shared" si="0" ref="D88:J88">SUM(D7:D87)</f>
        <v>445</v>
      </c>
      <c r="E88" s="203">
        <f t="shared" si="0"/>
        <v>23356</v>
      </c>
      <c r="F88" s="198">
        <f t="shared" si="0"/>
        <v>5814</v>
      </c>
      <c r="G88" s="203">
        <f t="shared" si="0"/>
        <v>587</v>
      </c>
      <c r="H88" s="198">
        <f t="shared" si="0"/>
        <v>5312</v>
      </c>
      <c r="I88" s="199">
        <f t="shared" si="0"/>
        <v>663</v>
      </c>
      <c r="J88" s="203">
        <f t="shared" si="0"/>
        <v>10071</v>
      </c>
      <c r="K88" s="198">
        <f>SUM(K7:K87)</f>
        <v>35090</v>
      </c>
      <c r="L88" s="199">
        <f aca="true" t="shared" si="1" ref="L88:Q88">SUM(L7:L87)</f>
        <v>535</v>
      </c>
      <c r="M88" s="203">
        <f t="shared" si="1"/>
        <v>26533</v>
      </c>
      <c r="N88" s="198">
        <f t="shared" si="1"/>
        <v>6170</v>
      </c>
      <c r="O88" s="203">
        <f t="shared" si="1"/>
        <v>770</v>
      </c>
      <c r="P88" s="198">
        <f t="shared" si="1"/>
        <v>6716</v>
      </c>
      <c r="Q88" s="199">
        <f t="shared" si="1"/>
        <v>793</v>
      </c>
      <c r="R88" s="200">
        <f>SUM(R7:R87)</f>
        <v>10572</v>
      </c>
    </row>
    <row r="89" spans="1:18" s="61" customFormat="1" ht="16.5" thickTop="1">
      <c r="A89" s="56" t="s">
        <v>18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  <row r="90" spans="1:11" s="65" customFormat="1" ht="20.25">
      <c r="A90" s="62"/>
      <c r="B90" s="62"/>
      <c r="C90" s="63"/>
      <c r="D90" s="63"/>
      <c r="E90" s="63"/>
      <c r="F90" s="63"/>
      <c r="G90" s="63"/>
      <c r="H90" s="63"/>
      <c r="I90" s="63"/>
      <c r="J90" s="63"/>
      <c r="K90" s="64"/>
    </row>
    <row r="91" spans="1:11" s="67" customFormat="1" ht="20.25" customHeight="1">
      <c r="A91" s="66"/>
      <c r="B91" s="66"/>
      <c r="K91" s="68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5.00390625" style="169" customWidth="1"/>
    <col min="2" max="2" width="5.00390625" style="0" customWidth="1"/>
    <col min="3" max="3" width="12.28125" style="0" customWidth="1"/>
    <col min="4" max="4" width="7.140625" style="0" customWidth="1"/>
    <col min="5" max="5" width="13.8515625" style="0" customWidth="1"/>
    <col min="6" max="6" width="7.140625" style="0" customWidth="1"/>
    <col min="7" max="7" width="5.7109375" style="0" customWidth="1"/>
    <col min="8" max="8" width="9.140625" style="0" customWidth="1"/>
    <col min="9" max="9" width="8.8515625" style="0" customWidth="1"/>
    <col min="10" max="10" width="13.28125" style="0" customWidth="1"/>
    <col min="11" max="11" width="8.140625" style="0" customWidth="1"/>
    <col min="12" max="12" width="6.57421875" style="0" customWidth="1"/>
    <col min="13" max="13" width="10.7109375" style="0" customWidth="1"/>
  </cols>
  <sheetData>
    <row r="1" spans="2:14" s="52" customFormat="1" ht="18">
      <c r="B1" s="492" t="s">
        <v>520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177"/>
    </row>
    <row r="2" spans="2:12" s="52" customFormat="1" ht="15">
      <c r="B2" s="53"/>
      <c r="C2" s="53"/>
      <c r="L2" s="69"/>
    </row>
    <row r="3" spans="2:14" s="52" customFormat="1" ht="15.75">
      <c r="B3" s="480" t="s">
        <v>472</v>
      </c>
      <c r="C3" s="480"/>
      <c r="D3" s="480"/>
      <c r="E3" s="480"/>
      <c r="F3" s="480"/>
      <c r="G3" s="480"/>
      <c r="H3" s="480"/>
      <c r="I3" s="480"/>
      <c r="J3" s="480"/>
      <c r="K3" s="480"/>
      <c r="L3" s="216"/>
      <c r="M3" s="216"/>
      <c r="N3" s="211"/>
    </row>
    <row r="4" ht="15.75" thickBot="1">
      <c r="C4" s="169"/>
    </row>
    <row r="5" spans="2:13" ht="16.5" thickBot="1" thickTop="1">
      <c r="B5" s="481" t="s">
        <v>343</v>
      </c>
      <c r="C5" s="484" t="s">
        <v>470</v>
      </c>
      <c r="D5" s="487" t="s">
        <v>525</v>
      </c>
      <c r="E5" s="488"/>
      <c r="F5" s="488"/>
      <c r="G5" s="488"/>
      <c r="H5" s="488"/>
      <c r="I5" s="487" t="s">
        <v>526</v>
      </c>
      <c r="J5" s="488"/>
      <c r="K5" s="488"/>
      <c r="L5" s="488"/>
      <c r="M5" s="489"/>
    </row>
    <row r="6" spans="2:13" ht="23.25" thickTop="1">
      <c r="B6" s="482"/>
      <c r="C6" s="485"/>
      <c r="D6" s="490" t="s">
        <v>213</v>
      </c>
      <c r="E6" s="491"/>
      <c r="F6" s="212" t="s">
        <v>471</v>
      </c>
      <c r="G6" s="490" t="s">
        <v>7</v>
      </c>
      <c r="H6" s="491"/>
      <c r="I6" s="490" t="s">
        <v>213</v>
      </c>
      <c r="J6" s="491"/>
      <c r="K6" s="213" t="s">
        <v>471</v>
      </c>
      <c r="L6" s="490" t="s">
        <v>7</v>
      </c>
      <c r="M6" s="491"/>
    </row>
    <row r="7" spans="2:13" ht="15.75" customHeight="1" thickBot="1">
      <c r="B7" s="483"/>
      <c r="C7" s="486"/>
      <c r="D7" s="214" t="s">
        <v>9</v>
      </c>
      <c r="E7" s="215" t="s">
        <v>478</v>
      </c>
      <c r="F7" s="214" t="s">
        <v>9</v>
      </c>
      <c r="G7" s="214" t="s">
        <v>9</v>
      </c>
      <c r="H7" s="215" t="s">
        <v>478</v>
      </c>
      <c r="I7" s="214" t="s">
        <v>9</v>
      </c>
      <c r="J7" s="215" t="s">
        <v>478</v>
      </c>
      <c r="K7" s="214" t="s">
        <v>9</v>
      </c>
      <c r="L7" s="214" t="s">
        <v>9</v>
      </c>
      <c r="M7" s="215" t="s">
        <v>478</v>
      </c>
    </row>
    <row r="8" spans="2:14" ht="15.75" thickTop="1">
      <c r="B8" s="217" t="s">
        <v>344</v>
      </c>
      <c r="C8" s="217" t="s">
        <v>129</v>
      </c>
      <c r="D8" s="554">
        <v>113</v>
      </c>
      <c r="E8" s="554">
        <v>25890000</v>
      </c>
      <c r="F8" s="554">
        <v>32</v>
      </c>
      <c r="G8" s="554">
        <v>1</v>
      </c>
      <c r="H8" s="554">
        <v>4000</v>
      </c>
      <c r="I8" s="554">
        <v>797</v>
      </c>
      <c r="J8" s="554">
        <v>142519000</v>
      </c>
      <c r="K8" s="554">
        <v>287</v>
      </c>
      <c r="L8" s="554">
        <v>6</v>
      </c>
      <c r="M8" s="554">
        <v>16700</v>
      </c>
      <c r="N8" s="210"/>
    </row>
    <row r="9" spans="2:14" ht="15">
      <c r="B9" s="218" t="s">
        <v>345</v>
      </c>
      <c r="C9" s="218" t="s">
        <v>130</v>
      </c>
      <c r="D9" s="554">
        <v>17</v>
      </c>
      <c r="E9" s="554">
        <v>1920000</v>
      </c>
      <c r="F9" s="554">
        <v>10</v>
      </c>
      <c r="G9" s="554">
        <v>1</v>
      </c>
      <c r="H9" s="554">
        <v>700</v>
      </c>
      <c r="I9" s="554">
        <v>81</v>
      </c>
      <c r="J9" s="554">
        <v>13500000</v>
      </c>
      <c r="K9" s="554">
        <v>65</v>
      </c>
      <c r="L9" s="554">
        <v>2</v>
      </c>
      <c r="M9" s="554">
        <v>1400</v>
      </c>
      <c r="N9" s="210"/>
    </row>
    <row r="10" spans="2:14" ht="15">
      <c r="B10" s="219" t="s">
        <v>346</v>
      </c>
      <c r="C10" s="219" t="s">
        <v>131</v>
      </c>
      <c r="D10" s="554">
        <v>16</v>
      </c>
      <c r="E10" s="554">
        <v>1100000</v>
      </c>
      <c r="F10" s="554">
        <v>23</v>
      </c>
      <c r="G10" s="554">
        <v>3</v>
      </c>
      <c r="H10" s="554">
        <v>2100</v>
      </c>
      <c r="I10" s="554">
        <v>151</v>
      </c>
      <c r="J10" s="554">
        <v>38634000</v>
      </c>
      <c r="K10" s="554">
        <v>134</v>
      </c>
      <c r="L10" s="554">
        <v>10</v>
      </c>
      <c r="M10" s="554">
        <v>16700</v>
      </c>
      <c r="N10" s="210"/>
    </row>
    <row r="11" spans="2:14" ht="15">
      <c r="B11" s="218" t="s">
        <v>347</v>
      </c>
      <c r="C11" s="218" t="s">
        <v>132</v>
      </c>
      <c r="D11" s="554">
        <v>11</v>
      </c>
      <c r="E11" s="554">
        <v>4665000</v>
      </c>
      <c r="F11" s="554">
        <v>21</v>
      </c>
      <c r="G11" s="554">
        <v>1</v>
      </c>
      <c r="H11" s="554">
        <v>7000</v>
      </c>
      <c r="I11" s="554">
        <v>52</v>
      </c>
      <c r="J11" s="554">
        <v>15515000</v>
      </c>
      <c r="K11" s="554">
        <v>84</v>
      </c>
      <c r="L11" s="554">
        <v>1</v>
      </c>
      <c r="M11" s="554">
        <v>7000</v>
      </c>
      <c r="N11" s="210"/>
    </row>
    <row r="12" spans="2:14" ht="15">
      <c r="B12" s="219" t="s">
        <v>348</v>
      </c>
      <c r="C12" s="219" t="s">
        <v>133</v>
      </c>
      <c r="D12" s="554">
        <v>7</v>
      </c>
      <c r="E12" s="554">
        <v>1490000</v>
      </c>
      <c r="F12" s="554">
        <v>6</v>
      </c>
      <c r="G12" s="554">
        <v>2</v>
      </c>
      <c r="H12" s="554">
        <v>1400</v>
      </c>
      <c r="I12" s="554">
        <v>56</v>
      </c>
      <c r="J12" s="554">
        <v>11770000</v>
      </c>
      <c r="K12" s="554">
        <v>32</v>
      </c>
      <c r="L12" s="554">
        <v>4</v>
      </c>
      <c r="M12" s="554">
        <v>2800</v>
      </c>
      <c r="N12" s="210"/>
    </row>
    <row r="13" spans="2:14" ht="15">
      <c r="B13" s="218" t="s">
        <v>349</v>
      </c>
      <c r="C13" s="218" t="s">
        <v>134</v>
      </c>
      <c r="D13" s="554">
        <v>606</v>
      </c>
      <c r="E13" s="554">
        <v>2477486251</v>
      </c>
      <c r="F13" s="554">
        <v>150</v>
      </c>
      <c r="G13" s="554">
        <v>17</v>
      </c>
      <c r="H13" s="554">
        <v>15600</v>
      </c>
      <c r="I13" s="554">
        <v>4302</v>
      </c>
      <c r="J13" s="554">
        <v>3121016296</v>
      </c>
      <c r="K13" s="554">
        <v>1122</v>
      </c>
      <c r="L13" s="554">
        <v>78</v>
      </c>
      <c r="M13" s="554">
        <v>113100</v>
      </c>
      <c r="N13" s="210"/>
    </row>
    <row r="14" spans="2:14" ht="15">
      <c r="B14" s="219" t="s">
        <v>350</v>
      </c>
      <c r="C14" s="219" t="s">
        <v>135</v>
      </c>
      <c r="D14" s="554">
        <v>198</v>
      </c>
      <c r="E14" s="554">
        <v>20492686</v>
      </c>
      <c r="F14" s="554">
        <v>144</v>
      </c>
      <c r="G14" s="554">
        <v>1</v>
      </c>
      <c r="H14" s="554">
        <v>700</v>
      </c>
      <c r="I14" s="554">
        <v>1496</v>
      </c>
      <c r="J14" s="554">
        <v>159943186</v>
      </c>
      <c r="K14" s="554">
        <v>1015</v>
      </c>
      <c r="L14" s="554">
        <v>13</v>
      </c>
      <c r="M14" s="554">
        <v>50100</v>
      </c>
      <c r="N14" s="210"/>
    </row>
    <row r="15" spans="2:14" ht="15">
      <c r="B15" s="218" t="s">
        <v>351</v>
      </c>
      <c r="C15" s="218" t="s">
        <v>136</v>
      </c>
      <c r="D15" s="554">
        <v>1</v>
      </c>
      <c r="E15" s="554">
        <v>200000</v>
      </c>
      <c r="F15" s="554">
        <v>6</v>
      </c>
      <c r="G15" s="554">
        <v>2</v>
      </c>
      <c r="H15" s="554">
        <v>1400</v>
      </c>
      <c r="I15" s="554">
        <v>24</v>
      </c>
      <c r="J15" s="554">
        <v>6540000</v>
      </c>
      <c r="K15" s="554">
        <v>33</v>
      </c>
      <c r="L15" s="554">
        <v>7</v>
      </c>
      <c r="M15" s="554">
        <v>5000</v>
      </c>
      <c r="N15" s="210"/>
    </row>
    <row r="16" spans="2:14" ht="15">
      <c r="B16" s="219" t="s">
        <v>352</v>
      </c>
      <c r="C16" s="219" t="s">
        <v>137</v>
      </c>
      <c r="D16" s="554">
        <v>55</v>
      </c>
      <c r="E16" s="554">
        <v>11871000</v>
      </c>
      <c r="F16" s="554">
        <v>88</v>
      </c>
      <c r="G16" s="554">
        <v>1</v>
      </c>
      <c r="H16" s="554">
        <v>700</v>
      </c>
      <c r="I16" s="554">
        <v>343</v>
      </c>
      <c r="J16" s="554">
        <v>51556100</v>
      </c>
      <c r="K16" s="554">
        <v>549</v>
      </c>
      <c r="L16" s="554">
        <v>7</v>
      </c>
      <c r="M16" s="554">
        <v>16800</v>
      </c>
      <c r="N16" s="210"/>
    </row>
    <row r="17" spans="2:14" ht="15">
      <c r="B17" s="218" t="s">
        <v>353</v>
      </c>
      <c r="C17" s="218" t="s">
        <v>138</v>
      </c>
      <c r="D17" s="554">
        <v>32</v>
      </c>
      <c r="E17" s="554">
        <v>4677000</v>
      </c>
      <c r="F17" s="554">
        <v>37</v>
      </c>
      <c r="G17" s="554">
        <v>0</v>
      </c>
      <c r="H17" s="554">
        <v>0</v>
      </c>
      <c r="I17" s="554">
        <v>256</v>
      </c>
      <c r="J17" s="554">
        <v>36517500</v>
      </c>
      <c r="K17" s="554">
        <v>229</v>
      </c>
      <c r="L17" s="554">
        <v>6</v>
      </c>
      <c r="M17" s="554">
        <v>10100</v>
      </c>
      <c r="N17" s="210"/>
    </row>
    <row r="18" spans="2:14" ht="15">
      <c r="B18" s="219" t="s">
        <v>354</v>
      </c>
      <c r="C18" s="219" t="s">
        <v>139</v>
      </c>
      <c r="D18" s="554">
        <v>8</v>
      </c>
      <c r="E18" s="554">
        <v>1430000</v>
      </c>
      <c r="F18" s="554">
        <v>12</v>
      </c>
      <c r="G18" s="554">
        <v>1</v>
      </c>
      <c r="H18" s="554">
        <v>700</v>
      </c>
      <c r="I18" s="554">
        <v>35</v>
      </c>
      <c r="J18" s="554">
        <v>5976000</v>
      </c>
      <c r="K18" s="554">
        <v>48</v>
      </c>
      <c r="L18" s="554">
        <v>3</v>
      </c>
      <c r="M18" s="554">
        <v>9800</v>
      </c>
      <c r="N18" s="210"/>
    </row>
    <row r="19" spans="2:14" ht="15">
      <c r="B19" s="218" t="s">
        <v>355</v>
      </c>
      <c r="C19" s="218" t="s">
        <v>140</v>
      </c>
      <c r="D19" s="554">
        <v>10</v>
      </c>
      <c r="E19" s="554">
        <v>1600000</v>
      </c>
      <c r="F19" s="554">
        <v>3</v>
      </c>
      <c r="G19" s="554">
        <v>0</v>
      </c>
      <c r="H19" s="554">
        <v>0</v>
      </c>
      <c r="I19" s="554">
        <v>72</v>
      </c>
      <c r="J19" s="554">
        <v>11320000</v>
      </c>
      <c r="K19" s="554">
        <v>33</v>
      </c>
      <c r="L19" s="554">
        <v>2</v>
      </c>
      <c r="M19" s="554">
        <v>1800</v>
      </c>
      <c r="N19" s="210"/>
    </row>
    <row r="20" spans="2:14" ht="15">
      <c r="B20" s="219" t="s">
        <v>356</v>
      </c>
      <c r="C20" s="219" t="s">
        <v>141</v>
      </c>
      <c r="D20" s="554">
        <v>8</v>
      </c>
      <c r="E20" s="554">
        <v>1410000</v>
      </c>
      <c r="F20" s="554">
        <v>11</v>
      </c>
      <c r="G20" s="554">
        <v>0</v>
      </c>
      <c r="H20" s="554">
        <v>0</v>
      </c>
      <c r="I20" s="554">
        <v>39</v>
      </c>
      <c r="J20" s="554">
        <v>7620000</v>
      </c>
      <c r="K20" s="554">
        <v>28</v>
      </c>
      <c r="L20" s="554">
        <v>3</v>
      </c>
      <c r="M20" s="554">
        <v>7000</v>
      </c>
      <c r="N20" s="210"/>
    </row>
    <row r="21" spans="2:14" ht="15">
      <c r="B21" s="218" t="s">
        <v>357</v>
      </c>
      <c r="C21" s="218" t="s">
        <v>142</v>
      </c>
      <c r="D21" s="554">
        <v>11</v>
      </c>
      <c r="E21" s="554">
        <v>2325000</v>
      </c>
      <c r="F21" s="554">
        <v>10</v>
      </c>
      <c r="G21" s="554">
        <v>1</v>
      </c>
      <c r="H21" s="554">
        <v>7000</v>
      </c>
      <c r="I21" s="554">
        <v>69</v>
      </c>
      <c r="J21" s="554">
        <v>11200000</v>
      </c>
      <c r="K21" s="554">
        <v>100</v>
      </c>
      <c r="L21" s="554">
        <v>2</v>
      </c>
      <c r="M21" s="554">
        <v>14000</v>
      </c>
      <c r="N21" s="210"/>
    </row>
    <row r="22" spans="2:14" ht="15">
      <c r="B22" s="219" t="s">
        <v>358</v>
      </c>
      <c r="C22" s="219" t="s">
        <v>143</v>
      </c>
      <c r="D22" s="554">
        <v>9</v>
      </c>
      <c r="E22" s="554">
        <v>450000</v>
      </c>
      <c r="F22" s="554">
        <v>6</v>
      </c>
      <c r="G22" s="554">
        <v>1</v>
      </c>
      <c r="H22" s="554">
        <v>2775</v>
      </c>
      <c r="I22" s="554">
        <v>57</v>
      </c>
      <c r="J22" s="554">
        <v>16937000</v>
      </c>
      <c r="K22" s="554">
        <v>41</v>
      </c>
      <c r="L22" s="554">
        <v>2</v>
      </c>
      <c r="M22" s="554">
        <v>3475</v>
      </c>
      <c r="N22" s="210"/>
    </row>
    <row r="23" spans="2:14" ht="15">
      <c r="B23" s="218" t="s">
        <v>359</v>
      </c>
      <c r="C23" s="218" t="s">
        <v>144</v>
      </c>
      <c r="D23" s="554">
        <v>212</v>
      </c>
      <c r="E23" s="554">
        <v>88897954</v>
      </c>
      <c r="F23" s="554">
        <v>64</v>
      </c>
      <c r="G23" s="554">
        <v>4</v>
      </c>
      <c r="H23" s="554">
        <v>48000</v>
      </c>
      <c r="I23" s="554">
        <v>1501</v>
      </c>
      <c r="J23" s="554">
        <v>301192126</v>
      </c>
      <c r="K23" s="554">
        <v>430</v>
      </c>
      <c r="L23" s="554">
        <v>21</v>
      </c>
      <c r="M23" s="554">
        <v>196400</v>
      </c>
      <c r="N23" s="210"/>
    </row>
    <row r="24" spans="2:14" ht="15">
      <c r="B24" s="219" t="s">
        <v>360</v>
      </c>
      <c r="C24" s="219" t="s">
        <v>145</v>
      </c>
      <c r="D24" s="554">
        <v>33</v>
      </c>
      <c r="E24" s="554">
        <v>4270500</v>
      </c>
      <c r="F24" s="554">
        <v>17</v>
      </c>
      <c r="G24" s="554">
        <v>5</v>
      </c>
      <c r="H24" s="554">
        <v>6300</v>
      </c>
      <c r="I24" s="554">
        <v>151</v>
      </c>
      <c r="J24" s="554">
        <v>15785500</v>
      </c>
      <c r="K24" s="554">
        <v>105</v>
      </c>
      <c r="L24" s="554">
        <v>20</v>
      </c>
      <c r="M24" s="554">
        <v>25700</v>
      </c>
      <c r="N24" s="210"/>
    </row>
    <row r="25" spans="2:14" ht="15">
      <c r="B25" s="218" t="s">
        <v>361</v>
      </c>
      <c r="C25" s="218" t="s">
        <v>146</v>
      </c>
      <c r="D25" s="554">
        <v>6</v>
      </c>
      <c r="E25" s="554">
        <v>570000</v>
      </c>
      <c r="F25" s="554">
        <v>3</v>
      </c>
      <c r="G25" s="554">
        <v>0</v>
      </c>
      <c r="H25" s="554">
        <v>0</v>
      </c>
      <c r="I25" s="554">
        <v>40</v>
      </c>
      <c r="J25" s="554">
        <v>6050000</v>
      </c>
      <c r="K25" s="554">
        <v>27</v>
      </c>
      <c r="L25" s="554">
        <v>2</v>
      </c>
      <c r="M25" s="554">
        <v>1400</v>
      </c>
      <c r="N25" s="210"/>
    </row>
    <row r="26" spans="2:14" ht="15">
      <c r="B26" s="219" t="s">
        <v>362</v>
      </c>
      <c r="C26" s="219" t="s">
        <v>147</v>
      </c>
      <c r="D26" s="554">
        <v>20</v>
      </c>
      <c r="E26" s="554">
        <v>5749950</v>
      </c>
      <c r="F26" s="554">
        <v>16</v>
      </c>
      <c r="G26" s="554">
        <v>1</v>
      </c>
      <c r="H26" s="554">
        <v>15000</v>
      </c>
      <c r="I26" s="554">
        <v>104</v>
      </c>
      <c r="J26" s="554">
        <v>19856950</v>
      </c>
      <c r="K26" s="554">
        <v>123</v>
      </c>
      <c r="L26" s="554">
        <v>12</v>
      </c>
      <c r="M26" s="554">
        <v>59400</v>
      </c>
      <c r="N26" s="210"/>
    </row>
    <row r="27" spans="2:14" ht="15">
      <c r="B27" s="218" t="s">
        <v>363</v>
      </c>
      <c r="C27" s="218" t="s">
        <v>148</v>
      </c>
      <c r="D27" s="554">
        <v>49</v>
      </c>
      <c r="E27" s="554">
        <v>8003283</v>
      </c>
      <c r="F27" s="554">
        <v>45</v>
      </c>
      <c r="G27" s="554">
        <v>0</v>
      </c>
      <c r="H27" s="554">
        <v>0</v>
      </c>
      <c r="I27" s="554">
        <v>329</v>
      </c>
      <c r="J27" s="554">
        <v>42357920</v>
      </c>
      <c r="K27" s="554">
        <v>372</v>
      </c>
      <c r="L27" s="554">
        <v>4</v>
      </c>
      <c r="M27" s="554">
        <v>2800</v>
      </c>
      <c r="N27" s="210"/>
    </row>
    <row r="28" spans="2:14" ht="15">
      <c r="B28" s="219" t="s">
        <v>364</v>
      </c>
      <c r="C28" s="219" t="s">
        <v>149</v>
      </c>
      <c r="D28" s="554">
        <v>51</v>
      </c>
      <c r="E28" s="554">
        <v>11860000</v>
      </c>
      <c r="F28" s="554">
        <v>28</v>
      </c>
      <c r="G28" s="554">
        <v>1</v>
      </c>
      <c r="H28" s="554">
        <v>700</v>
      </c>
      <c r="I28" s="554">
        <v>366</v>
      </c>
      <c r="J28" s="554">
        <v>70755000</v>
      </c>
      <c r="K28" s="554">
        <v>212</v>
      </c>
      <c r="L28" s="554">
        <v>3</v>
      </c>
      <c r="M28" s="554">
        <v>2100</v>
      </c>
      <c r="N28" s="210"/>
    </row>
    <row r="29" spans="2:14" ht="15">
      <c r="B29" s="218" t="s">
        <v>365</v>
      </c>
      <c r="C29" s="218" t="s">
        <v>150</v>
      </c>
      <c r="D29" s="554">
        <v>11</v>
      </c>
      <c r="E29" s="554">
        <v>3990000</v>
      </c>
      <c r="F29" s="554">
        <v>3</v>
      </c>
      <c r="G29" s="554">
        <v>0</v>
      </c>
      <c r="H29" s="554">
        <v>0</v>
      </c>
      <c r="I29" s="554">
        <v>78</v>
      </c>
      <c r="J29" s="554">
        <v>12985000</v>
      </c>
      <c r="K29" s="554">
        <v>68</v>
      </c>
      <c r="L29" s="554">
        <v>3</v>
      </c>
      <c r="M29" s="554">
        <v>2100</v>
      </c>
      <c r="N29" s="210"/>
    </row>
    <row r="30" spans="2:14" ht="15">
      <c r="B30" s="219" t="s">
        <v>366</v>
      </c>
      <c r="C30" s="219" t="s">
        <v>151</v>
      </c>
      <c r="D30" s="554">
        <v>22</v>
      </c>
      <c r="E30" s="554">
        <v>9645000</v>
      </c>
      <c r="F30" s="554">
        <v>12</v>
      </c>
      <c r="G30" s="554">
        <v>0</v>
      </c>
      <c r="H30" s="554">
        <v>0</v>
      </c>
      <c r="I30" s="554">
        <v>171</v>
      </c>
      <c r="J30" s="554">
        <v>47855000</v>
      </c>
      <c r="K30" s="554">
        <v>100</v>
      </c>
      <c r="L30" s="554">
        <v>1</v>
      </c>
      <c r="M30" s="554">
        <v>1000</v>
      </c>
      <c r="N30" s="210"/>
    </row>
    <row r="31" spans="2:14" ht="15">
      <c r="B31" s="218" t="s">
        <v>367</v>
      </c>
      <c r="C31" s="218" t="s">
        <v>152</v>
      </c>
      <c r="D31" s="554">
        <v>5</v>
      </c>
      <c r="E31" s="554">
        <v>350000</v>
      </c>
      <c r="F31" s="554">
        <v>9</v>
      </c>
      <c r="G31" s="554">
        <v>1</v>
      </c>
      <c r="H31" s="554">
        <v>1200</v>
      </c>
      <c r="I31" s="554">
        <v>59</v>
      </c>
      <c r="J31" s="554">
        <v>6110000</v>
      </c>
      <c r="K31" s="554">
        <v>73</v>
      </c>
      <c r="L31" s="554">
        <v>1</v>
      </c>
      <c r="M31" s="554">
        <v>1200</v>
      </c>
      <c r="N31" s="210"/>
    </row>
    <row r="32" spans="2:14" ht="15">
      <c r="B32" s="219" t="s">
        <v>368</v>
      </c>
      <c r="C32" s="219" t="s">
        <v>153</v>
      </c>
      <c r="D32" s="554">
        <v>5</v>
      </c>
      <c r="E32" s="554">
        <v>180000</v>
      </c>
      <c r="F32" s="554">
        <v>10</v>
      </c>
      <c r="G32" s="554">
        <v>0</v>
      </c>
      <c r="H32" s="554">
        <v>0</v>
      </c>
      <c r="I32" s="554">
        <v>131</v>
      </c>
      <c r="J32" s="554">
        <v>20980000</v>
      </c>
      <c r="K32" s="554">
        <v>70</v>
      </c>
      <c r="L32" s="554">
        <v>1</v>
      </c>
      <c r="M32" s="554">
        <v>800</v>
      </c>
      <c r="N32" s="210"/>
    </row>
    <row r="33" spans="2:14" ht="15">
      <c r="B33" s="218" t="s">
        <v>369</v>
      </c>
      <c r="C33" s="218" t="s">
        <v>154</v>
      </c>
      <c r="D33" s="554">
        <v>30</v>
      </c>
      <c r="E33" s="554">
        <v>9443000</v>
      </c>
      <c r="F33" s="554">
        <v>94</v>
      </c>
      <c r="G33" s="554">
        <v>2</v>
      </c>
      <c r="H33" s="554">
        <v>2100</v>
      </c>
      <c r="I33" s="554">
        <v>283</v>
      </c>
      <c r="J33" s="554">
        <v>40326125</v>
      </c>
      <c r="K33" s="554">
        <v>598</v>
      </c>
      <c r="L33" s="554">
        <v>4</v>
      </c>
      <c r="M33" s="554">
        <v>4400</v>
      </c>
      <c r="N33" s="210"/>
    </row>
    <row r="34" spans="2:14" ht="15">
      <c r="B34" s="219" t="s">
        <v>370</v>
      </c>
      <c r="C34" s="219" t="s">
        <v>155</v>
      </c>
      <c r="D34" s="554">
        <v>122</v>
      </c>
      <c r="E34" s="554">
        <v>42485000</v>
      </c>
      <c r="F34" s="554">
        <v>66</v>
      </c>
      <c r="G34" s="554">
        <v>0</v>
      </c>
      <c r="H34" s="554">
        <v>0</v>
      </c>
      <c r="I34" s="554">
        <v>839</v>
      </c>
      <c r="J34" s="554">
        <v>258022100</v>
      </c>
      <c r="K34" s="554">
        <v>472</v>
      </c>
      <c r="L34" s="554">
        <v>5</v>
      </c>
      <c r="M34" s="554">
        <v>19100</v>
      </c>
      <c r="N34" s="210"/>
    </row>
    <row r="35" spans="2:14" ht="15">
      <c r="B35" s="218" t="s">
        <v>371</v>
      </c>
      <c r="C35" s="218" t="s">
        <v>156</v>
      </c>
      <c r="D35" s="554">
        <v>5</v>
      </c>
      <c r="E35" s="554">
        <v>410000</v>
      </c>
      <c r="F35" s="554">
        <v>9</v>
      </c>
      <c r="G35" s="554">
        <v>0</v>
      </c>
      <c r="H35" s="554">
        <v>0</v>
      </c>
      <c r="I35" s="554">
        <v>53</v>
      </c>
      <c r="J35" s="554">
        <v>8602000</v>
      </c>
      <c r="K35" s="554">
        <v>66</v>
      </c>
      <c r="L35" s="554">
        <v>2</v>
      </c>
      <c r="M35" s="554">
        <v>1400</v>
      </c>
      <c r="N35" s="210"/>
    </row>
    <row r="36" spans="2:14" ht="15">
      <c r="B36" s="219" t="s">
        <v>372</v>
      </c>
      <c r="C36" s="219" t="s">
        <v>157</v>
      </c>
      <c r="D36" s="554">
        <v>4</v>
      </c>
      <c r="E36" s="554">
        <v>180000</v>
      </c>
      <c r="F36" s="554">
        <v>6</v>
      </c>
      <c r="G36" s="554">
        <v>1</v>
      </c>
      <c r="H36" s="554">
        <v>3500</v>
      </c>
      <c r="I36" s="554">
        <v>26</v>
      </c>
      <c r="J36" s="554">
        <v>3050000</v>
      </c>
      <c r="K36" s="554">
        <v>32</v>
      </c>
      <c r="L36" s="554">
        <v>3</v>
      </c>
      <c r="M36" s="554">
        <v>15600</v>
      </c>
      <c r="N36" s="210"/>
    </row>
    <row r="37" spans="2:14" ht="15">
      <c r="B37" s="218" t="s">
        <v>373</v>
      </c>
      <c r="C37" s="218" t="s">
        <v>158</v>
      </c>
      <c r="D37" s="554">
        <v>1</v>
      </c>
      <c r="E37" s="554">
        <v>100000</v>
      </c>
      <c r="F37" s="554">
        <v>2</v>
      </c>
      <c r="G37" s="554">
        <v>0</v>
      </c>
      <c r="H37" s="554">
        <v>0</v>
      </c>
      <c r="I37" s="554">
        <v>7</v>
      </c>
      <c r="J37" s="554">
        <v>1960000</v>
      </c>
      <c r="K37" s="554">
        <v>18</v>
      </c>
      <c r="L37" s="554">
        <v>0</v>
      </c>
      <c r="M37" s="554">
        <v>0</v>
      </c>
      <c r="N37" s="210"/>
    </row>
    <row r="38" spans="2:14" ht="15">
      <c r="B38" s="219" t="s">
        <v>374</v>
      </c>
      <c r="C38" s="219" t="s">
        <v>159</v>
      </c>
      <c r="D38" s="554">
        <v>74</v>
      </c>
      <c r="E38" s="554">
        <v>15160000</v>
      </c>
      <c r="F38" s="554">
        <v>37</v>
      </c>
      <c r="G38" s="554">
        <v>0</v>
      </c>
      <c r="H38" s="554">
        <v>0</v>
      </c>
      <c r="I38" s="554">
        <v>445</v>
      </c>
      <c r="J38" s="554">
        <v>141730717</v>
      </c>
      <c r="K38" s="554">
        <v>288</v>
      </c>
      <c r="L38" s="554">
        <v>5</v>
      </c>
      <c r="M38" s="554">
        <v>9900</v>
      </c>
      <c r="N38" s="210"/>
    </row>
    <row r="39" spans="2:14" ht="15">
      <c r="B39" s="218" t="s">
        <v>375</v>
      </c>
      <c r="C39" s="218" t="s">
        <v>160</v>
      </c>
      <c r="D39" s="554">
        <v>12</v>
      </c>
      <c r="E39" s="554">
        <v>840000</v>
      </c>
      <c r="F39" s="554">
        <v>8</v>
      </c>
      <c r="G39" s="554">
        <v>2</v>
      </c>
      <c r="H39" s="554">
        <v>1400</v>
      </c>
      <c r="I39" s="554">
        <v>116</v>
      </c>
      <c r="J39" s="554">
        <v>13567000</v>
      </c>
      <c r="K39" s="554">
        <v>92</v>
      </c>
      <c r="L39" s="554">
        <v>6</v>
      </c>
      <c r="M39" s="554">
        <v>5900</v>
      </c>
      <c r="N39" s="210"/>
    </row>
    <row r="40" spans="2:14" ht="15">
      <c r="B40" s="219" t="s">
        <v>376</v>
      </c>
      <c r="C40" s="219" t="s">
        <v>281</v>
      </c>
      <c r="D40" s="554">
        <v>153</v>
      </c>
      <c r="E40" s="554">
        <v>51096000</v>
      </c>
      <c r="F40" s="554">
        <v>60</v>
      </c>
      <c r="G40" s="554">
        <v>2</v>
      </c>
      <c r="H40" s="554">
        <v>2800</v>
      </c>
      <c r="I40" s="554">
        <v>829</v>
      </c>
      <c r="J40" s="554">
        <v>180148530</v>
      </c>
      <c r="K40" s="554">
        <v>488</v>
      </c>
      <c r="L40" s="554">
        <v>13</v>
      </c>
      <c r="M40" s="554">
        <v>11200</v>
      </c>
      <c r="N40" s="210"/>
    </row>
    <row r="41" spans="2:14" ht="15">
      <c r="B41" s="218" t="s">
        <v>377</v>
      </c>
      <c r="C41" s="218" t="s">
        <v>161</v>
      </c>
      <c r="D41" s="554">
        <v>2145</v>
      </c>
      <c r="E41" s="554">
        <v>388919139</v>
      </c>
      <c r="F41" s="554">
        <v>1304</v>
      </c>
      <c r="G41" s="554">
        <v>5</v>
      </c>
      <c r="H41" s="554">
        <v>100200</v>
      </c>
      <c r="I41" s="554">
        <v>13877</v>
      </c>
      <c r="J41" s="554">
        <v>3435525139</v>
      </c>
      <c r="K41" s="554">
        <v>8860</v>
      </c>
      <c r="L41" s="554">
        <v>31</v>
      </c>
      <c r="M41" s="554">
        <v>192600</v>
      </c>
      <c r="N41" s="210"/>
    </row>
    <row r="42" spans="2:14" ht="15">
      <c r="B42" s="219" t="s">
        <v>378</v>
      </c>
      <c r="C42" s="219" t="s">
        <v>162</v>
      </c>
      <c r="D42" s="554">
        <v>343</v>
      </c>
      <c r="E42" s="554">
        <v>39077336</v>
      </c>
      <c r="F42" s="554">
        <v>193</v>
      </c>
      <c r="G42" s="554">
        <v>5</v>
      </c>
      <c r="H42" s="554">
        <v>18200</v>
      </c>
      <c r="I42" s="554">
        <v>2292</v>
      </c>
      <c r="J42" s="554">
        <v>445283197</v>
      </c>
      <c r="K42" s="554">
        <v>1173</v>
      </c>
      <c r="L42" s="554">
        <v>28</v>
      </c>
      <c r="M42" s="554">
        <v>68100</v>
      </c>
      <c r="N42" s="210"/>
    </row>
    <row r="43" spans="2:14" ht="15">
      <c r="B43" s="218" t="s">
        <v>379</v>
      </c>
      <c r="C43" s="218" t="s">
        <v>163</v>
      </c>
      <c r="D43" s="554">
        <v>5</v>
      </c>
      <c r="E43" s="554">
        <v>700000</v>
      </c>
      <c r="F43" s="554">
        <v>10</v>
      </c>
      <c r="G43" s="554">
        <v>0</v>
      </c>
      <c r="H43" s="554">
        <v>0</v>
      </c>
      <c r="I43" s="554">
        <v>23</v>
      </c>
      <c r="J43" s="554">
        <v>4530000</v>
      </c>
      <c r="K43" s="554">
        <v>61</v>
      </c>
      <c r="L43" s="554">
        <v>0</v>
      </c>
      <c r="M43" s="554">
        <v>0</v>
      </c>
      <c r="N43" s="210"/>
    </row>
    <row r="44" spans="2:14" ht="15">
      <c r="B44" s="219" t="s">
        <v>380</v>
      </c>
      <c r="C44" s="219" t="s">
        <v>164</v>
      </c>
      <c r="D44" s="554">
        <v>9</v>
      </c>
      <c r="E44" s="554">
        <v>3240000</v>
      </c>
      <c r="F44" s="554">
        <v>10</v>
      </c>
      <c r="G44" s="554">
        <v>0</v>
      </c>
      <c r="H44" s="554">
        <v>0</v>
      </c>
      <c r="I44" s="554">
        <v>68</v>
      </c>
      <c r="J44" s="554">
        <v>14910000</v>
      </c>
      <c r="K44" s="554">
        <v>59</v>
      </c>
      <c r="L44" s="554">
        <v>2</v>
      </c>
      <c r="M44" s="554">
        <v>2100</v>
      </c>
      <c r="N44" s="210"/>
    </row>
    <row r="45" spans="2:14" ht="15">
      <c r="B45" s="218" t="s">
        <v>381</v>
      </c>
      <c r="C45" s="218" t="s">
        <v>165</v>
      </c>
      <c r="D45" s="554">
        <v>86</v>
      </c>
      <c r="E45" s="554">
        <v>8635500</v>
      </c>
      <c r="F45" s="554">
        <v>34</v>
      </c>
      <c r="G45" s="554">
        <v>0</v>
      </c>
      <c r="H45" s="554">
        <v>0</v>
      </c>
      <c r="I45" s="554">
        <v>518</v>
      </c>
      <c r="J45" s="554">
        <v>139119552</v>
      </c>
      <c r="K45" s="554">
        <v>344</v>
      </c>
      <c r="L45" s="554">
        <v>2</v>
      </c>
      <c r="M45" s="554">
        <v>1400</v>
      </c>
      <c r="N45" s="210"/>
    </row>
    <row r="46" spans="2:14" ht="15">
      <c r="B46" s="219" t="s">
        <v>382</v>
      </c>
      <c r="C46" s="219" t="s">
        <v>166</v>
      </c>
      <c r="D46" s="554">
        <v>20</v>
      </c>
      <c r="E46" s="554">
        <v>1820050</v>
      </c>
      <c r="F46" s="554">
        <v>13</v>
      </c>
      <c r="G46" s="554">
        <v>0</v>
      </c>
      <c r="H46" s="554">
        <v>0</v>
      </c>
      <c r="I46" s="554">
        <v>96</v>
      </c>
      <c r="J46" s="554">
        <v>20680050</v>
      </c>
      <c r="K46" s="554">
        <v>85</v>
      </c>
      <c r="L46" s="554">
        <v>1</v>
      </c>
      <c r="M46" s="554">
        <v>7000</v>
      </c>
      <c r="N46" s="210"/>
    </row>
    <row r="47" spans="2:14" ht="15">
      <c r="B47" s="218" t="s">
        <v>383</v>
      </c>
      <c r="C47" s="218" t="s">
        <v>167</v>
      </c>
      <c r="D47" s="554">
        <v>9</v>
      </c>
      <c r="E47" s="554">
        <v>2560250</v>
      </c>
      <c r="F47" s="554">
        <v>8</v>
      </c>
      <c r="G47" s="554">
        <v>1</v>
      </c>
      <c r="H47" s="554">
        <v>1050</v>
      </c>
      <c r="I47" s="554">
        <v>43</v>
      </c>
      <c r="J47" s="554">
        <v>19585250</v>
      </c>
      <c r="K47" s="554">
        <v>43</v>
      </c>
      <c r="L47" s="554">
        <v>4</v>
      </c>
      <c r="M47" s="554">
        <v>17250</v>
      </c>
      <c r="N47" s="210"/>
    </row>
    <row r="48" spans="2:14" ht="15">
      <c r="B48" s="219" t="s">
        <v>384</v>
      </c>
      <c r="C48" s="219" t="s">
        <v>168</v>
      </c>
      <c r="D48" s="554">
        <v>123</v>
      </c>
      <c r="E48" s="554">
        <v>13727000</v>
      </c>
      <c r="F48" s="554">
        <v>97</v>
      </c>
      <c r="G48" s="554">
        <v>1</v>
      </c>
      <c r="H48" s="554">
        <v>700</v>
      </c>
      <c r="I48" s="554">
        <v>806</v>
      </c>
      <c r="J48" s="554">
        <v>86218200</v>
      </c>
      <c r="K48" s="554">
        <v>531</v>
      </c>
      <c r="L48" s="554">
        <v>4</v>
      </c>
      <c r="M48" s="554">
        <v>36500</v>
      </c>
      <c r="N48" s="210"/>
    </row>
    <row r="49" spans="2:14" ht="15">
      <c r="B49" s="218" t="s">
        <v>385</v>
      </c>
      <c r="C49" s="218" t="s">
        <v>169</v>
      </c>
      <c r="D49" s="554">
        <v>101</v>
      </c>
      <c r="E49" s="554">
        <v>21085000</v>
      </c>
      <c r="F49" s="554">
        <v>68</v>
      </c>
      <c r="G49" s="554">
        <v>0</v>
      </c>
      <c r="H49" s="554">
        <v>0</v>
      </c>
      <c r="I49" s="554">
        <v>756</v>
      </c>
      <c r="J49" s="554">
        <v>195811000</v>
      </c>
      <c r="K49" s="554">
        <v>445</v>
      </c>
      <c r="L49" s="554">
        <v>17</v>
      </c>
      <c r="M49" s="554">
        <v>87500</v>
      </c>
      <c r="N49" s="210"/>
    </row>
    <row r="50" spans="2:14" ht="15">
      <c r="B50" s="219" t="s">
        <v>386</v>
      </c>
      <c r="C50" s="219" t="s">
        <v>170</v>
      </c>
      <c r="D50" s="554">
        <v>15</v>
      </c>
      <c r="E50" s="554">
        <v>1840000</v>
      </c>
      <c r="F50" s="554">
        <v>23</v>
      </c>
      <c r="G50" s="554">
        <v>1</v>
      </c>
      <c r="H50" s="554">
        <v>700</v>
      </c>
      <c r="I50" s="554">
        <v>91</v>
      </c>
      <c r="J50" s="554">
        <v>129755369</v>
      </c>
      <c r="K50" s="554">
        <v>135</v>
      </c>
      <c r="L50" s="554">
        <v>3</v>
      </c>
      <c r="M50" s="554">
        <v>2100</v>
      </c>
      <c r="N50" s="210"/>
    </row>
    <row r="51" spans="2:14" ht="15">
      <c r="B51" s="218" t="s">
        <v>387</v>
      </c>
      <c r="C51" s="218" t="s">
        <v>171</v>
      </c>
      <c r="D51" s="554">
        <v>35</v>
      </c>
      <c r="E51" s="554">
        <v>7511000</v>
      </c>
      <c r="F51" s="554">
        <v>25</v>
      </c>
      <c r="G51" s="554">
        <v>0</v>
      </c>
      <c r="H51" s="554">
        <v>0</v>
      </c>
      <c r="I51" s="554">
        <v>221</v>
      </c>
      <c r="J51" s="554">
        <v>34033000</v>
      </c>
      <c r="K51" s="554">
        <v>160</v>
      </c>
      <c r="L51" s="554">
        <v>1</v>
      </c>
      <c r="M51" s="554">
        <v>700</v>
      </c>
      <c r="N51" s="210"/>
    </row>
    <row r="52" spans="2:14" ht="15">
      <c r="B52" s="219" t="s">
        <v>388</v>
      </c>
      <c r="C52" s="219" t="s">
        <v>172</v>
      </c>
      <c r="D52" s="554">
        <v>36</v>
      </c>
      <c r="E52" s="554">
        <v>7360000</v>
      </c>
      <c r="F52" s="554">
        <v>47</v>
      </c>
      <c r="G52" s="554">
        <v>1</v>
      </c>
      <c r="H52" s="554">
        <v>7000</v>
      </c>
      <c r="I52" s="554">
        <v>311</v>
      </c>
      <c r="J52" s="554">
        <v>39216000</v>
      </c>
      <c r="K52" s="554">
        <v>338</v>
      </c>
      <c r="L52" s="554">
        <v>6</v>
      </c>
      <c r="M52" s="554">
        <v>159000</v>
      </c>
      <c r="N52" s="210"/>
    </row>
    <row r="53" spans="2:14" ht="15">
      <c r="B53" s="218" t="s">
        <v>389</v>
      </c>
      <c r="C53" s="218" t="s">
        <v>173</v>
      </c>
      <c r="D53" s="554">
        <v>44</v>
      </c>
      <c r="E53" s="554">
        <v>6015000</v>
      </c>
      <c r="F53" s="554">
        <v>37</v>
      </c>
      <c r="G53" s="554">
        <v>0</v>
      </c>
      <c r="H53" s="554">
        <v>0</v>
      </c>
      <c r="I53" s="554">
        <v>304</v>
      </c>
      <c r="J53" s="554">
        <v>83026000</v>
      </c>
      <c r="K53" s="554">
        <v>262</v>
      </c>
      <c r="L53" s="554">
        <v>3</v>
      </c>
      <c r="M53" s="554">
        <v>2700</v>
      </c>
      <c r="N53" s="210"/>
    </row>
    <row r="54" spans="2:14" ht="15">
      <c r="B54" s="219" t="s">
        <v>390</v>
      </c>
      <c r="C54" s="219" t="s">
        <v>174</v>
      </c>
      <c r="D54" s="554">
        <v>26</v>
      </c>
      <c r="E54" s="554">
        <v>10680000</v>
      </c>
      <c r="F54" s="554">
        <v>9</v>
      </c>
      <c r="G54" s="554">
        <v>1</v>
      </c>
      <c r="H54" s="554">
        <v>14000</v>
      </c>
      <c r="I54" s="554">
        <v>124</v>
      </c>
      <c r="J54" s="554">
        <v>49195000</v>
      </c>
      <c r="K54" s="554">
        <v>63</v>
      </c>
      <c r="L54" s="554">
        <v>2</v>
      </c>
      <c r="M54" s="554">
        <v>14700</v>
      </c>
      <c r="N54" s="210"/>
    </row>
    <row r="55" spans="2:14" ht="15">
      <c r="B55" s="218" t="s">
        <v>391</v>
      </c>
      <c r="C55" s="218" t="s">
        <v>175</v>
      </c>
      <c r="D55" s="554">
        <v>48</v>
      </c>
      <c r="E55" s="554">
        <v>7184000</v>
      </c>
      <c r="F55" s="554">
        <v>41</v>
      </c>
      <c r="G55" s="554">
        <v>2</v>
      </c>
      <c r="H55" s="554">
        <v>1400</v>
      </c>
      <c r="I55" s="554">
        <v>452</v>
      </c>
      <c r="J55" s="554">
        <v>61430946</v>
      </c>
      <c r="K55" s="554">
        <v>328</v>
      </c>
      <c r="L55" s="554">
        <v>10</v>
      </c>
      <c r="M55" s="554">
        <v>42500</v>
      </c>
      <c r="N55" s="210"/>
    </row>
    <row r="56" spans="2:14" ht="15">
      <c r="B56" s="219" t="s">
        <v>392</v>
      </c>
      <c r="C56" s="219" t="s">
        <v>176</v>
      </c>
      <c r="D56" s="554">
        <v>7</v>
      </c>
      <c r="E56" s="554">
        <v>1010000</v>
      </c>
      <c r="F56" s="554">
        <v>4</v>
      </c>
      <c r="G56" s="554">
        <v>1</v>
      </c>
      <c r="H56" s="554">
        <v>7000</v>
      </c>
      <c r="I56" s="554">
        <v>45</v>
      </c>
      <c r="J56" s="554">
        <v>10921000</v>
      </c>
      <c r="K56" s="554">
        <v>26</v>
      </c>
      <c r="L56" s="554">
        <v>4</v>
      </c>
      <c r="M56" s="554">
        <v>8400</v>
      </c>
      <c r="N56" s="210"/>
    </row>
    <row r="57" spans="2:14" ht="15">
      <c r="B57" s="218" t="s">
        <v>393</v>
      </c>
      <c r="C57" s="218" t="s">
        <v>177</v>
      </c>
      <c r="D57" s="554">
        <v>12</v>
      </c>
      <c r="E57" s="554">
        <v>830000</v>
      </c>
      <c r="F57" s="554">
        <v>8</v>
      </c>
      <c r="G57" s="554">
        <v>0</v>
      </c>
      <c r="H57" s="554">
        <v>0</v>
      </c>
      <c r="I57" s="554">
        <v>98</v>
      </c>
      <c r="J57" s="554">
        <v>22670000</v>
      </c>
      <c r="K57" s="554">
        <v>67</v>
      </c>
      <c r="L57" s="554">
        <v>4</v>
      </c>
      <c r="M57" s="554">
        <v>5600</v>
      </c>
      <c r="N57" s="210"/>
    </row>
    <row r="58" spans="2:14" ht="15">
      <c r="B58" s="219" t="s">
        <v>394</v>
      </c>
      <c r="C58" s="219" t="s">
        <v>178</v>
      </c>
      <c r="D58" s="554">
        <v>15</v>
      </c>
      <c r="E58" s="554">
        <v>2520000</v>
      </c>
      <c r="F58" s="554">
        <v>5</v>
      </c>
      <c r="G58" s="554">
        <v>2</v>
      </c>
      <c r="H58" s="554">
        <v>2100</v>
      </c>
      <c r="I58" s="554">
        <v>82</v>
      </c>
      <c r="J58" s="554">
        <v>32405000</v>
      </c>
      <c r="K58" s="554">
        <v>53</v>
      </c>
      <c r="L58" s="554">
        <v>5</v>
      </c>
      <c r="M58" s="554">
        <v>72800</v>
      </c>
      <c r="N58" s="210"/>
    </row>
    <row r="59" spans="2:14" ht="15">
      <c r="B59" s="218" t="s">
        <v>395</v>
      </c>
      <c r="C59" s="218" t="s">
        <v>179</v>
      </c>
      <c r="D59" s="554">
        <v>8</v>
      </c>
      <c r="E59" s="554">
        <v>752000</v>
      </c>
      <c r="F59" s="554">
        <v>17</v>
      </c>
      <c r="G59" s="554">
        <v>1</v>
      </c>
      <c r="H59" s="554">
        <v>7000</v>
      </c>
      <c r="I59" s="554">
        <v>103</v>
      </c>
      <c r="J59" s="554">
        <v>14952000</v>
      </c>
      <c r="K59" s="554">
        <v>128</v>
      </c>
      <c r="L59" s="554">
        <v>4</v>
      </c>
      <c r="M59" s="554">
        <v>15400</v>
      </c>
      <c r="N59" s="210"/>
    </row>
    <row r="60" spans="2:14" ht="15">
      <c r="B60" s="219" t="s">
        <v>396</v>
      </c>
      <c r="C60" s="219" t="s">
        <v>180</v>
      </c>
      <c r="D60" s="554">
        <v>5</v>
      </c>
      <c r="E60" s="554">
        <v>330000</v>
      </c>
      <c r="F60" s="554">
        <v>9</v>
      </c>
      <c r="G60" s="554">
        <v>1</v>
      </c>
      <c r="H60" s="554">
        <v>125</v>
      </c>
      <c r="I60" s="554">
        <v>50</v>
      </c>
      <c r="J60" s="554">
        <v>13411000</v>
      </c>
      <c r="K60" s="554">
        <v>37</v>
      </c>
      <c r="L60" s="554">
        <v>4</v>
      </c>
      <c r="M60" s="554">
        <v>9925</v>
      </c>
      <c r="N60" s="210"/>
    </row>
    <row r="61" spans="2:14" ht="15">
      <c r="B61" s="218" t="s">
        <v>397</v>
      </c>
      <c r="C61" s="218" t="s">
        <v>181</v>
      </c>
      <c r="D61" s="554">
        <v>57</v>
      </c>
      <c r="E61" s="554">
        <v>7340000</v>
      </c>
      <c r="F61" s="554">
        <v>33</v>
      </c>
      <c r="G61" s="554">
        <v>0</v>
      </c>
      <c r="H61" s="554">
        <v>0</v>
      </c>
      <c r="I61" s="554">
        <v>299</v>
      </c>
      <c r="J61" s="554">
        <v>45784525</v>
      </c>
      <c r="K61" s="554">
        <v>210</v>
      </c>
      <c r="L61" s="554">
        <v>4</v>
      </c>
      <c r="M61" s="554">
        <v>205000</v>
      </c>
      <c r="N61" s="210"/>
    </row>
    <row r="62" spans="2:14" ht="15">
      <c r="B62" s="219" t="s">
        <v>398</v>
      </c>
      <c r="C62" s="219" t="s">
        <v>182</v>
      </c>
      <c r="D62" s="554">
        <v>47</v>
      </c>
      <c r="E62" s="554">
        <v>6904000</v>
      </c>
      <c r="F62" s="554">
        <v>37</v>
      </c>
      <c r="G62" s="554">
        <v>1</v>
      </c>
      <c r="H62" s="554">
        <v>700</v>
      </c>
      <c r="I62" s="554">
        <v>298</v>
      </c>
      <c r="J62" s="554">
        <v>42563000</v>
      </c>
      <c r="K62" s="554">
        <v>248</v>
      </c>
      <c r="L62" s="554">
        <v>6</v>
      </c>
      <c r="M62" s="554">
        <v>4200</v>
      </c>
      <c r="N62" s="210"/>
    </row>
    <row r="63" spans="2:14" ht="15">
      <c r="B63" s="218" t="s">
        <v>399</v>
      </c>
      <c r="C63" s="218" t="s">
        <v>183</v>
      </c>
      <c r="D63" s="554">
        <v>7</v>
      </c>
      <c r="E63" s="554">
        <v>2150000</v>
      </c>
      <c r="F63" s="554">
        <v>2</v>
      </c>
      <c r="G63" s="554">
        <v>0</v>
      </c>
      <c r="H63" s="554">
        <v>0</v>
      </c>
      <c r="I63" s="554">
        <v>39</v>
      </c>
      <c r="J63" s="554">
        <v>10620000</v>
      </c>
      <c r="K63" s="554">
        <v>24</v>
      </c>
      <c r="L63" s="554">
        <v>0</v>
      </c>
      <c r="M63" s="554">
        <v>0</v>
      </c>
      <c r="N63" s="210"/>
    </row>
    <row r="64" spans="2:14" ht="15">
      <c r="B64" s="219" t="s">
        <v>400</v>
      </c>
      <c r="C64" s="219" t="s">
        <v>184</v>
      </c>
      <c r="D64" s="554">
        <v>3</v>
      </c>
      <c r="E64" s="554">
        <v>320000</v>
      </c>
      <c r="F64" s="554">
        <v>5</v>
      </c>
      <c r="G64" s="554">
        <v>1</v>
      </c>
      <c r="H64" s="554">
        <v>700</v>
      </c>
      <c r="I64" s="554">
        <v>25</v>
      </c>
      <c r="J64" s="554">
        <v>3090000</v>
      </c>
      <c r="K64" s="554">
        <v>33</v>
      </c>
      <c r="L64" s="554">
        <v>5</v>
      </c>
      <c r="M64" s="554">
        <v>2900</v>
      </c>
      <c r="N64" s="210"/>
    </row>
    <row r="65" spans="2:14" ht="15">
      <c r="B65" s="218" t="s">
        <v>401</v>
      </c>
      <c r="C65" s="218" t="s">
        <v>185</v>
      </c>
      <c r="D65" s="554">
        <v>14</v>
      </c>
      <c r="E65" s="554">
        <v>1710000</v>
      </c>
      <c r="F65" s="554">
        <v>9</v>
      </c>
      <c r="G65" s="554">
        <v>1</v>
      </c>
      <c r="H65" s="554">
        <v>700</v>
      </c>
      <c r="I65" s="554">
        <v>140</v>
      </c>
      <c r="J65" s="554">
        <v>16425085</v>
      </c>
      <c r="K65" s="554">
        <v>108</v>
      </c>
      <c r="L65" s="554">
        <v>3</v>
      </c>
      <c r="M65" s="554">
        <v>9100</v>
      </c>
      <c r="N65" s="210"/>
    </row>
    <row r="66" spans="2:14" ht="15">
      <c r="B66" s="219" t="s">
        <v>402</v>
      </c>
      <c r="C66" s="219" t="s">
        <v>186</v>
      </c>
      <c r="D66" s="554">
        <v>51</v>
      </c>
      <c r="E66" s="554">
        <v>7001000</v>
      </c>
      <c r="F66" s="554">
        <v>81</v>
      </c>
      <c r="G66" s="554">
        <v>2</v>
      </c>
      <c r="H66" s="554">
        <v>15050</v>
      </c>
      <c r="I66" s="554">
        <v>335</v>
      </c>
      <c r="J66" s="554">
        <v>41608250</v>
      </c>
      <c r="K66" s="554">
        <v>531</v>
      </c>
      <c r="L66" s="554">
        <v>6</v>
      </c>
      <c r="M66" s="554">
        <v>24750</v>
      </c>
      <c r="N66" s="210"/>
    </row>
    <row r="67" spans="2:14" ht="15">
      <c r="B67" s="218" t="s">
        <v>403</v>
      </c>
      <c r="C67" s="218" t="s">
        <v>187</v>
      </c>
      <c r="D67" s="554">
        <v>13</v>
      </c>
      <c r="E67" s="554">
        <v>1580000</v>
      </c>
      <c r="F67" s="554">
        <v>12</v>
      </c>
      <c r="G67" s="554">
        <v>1</v>
      </c>
      <c r="H67" s="554">
        <v>700</v>
      </c>
      <c r="I67" s="554">
        <v>80</v>
      </c>
      <c r="J67" s="554">
        <v>14600000</v>
      </c>
      <c r="K67" s="554">
        <v>100</v>
      </c>
      <c r="L67" s="554">
        <v>3</v>
      </c>
      <c r="M67" s="554">
        <v>7100</v>
      </c>
      <c r="N67" s="210"/>
    </row>
    <row r="68" spans="2:14" ht="15">
      <c r="B68" s="219" t="s">
        <v>404</v>
      </c>
      <c r="C68" s="219" t="s">
        <v>188</v>
      </c>
      <c r="D68" s="554">
        <v>32</v>
      </c>
      <c r="E68" s="554">
        <v>31964000</v>
      </c>
      <c r="F68" s="554">
        <v>12</v>
      </c>
      <c r="G68" s="554">
        <v>1</v>
      </c>
      <c r="H68" s="554">
        <v>700</v>
      </c>
      <c r="I68" s="554">
        <v>218</v>
      </c>
      <c r="J68" s="554">
        <v>64093500</v>
      </c>
      <c r="K68" s="554">
        <v>88</v>
      </c>
      <c r="L68" s="554">
        <v>3</v>
      </c>
      <c r="M68" s="554">
        <v>2100</v>
      </c>
      <c r="N68" s="210"/>
    </row>
    <row r="69" spans="2:14" ht="15">
      <c r="B69" s="218" t="s">
        <v>405</v>
      </c>
      <c r="C69" s="218" t="s">
        <v>189</v>
      </c>
      <c r="D69" s="554">
        <v>1</v>
      </c>
      <c r="E69" s="554">
        <v>500000</v>
      </c>
      <c r="F69" s="554">
        <v>4</v>
      </c>
      <c r="G69" s="554">
        <v>2</v>
      </c>
      <c r="H69" s="554">
        <v>1400</v>
      </c>
      <c r="I69" s="554">
        <v>9</v>
      </c>
      <c r="J69" s="554">
        <v>940000</v>
      </c>
      <c r="K69" s="554">
        <v>13</v>
      </c>
      <c r="L69" s="554">
        <v>4</v>
      </c>
      <c r="M69" s="554">
        <v>3000</v>
      </c>
      <c r="N69" s="210"/>
    </row>
    <row r="70" spans="2:14" ht="15">
      <c r="B70" s="219" t="s">
        <v>406</v>
      </c>
      <c r="C70" s="219" t="s">
        <v>190</v>
      </c>
      <c r="D70" s="554">
        <v>64</v>
      </c>
      <c r="E70" s="554">
        <v>10980000</v>
      </c>
      <c r="F70" s="554">
        <v>33</v>
      </c>
      <c r="G70" s="554">
        <v>0</v>
      </c>
      <c r="H70" s="554">
        <v>0</v>
      </c>
      <c r="I70" s="554">
        <v>379</v>
      </c>
      <c r="J70" s="554">
        <v>78962000</v>
      </c>
      <c r="K70" s="554">
        <v>237</v>
      </c>
      <c r="L70" s="554">
        <v>2</v>
      </c>
      <c r="M70" s="554">
        <v>1400</v>
      </c>
      <c r="N70" s="210"/>
    </row>
    <row r="71" spans="2:14" ht="15">
      <c r="B71" s="218" t="s">
        <v>407</v>
      </c>
      <c r="C71" s="218" t="s">
        <v>191</v>
      </c>
      <c r="D71" s="554">
        <v>14</v>
      </c>
      <c r="E71" s="554">
        <v>1795000</v>
      </c>
      <c r="F71" s="554">
        <v>21</v>
      </c>
      <c r="G71" s="554">
        <v>0</v>
      </c>
      <c r="H71" s="554">
        <v>0</v>
      </c>
      <c r="I71" s="554">
        <v>98</v>
      </c>
      <c r="J71" s="554">
        <v>14275000</v>
      </c>
      <c r="K71" s="554">
        <v>113</v>
      </c>
      <c r="L71" s="554">
        <v>3</v>
      </c>
      <c r="M71" s="554">
        <v>2300</v>
      </c>
      <c r="N71" s="210"/>
    </row>
    <row r="72" spans="2:14" ht="15">
      <c r="B72" s="219" t="s">
        <v>408</v>
      </c>
      <c r="C72" s="219" t="s">
        <v>192</v>
      </c>
      <c r="D72" s="554">
        <v>27</v>
      </c>
      <c r="E72" s="554">
        <v>2155000</v>
      </c>
      <c r="F72" s="554">
        <v>19</v>
      </c>
      <c r="G72" s="554">
        <v>1</v>
      </c>
      <c r="H72" s="554">
        <v>700</v>
      </c>
      <c r="I72" s="554">
        <v>170</v>
      </c>
      <c r="J72" s="554">
        <v>27545000</v>
      </c>
      <c r="K72" s="554">
        <v>150</v>
      </c>
      <c r="L72" s="554">
        <v>3</v>
      </c>
      <c r="M72" s="554">
        <v>42700</v>
      </c>
      <c r="N72" s="210"/>
    </row>
    <row r="73" spans="2:14" ht="15">
      <c r="B73" s="218" t="s">
        <v>409</v>
      </c>
      <c r="C73" s="218" t="s">
        <v>193</v>
      </c>
      <c r="D73" s="554">
        <v>10</v>
      </c>
      <c r="E73" s="554">
        <v>2135000</v>
      </c>
      <c r="F73" s="554">
        <v>13</v>
      </c>
      <c r="G73" s="554">
        <v>1</v>
      </c>
      <c r="H73" s="554">
        <v>700</v>
      </c>
      <c r="I73" s="554">
        <v>87</v>
      </c>
      <c r="J73" s="554">
        <v>31900000</v>
      </c>
      <c r="K73" s="554">
        <v>81</v>
      </c>
      <c r="L73" s="554">
        <v>3</v>
      </c>
      <c r="M73" s="554">
        <v>12400</v>
      </c>
      <c r="N73" s="210"/>
    </row>
    <row r="74" spans="2:14" ht="15">
      <c r="B74" s="219" t="s">
        <v>410</v>
      </c>
      <c r="C74" s="219" t="s">
        <v>194</v>
      </c>
      <c r="D74" s="554">
        <v>16</v>
      </c>
      <c r="E74" s="554">
        <v>1490000</v>
      </c>
      <c r="F74" s="554">
        <v>12</v>
      </c>
      <c r="G74" s="554">
        <v>0</v>
      </c>
      <c r="H74" s="554">
        <v>0</v>
      </c>
      <c r="I74" s="554">
        <v>79</v>
      </c>
      <c r="J74" s="554">
        <v>6210000</v>
      </c>
      <c r="K74" s="554">
        <v>79</v>
      </c>
      <c r="L74" s="554">
        <v>1</v>
      </c>
      <c r="M74" s="554">
        <v>700</v>
      </c>
      <c r="N74" s="210"/>
    </row>
    <row r="75" spans="2:14" ht="15">
      <c r="B75" s="218" t="s">
        <v>411</v>
      </c>
      <c r="C75" s="218" t="s">
        <v>195</v>
      </c>
      <c r="D75" s="554">
        <v>21</v>
      </c>
      <c r="E75" s="554">
        <v>3190000</v>
      </c>
      <c r="F75" s="554">
        <v>3</v>
      </c>
      <c r="G75" s="554">
        <v>0</v>
      </c>
      <c r="H75" s="554">
        <v>0</v>
      </c>
      <c r="I75" s="554">
        <v>140</v>
      </c>
      <c r="J75" s="554">
        <v>35904000</v>
      </c>
      <c r="K75" s="554">
        <v>61</v>
      </c>
      <c r="L75" s="554">
        <v>2</v>
      </c>
      <c r="M75" s="554">
        <v>247100</v>
      </c>
      <c r="N75" s="210"/>
    </row>
    <row r="76" spans="2:14" ht="15">
      <c r="B76" s="219" t="s">
        <v>412</v>
      </c>
      <c r="C76" s="219" t="s">
        <v>196</v>
      </c>
      <c r="D76" s="554">
        <v>0</v>
      </c>
      <c r="E76" s="554">
        <v>0</v>
      </c>
      <c r="F76" s="554">
        <v>3</v>
      </c>
      <c r="G76" s="554">
        <v>0</v>
      </c>
      <c r="H76" s="554">
        <v>0</v>
      </c>
      <c r="I76" s="554">
        <v>10</v>
      </c>
      <c r="J76" s="554">
        <v>1160000</v>
      </c>
      <c r="K76" s="554">
        <v>9</v>
      </c>
      <c r="L76" s="554">
        <v>1</v>
      </c>
      <c r="M76" s="554">
        <v>700</v>
      </c>
      <c r="N76" s="210"/>
    </row>
    <row r="77" spans="2:14" ht="15">
      <c r="B77" s="218" t="s">
        <v>413</v>
      </c>
      <c r="C77" s="218" t="s">
        <v>197</v>
      </c>
      <c r="D77" s="554">
        <v>3</v>
      </c>
      <c r="E77" s="554">
        <v>410000</v>
      </c>
      <c r="F77" s="554">
        <v>9</v>
      </c>
      <c r="G77" s="554">
        <v>0</v>
      </c>
      <c r="H77" s="554">
        <v>0</v>
      </c>
      <c r="I77" s="554">
        <v>50</v>
      </c>
      <c r="J77" s="554">
        <v>15080000</v>
      </c>
      <c r="K77" s="554">
        <v>73</v>
      </c>
      <c r="L77" s="554">
        <v>1</v>
      </c>
      <c r="M77" s="554">
        <v>700</v>
      </c>
      <c r="N77" s="210"/>
    </row>
    <row r="78" spans="2:14" ht="15">
      <c r="B78" s="219" t="s">
        <v>414</v>
      </c>
      <c r="C78" s="219" t="s">
        <v>198</v>
      </c>
      <c r="D78" s="554">
        <v>10</v>
      </c>
      <c r="E78" s="554">
        <v>665000</v>
      </c>
      <c r="F78" s="554">
        <v>5</v>
      </c>
      <c r="G78" s="554">
        <v>0</v>
      </c>
      <c r="H78" s="554">
        <v>0</v>
      </c>
      <c r="I78" s="554">
        <v>50</v>
      </c>
      <c r="J78" s="554">
        <v>6680000</v>
      </c>
      <c r="K78" s="554">
        <v>36</v>
      </c>
      <c r="L78" s="554">
        <v>1</v>
      </c>
      <c r="M78" s="554">
        <v>700</v>
      </c>
      <c r="N78" s="210"/>
    </row>
    <row r="79" spans="2:14" ht="15">
      <c r="B79" s="218" t="s">
        <v>415</v>
      </c>
      <c r="C79" s="218" t="s">
        <v>199</v>
      </c>
      <c r="D79" s="554">
        <v>12</v>
      </c>
      <c r="E79" s="554">
        <v>4000000</v>
      </c>
      <c r="F79" s="554">
        <v>14</v>
      </c>
      <c r="G79" s="554">
        <v>0</v>
      </c>
      <c r="H79" s="554">
        <v>0</v>
      </c>
      <c r="I79" s="554">
        <v>105</v>
      </c>
      <c r="J79" s="554">
        <v>36595000</v>
      </c>
      <c r="K79" s="554">
        <v>71</v>
      </c>
      <c r="L79" s="554">
        <v>1</v>
      </c>
      <c r="M79" s="554">
        <v>700</v>
      </c>
      <c r="N79" s="210"/>
    </row>
    <row r="80" spans="2:14" ht="15">
      <c r="B80" s="219" t="s">
        <v>416</v>
      </c>
      <c r="C80" s="219" t="s">
        <v>200</v>
      </c>
      <c r="D80" s="554">
        <v>10</v>
      </c>
      <c r="E80" s="554">
        <v>4200000</v>
      </c>
      <c r="F80" s="554">
        <v>2</v>
      </c>
      <c r="G80" s="554">
        <v>0</v>
      </c>
      <c r="H80" s="554">
        <v>0</v>
      </c>
      <c r="I80" s="554">
        <v>50</v>
      </c>
      <c r="J80" s="554">
        <v>19230000</v>
      </c>
      <c r="K80" s="554">
        <v>20</v>
      </c>
      <c r="L80" s="554">
        <v>0</v>
      </c>
      <c r="M80" s="554">
        <v>0</v>
      </c>
      <c r="N80" s="210"/>
    </row>
    <row r="81" spans="2:14" ht="15">
      <c r="B81" s="218" t="s">
        <v>417</v>
      </c>
      <c r="C81" s="218" t="s">
        <v>201</v>
      </c>
      <c r="D81" s="554">
        <v>3</v>
      </c>
      <c r="E81" s="554">
        <v>500000</v>
      </c>
      <c r="F81" s="554">
        <v>9</v>
      </c>
      <c r="G81" s="554">
        <v>0</v>
      </c>
      <c r="H81" s="554">
        <v>0</v>
      </c>
      <c r="I81" s="554">
        <v>21</v>
      </c>
      <c r="J81" s="554">
        <v>4660000</v>
      </c>
      <c r="K81" s="554">
        <v>49</v>
      </c>
      <c r="L81" s="554">
        <v>1</v>
      </c>
      <c r="M81" s="554">
        <v>700</v>
      </c>
      <c r="N81" s="210"/>
    </row>
    <row r="82" spans="2:14" ht="15">
      <c r="B82" s="219" t="s">
        <v>418</v>
      </c>
      <c r="C82" s="219" t="s">
        <v>202</v>
      </c>
      <c r="D82" s="554">
        <v>0</v>
      </c>
      <c r="E82" s="554">
        <v>0</v>
      </c>
      <c r="F82" s="554">
        <v>5</v>
      </c>
      <c r="G82" s="554">
        <v>0</v>
      </c>
      <c r="H82" s="554">
        <v>0</v>
      </c>
      <c r="I82" s="554">
        <v>6</v>
      </c>
      <c r="J82" s="554">
        <v>1510000</v>
      </c>
      <c r="K82" s="554">
        <v>27</v>
      </c>
      <c r="L82" s="554">
        <v>0</v>
      </c>
      <c r="M82" s="554">
        <v>0</v>
      </c>
      <c r="N82" s="210"/>
    </row>
    <row r="83" spans="2:14" ht="15">
      <c r="B83" s="218" t="s">
        <v>419</v>
      </c>
      <c r="C83" s="218" t="s">
        <v>203</v>
      </c>
      <c r="D83" s="554">
        <v>3</v>
      </c>
      <c r="E83" s="554">
        <v>525000</v>
      </c>
      <c r="F83" s="554">
        <v>14</v>
      </c>
      <c r="G83" s="554">
        <v>0</v>
      </c>
      <c r="H83" s="554">
        <v>0</v>
      </c>
      <c r="I83" s="554">
        <v>22</v>
      </c>
      <c r="J83" s="554">
        <v>7615000</v>
      </c>
      <c r="K83" s="554">
        <v>59</v>
      </c>
      <c r="L83" s="554">
        <v>1</v>
      </c>
      <c r="M83" s="554">
        <v>7000</v>
      </c>
      <c r="N83" s="210"/>
    </row>
    <row r="84" spans="2:14" ht="15">
      <c r="B84" s="219" t="s">
        <v>420</v>
      </c>
      <c r="C84" s="219" t="s">
        <v>204</v>
      </c>
      <c r="D84" s="554">
        <v>19</v>
      </c>
      <c r="E84" s="554">
        <v>3300000</v>
      </c>
      <c r="F84" s="554">
        <v>18</v>
      </c>
      <c r="G84" s="554">
        <v>0</v>
      </c>
      <c r="H84" s="554">
        <v>0</v>
      </c>
      <c r="I84" s="554">
        <v>105</v>
      </c>
      <c r="J84" s="554">
        <v>18622000</v>
      </c>
      <c r="K84" s="554">
        <v>86</v>
      </c>
      <c r="L84" s="554">
        <v>0</v>
      </c>
      <c r="M84" s="554">
        <v>0</v>
      </c>
      <c r="N84" s="210"/>
    </row>
    <row r="85" spans="2:14" ht="15">
      <c r="B85" s="218" t="s">
        <v>421</v>
      </c>
      <c r="C85" s="218" t="s">
        <v>205</v>
      </c>
      <c r="D85" s="554">
        <v>7</v>
      </c>
      <c r="E85" s="554">
        <v>1060000</v>
      </c>
      <c r="F85" s="554">
        <v>4</v>
      </c>
      <c r="G85" s="554">
        <v>0</v>
      </c>
      <c r="H85" s="554">
        <v>0</v>
      </c>
      <c r="I85" s="554">
        <v>42</v>
      </c>
      <c r="J85" s="554">
        <v>7280000</v>
      </c>
      <c r="K85" s="554">
        <v>47</v>
      </c>
      <c r="L85" s="554">
        <v>1</v>
      </c>
      <c r="M85" s="554">
        <v>7000</v>
      </c>
      <c r="N85" s="210"/>
    </row>
    <row r="86" spans="2:14" ht="15">
      <c r="B86" s="219" t="s">
        <v>422</v>
      </c>
      <c r="C86" s="219" t="s">
        <v>206</v>
      </c>
      <c r="D86" s="554">
        <v>2</v>
      </c>
      <c r="E86" s="554">
        <v>600000</v>
      </c>
      <c r="F86" s="554">
        <v>4</v>
      </c>
      <c r="G86" s="554">
        <v>0</v>
      </c>
      <c r="H86" s="554">
        <v>0</v>
      </c>
      <c r="I86" s="554">
        <v>26</v>
      </c>
      <c r="J86" s="554">
        <v>7105000</v>
      </c>
      <c r="K86" s="554">
        <v>30</v>
      </c>
      <c r="L86" s="554">
        <v>0</v>
      </c>
      <c r="M86" s="554">
        <v>0</v>
      </c>
      <c r="N86" s="210"/>
    </row>
    <row r="87" spans="2:14" ht="15">
      <c r="B87" s="218" t="s">
        <v>423</v>
      </c>
      <c r="C87" s="218" t="s">
        <v>207</v>
      </c>
      <c r="D87" s="554">
        <v>19</v>
      </c>
      <c r="E87" s="554">
        <v>2960000</v>
      </c>
      <c r="F87" s="554">
        <v>8</v>
      </c>
      <c r="G87" s="554">
        <v>1</v>
      </c>
      <c r="H87" s="554">
        <v>700</v>
      </c>
      <c r="I87" s="554">
        <v>111</v>
      </c>
      <c r="J87" s="554">
        <v>29230000</v>
      </c>
      <c r="K87" s="554">
        <v>76</v>
      </c>
      <c r="L87" s="554">
        <v>3</v>
      </c>
      <c r="M87" s="554">
        <v>2100</v>
      </c>
      <c r="N87" s="210"/>
    </row>
    <row r="88" spans="2:14" ht="15.75" thickBot="1">
      <c r="B88" s="220" t="s">
        <v>424</v>
      </c>
      <c r="C88" s="220" t="s">
        <v>208</v>
      </c>
      <c r="D88" s="554">
        <v>12</v>
      </c>
      <c r="E88" s="554">
        <v>2004000</v>
      </c>
      <c r="F88" s="554">
        <v>8</v>
      </c>
      <c r="G88" s="554">
        <v>0</v>
      </c>
      <c r="H88" s="554">
        <v>0</v>
      </c>
      <c r="I88" s="554">
        <v>70</v>
      </c>
      <c r="J88" s="554">
        <v>7225000</v>
      </c>
      <c r="K88" s="554">
        <v>65</v>
      </c>
      <c r="L88" s="554">
        <v>0</v>
      </c>
      <c r="M88" s="554">
        <v>0</v>
      </c>
      <c r="N88" s="210"/>
    </row>
    <row r="89" spans="2:14" ht="16.5" thickBot="1" thickTop="1">
      <c r="B89" s="221"/>
      <c r="C89" s="222" t="s">
        <v>209</v>
      </c>
      <c r="D89" s="223">
        <f>SUM(D8:D88)</f>
        <v>5486</v>
      </c>
      <c r="E89" s="223">
        <f aca="true" t="shared" si="0" ref="E89:M89">SUM(E8:E88)</f>
        <v>3437471899</v>
      </c>
      <c r="F89" s="223">
        <f t="shared" si="0"/>
        <v>3409</v>
      </c>
      <c r="G89" s="223">
        <f t="shared" si="0"/>
        <v>85</v>
      </c>
      <c r="H89" s="223">
        <f t="shared" si="0"/>
        <v>306600</v>
      </c>
      <c r="I89" s="223">
        <f t="shared" si="0"/>
        <v>36782</v>
      </c>
      <c r="J89" s="223">
        <f t="shared" si="0"/>
        <v>10291088113</v>
      </c>
      <c r="K89" s="223">
        <f t="shared" si="0"/>
        <v>23356</v>
      </c>
      <c r="L89" s="223">
        <f t="shared" si="0"/>
        <v>445</v>
      </c>
      <c r="M89" s="223">
        <f t="shared" si="0"/>
        <v>1966800</v>
      </c>
      <c r="N89" s="210"/>
    </row>
    <row r="90" ht="15.75" thickTop="1"/>
    <row r="91" spans="2:6" ht="15">
      <c r="B91" s="1" t="s">
        <v>479</v>
      </c>
      <c r="C91" s="1"/>
      <c r="D91" s="1"/>
      <c r="E91" s="1"/>
      <c r="F91" s="1"/>
    </row>
    <row r="92" spans="2:6" ht="15">
      <c r="B92" s="479" t="s">
        <v>18</v>
      </c>
      <c r="C92" s="479"/>
      <c r="D92" s="479"/>
      <c r="E92" s="479"/>
      <c r="F92" s="479"/>
    </row>
  </sheetData>
  <sheetProtection/>
  <mergeCells count="11">
    <mergeCell ref="B1:M1"/>
    <mergeCell ref="B92:F92"/>
    <mergeCell ref="B3:K3"/>
    <mergeCell ref="B5:B7"/>
    <mergeCell ref="C5:C7"/>
    <mergeCell ref="D5:H5"/>
    <mergeCell ref="I5:M5"/>
    <mergeCell ref="D6:E6"/>
    <mergeCell ref="G6:H6"/>
    <mergeCell ref="I6:J6"/>
    <mergeCell ref="L6:M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495" t="s">
        <v>520</v>
      </c>
      <c r="B1" s="495"/>
      <c r="C1" s="495"/>
      <c r="D1" s="495"/>
    </row>
    <row r="2" spans="2:4" ht="15.75" customHeight="1">
      <c r="B2" s="493" t="s">
        <v>529</v>
      </c>
      <c r="C2" s="493"/>
      <c r="D2" s="493"/>
    </row>
    <row r="3" spans="2:4" ht="15.75" customHeight="1" thickBot="1">
      <c r="B3" s="134"/>
      <c r="C3" s="134"/>
      <c r="D3" s="134"/>
    </row>
    <row r="4" spans="2:5" ht="19.5" customHeight="1" thickBot="1">
      <c r="B4" s="149" t="s">
        <v>296</v>
      </c>
      <c r="C4" s="150" t="s">
        <v>30</v>
      </c>
      <c r="D4" s="141"/>
      <c r="E4" s="261"/>
    </row>
    <row r="5" spans="2:3" ht="16.5" customHeight="1">
      <c r="B5" s="142" t="s">
        <v>285</v>
      </c>
      <c r="C5" s="532">
        <v>41</v>
      </c>
    </row>
    <row r="6" spans="2:3" ht="16.5" customHeight="1">
      <c r="B6" s="143" t="s">
        <v>286</v>
      </c>
      <c r="C6" s="532">
        <v>6</v>
      </c>
    </row>
    <row r="7" spans="2:3" ht="16.5" customHeight="1">
      <c r="B7" s="143" t="s">
        <v>287</v>
      </c>
      <c r="C7" s="532">
        <v>10</v>
      </c>
    </row>
    <row r="8" spans="2:3" ht="16.5" customHeight="1">
      <c r="B8" s="143" t="s">
        <v>288</v>
      </c>
      <c r="C8" s="532">
        <v>3</v>
      </c>
    </row>
    <row r="9" spans="2:3" ht="16.5" customHeight="1">
      <c r="B9" s="143" t="s">
        <v>289</v>
      </c>
      <c r="C9" s="532">
        <v>7</v>
      </c>
    </row>
    <row r="10" spans="2:3" ht="16.5" customHeight="1">
      <c r="B10" s="143" t="s">
        <v>290</v>
      </c>
      <c r="C10" s="532">
        <v>5</v>
      </c>
    </row>
    <row r="11" spans="2:3" s="169" customFormat="1" ht="16.5" customHeight="1">
      <c r="B11" s="143" t="s">
        <v>291</v>
      </c>
      <c r="C11" s="532">
        <v>7</v>
      </c>
    </row>
    <row r="12" spans="2:3" s="169" customFormat="1" ht="16.5" customHeight="1">
      <c r="B12" s="143" t="s">
        <v>292</v>
      </c>
      <c r="C12" s="532">
        <v>1</v>
      </c>
    </row>
    <row r="13" spans="2:3" s="169" customFormat="1" ht="16.5" customHeight="1">
      <c r="B13" s="143" t="s">
        <v>293</v>
      </c>
      <c r="C13" s="532">
        <v>2</v>
      </c>
    </row>
    <row r="14" spans="2:3" s="169" customFormat="1" ht="16.5" customHeight="1">
      <c r="B14" s="143" t="s">
        <v>508</v>
      </c>
      <c r="C14" s="140">
        <v>1</v>
      </c>
    </row>
    <row r="15" spans="2:3" s="169" customFormat="1" ht="16.5" customHeight="1" thickBot="1">
      <c r="B15" s="143" t="s">
        <v>295</v>
      </c>
      <c r="C15" s="140">
        <v>2</v>
      </c>
    </row>
    <row r="16" spans="2:3" ht="19.5" customHeight="1" thickBot="1">
      <c r="B16" s="146" t="s">
        <v>30</v>
      </c>
      <c r="C16" s="147">
        <f>SUM(C5:C15)</f>
        <v>85</v>
      </c>
    </row>
    <row r="17" spans="2:3" ht="15">
      <c r="B17" s="494"/>
      <c r="C17" s="494"/>
    </row>
    <row r="18" spans="1:4" ht="15.75" customHeight="1" thickBot="1">
      <c r="A18" s="496" t="s">
        <v>530</v>
      </c>
      <c r="B18" s="496"/>
      <c r="C18" s="496"/>
      <c r="D18" s="496"/>
    </row>
    <row r="19" spans="2:4" ht="18" customHeight="1" thickBot="1">
      <c r="B19" s="151" t="s">
        <v>296</v>
      </c>
      <c r="C19" s="150" t="s">
        <v>30</v>
      </c>
      <c r="D19" s="141"/>
    </row>
    <row r="20" spans="2:3" ht="16.5" customHeight="1">
      <c r="B20" s="144" t="s">
        <v>285</v>
      </c>
      <c r="C20" s="258">
        <v>191</v>
      </c>
    </row>
    <row r="21" spans="2:3" ht="16.5" customHeight="1">
      <c r="B21" s="145" t="s">
        <v>286</v>
      </c>
      <c r="C21" s="258">
        <v>60</v>
      </c>
    </row>
    <row r="22" spans="2:3" ht="16.5" customHeight="1">
      <c r="B22" s="145" t="s">
        <v>287</v>
      </c>
      <c r="C22" s="258">
        <v>36</v>
      </c>
    </row>
    <row r="23" spans="2:3" ht="16.5" customHeight="1">
      <c r="B23" s="145" t="s">
        <v>288</v>
      </c>
      <c r="C23" s="258">
        <v>22</v>
      </c>
    </row>
    <row r="24" spans="2:3" ht="16.5" customHeight="1">
      <c r="B24" s="145" t="s">
        <v>289</v>
      </c>
      <c r="C24" s="258">
        <v>32</v>
      </c>
    </row>
    <row r="25" spans="2:3" ht="16.5" customHeight="1">
      <c r="B25" s="145" t="s">
        <v>290</v>
      </c>
      <c r="C25" s="258">
        <v>26</v>
      </c>
    </row>
    <row r="26" spans="2:3" ht="18" customHeight="1">
      <c r="B26" s="145" t="s">
        <v>291</v>
      </c>
      <c r="C26" s="258">
        <v>28</v>
      </c>
    </row>
    <row r="27" spans="2:3" ht="16.5" customHeight="1">
      <c r="B27" s="145" t="s">
        <v>292</v>
      </c>
      <c r="C27" s="258">
        <v>8</v>
      </c>
    </row>
    <row r="28" spans="2:3" ht="16.5" customHeight="1">
      <c r="B28" s="145" t="s">
        <v>293</v>
      </c>
      <c r="C28" s="258">
        <v>11</v>
      </c>
    </row>
    <row r="29" spans="2:3" s="169" customFormat="1" ht="16.5" customHeight="1">
      <c r="B29" s="145" t="s">
        <v>303</v>
      </c>
      <c r="C29" s="258">
        <v>12</v>
      </c>
    </row>
    <row r="30" spans="2:3" s="169" customFormat="1" ht="16.5" customHeight="1">
      <c r="B30" s="145" t="s">
        <v>307</v>
      </c>
      <c r="C30" s="258">
        <v>4</v>
      </c>
    </row>
    <row r="31" spans="2:3" s="169" customFormat="1" ht="16.5" customHeight="1">
      <c r="B31" s="145" t="s">
        <v>508</v>
      </c>
      <c r="C31" s="258">
        <v>2</v>
      </c>
    </row>
    <row r="32" spans="2:3" s="169" customFormat="1" ht="16.5" customHeight="1">
      <c r="B32" s="145" t="s">
        <v>509</v>
      </c>
      <c r="C32" s="258">
        <v>1</v>
      </c>
    </row>
    <row r="33" spans="2:3" ht="16.5" customHeight="1">
      <c r="B33" s="145" t="s">
        <v>295</v>
      </c>
      <c r="C33" s="258">
        <v>6</v>
      </c>
    </row>
    <row r="34" spans="2:3" s="169" customFormat="1" ht="16.5" customHeight="1">
      <c r="B34" s="145" t="s">
        <v>498</v>
      </c>
      <c r="C34" s="258">
        <v>1</v>
      </c>
    </row>
    <row r="35" spans="2:3" s="169" customFormat="1" ht="16.5" customHeight="1">
      <c r="B35" s="145" t="s">
        <v>499</v>
      </c>
      <c r="C35" s="258">
        <v>1</v>
      </c>
    </row>
    <row r="36" spans="2:3" s="169" customFormat="1" ht="16.5" customHeight="1">
      <c r="B36" s="145" t="s">
        <v>450</v>
      </c>
      <c r="C36" s="258">
        <v>1</v>
      </c>
    </row>
    <row r="37" spans="2:3" ht="16.5" customHeight="1" thickBot="1">
      <c r="B37" s="145" t="s">
        <v>294</v>
      </c>
      <c r="C37" s="258">
        <v>3</v>
      </c>
    </row>
    <row r="38" spans="2:3" ht="20.25" customHeight="1" thickBot="1">
      <c r="B38" s="148" t="s">
        <v>30</v>
      </c>
      <c r="C38" s="147">
        <f>SUM(C20:C37)</f>
        <v>445</v>
      </c>
    </row>
    <row r="39" ht="15">
      <c r="B39" s="46" t="s">
        <v>18</v>
      </c>
    </row>
  </sheetData>
  <sheetProtection/>
  <mergeCells count="4">
    <mergeCell ref="B2:D2"/>
    <mergeCell ref="B17:C17"/>
    <mergeCell ref="A1:D1"/>
    <mergeCell ref="A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17" t="s">
        <v>520</v>
      </c>
      <c r="B2" s="317"/>
      <c r="C2" s="317"/>
      <c r="D2" s="317"/>
      <c r="E2" s="317"/>
      <c r="F2" s="317"/>
      <c r="G2" s="317"/>
      <c r="H2" s="317"/>
    </row>
    <row r="5" spans="1:8" ht="18.75" customHeight="1">
      <c r="A5" s="358" t="s">
        <v>531</v>
      </c>
      <c r="B5" s="358"/>
      <c r="C5" s="358"/>
      <c r="D5" s="358"/>
      <c r="E5" s="358"/>
      <c r="F5" s="358"/>
      <c r="G5" s="358"/>
      <c r="H5" s="358"/>
    </row>
    <row r="6" spans="2:8" ht="15.75">
      <c r="B6" s="1"/>
      <c r="C6" s="49"/>
      <c r="D6" s="49"/>
      <c r="E6" s="49"/>
      <c r="F6" s="49"/>
      <c r="G6" s="49"/>
      <c r="H6" s="49"/>
    </row>
    <row r="7" spans="2:8" ht="15.75">
      <c r="B7" s="1"/>
      <c r="C7" s="49"/>
      <c r="D7" s="49"/>
      <c r="E7" s="49"/>
      <c r="F7" s="49"/>
      <c r="G7" s="49"/>
      <c r="H7" s="49"/>
    </row>
    <row r="9" spans="1:7" ht="31.5" customHeight="1">
      <c r="A9" s="78"/>
      <c r="B9" s="501" t="s">
        <v>3</v>
      </c>
      <c r="C9" s="502"/>
      <c r="D9" s="501" t="s">
        <v>6</v>
      </c>
      <c r="E9" s="502"/>
      <c r="F9" s="501" t="s">
        <v>2</v>
      </c>
      <c r="G9" s="502"/>
    </row>
    <row r="10" spans="1:7" ht="31.5" customHeight="1">
      <c r="A10" s="138" t="s">
        <v>9</v>
      </c>
      <c r="B10" s="497">
        <v>56</v>
      </c>
      <c r="C10" s="498"/>
      <c r="D10" s="497">
        <v>343</v>
      </c>
      <c r="E10" s="498"/>
      <c r="F10" s="499">
        <v>399</v>
      </c>
      <c r="G10" s="500"/>
    </row>
    <row r="11" spans="1:8" ht="30">
      <c r="A11" s="79" t="s">
        <v>214</v>
      </c>
      <c r="B11" s="497">
        <v>21239000</v>
      </c>
      <c r="C11" s="498"/>
      <c r="D11" s="497">
        <v>43837000</v>
      </c>
      <c r="E11" s="498"/>
      <c r="F11" s="497">
        <v>65076000</v>
      </c>
      <c r="G11" s="498"/>
      <c r="H11" s="114"/>
    </row>
    <row r="12" spans="1:8" ht="45">
      <c r="A12" s="80" t="s">
        <v>215</v>
      </c>
      <c r="B12" s="497">
        <v>18850620</v>
      </c>
      <c r="C12" s="498"/>
      <c r="D12" s="497">
        <v>39119175</v>
      </c>
      <c r="E12" s="498"/>
      <c r="F12" s="497">
        <v>57969795</v>
      </c>
      <c r="G12" s="498"/>
      <c r="H12" s="114"/>
    </row>
    <row r="13" spans="1:7" ht="42" customHeight="1">
      <c r="A13" s="79" t="s">
        <v>216</v>
      </c>
      <c r="B13" s="503">
        <v>88.75</v>
      </c>
      <c r="C13" s="504"/>
      <c r="D13" s="503">
        <v>89.24</v>
      </c>
      <c r="E13" s="504"/>
      <c r="F13" s="503">
        <v>89.08</v>
      </c>
      <c r="G13" s="504"/>
    </row>
    <row r="14" spans="1:4" ht="45" customHeight="1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ht="15.75" customHeight="1"/>
    <row r="18" spans="1:7" ht="15.75" customHeight="1">
      <c r="A18" s="505" t="s">
        <v>532</v>
      </c>
      <c r="B18" s="505"/>
      <c r="C18" s="505"/>
      <c r="D18" s="505"/>
      <c r="E18" s="505"/>
      <c r="F18" s="505"/>
      <c r="G18" s="505"/>
    </row>
    <row r="19" spans="1:7" ht="15.75" customHeight="1">
      <c r="A19" s="505"/>
      <c r="B19" s="505"/>
      <c r="C19" s="505"/>
      <c r="D19" s="505"/>
      <c r="E19" s="505"/>
      <c r="F19" s="505"/>
      <c r="G19" s="505"/>
    </row>
    <row r="20" spans="1:7" ht="31.5" customHeight="1">
      <c r="A20" s="41"/>
      <c r="B20" s="41"/>
      <c r="C20" s="41"/>
      <c r="D20" s="41"/>
      <c r="E20" s="41"/>
      <c r="F20" s="41"/>
      <c r="G20" s="41"/>
    </row>
    <row r="21" spans="1:8" ht="5.25" customHeight="1">
      <c r="A21" s="506"/>
      <c r="B21" s="506"/>
      <c r="C21" s="506"/>
      <c r="D21" s="506"/>
      <c r="E21" s="506"/>
      <c r="F21" s="506"/>
      <c r="G21" s="506"/>
      <c r="H21" s="506"/>
    </row>
    <row r="22" spans="1:7" ht="31.5" customHeight="1">
      <c r="A22" s="81"/>
      <c r="B22" s="501" t="s">
        <v>3</v>
      </c>
      <c r="C22" s="502"/>
      <c r="D22" s="501" t="s">
        <v>6</v>
      </c>
      <c r="E22" s="502"/>
      <c r="F22" s="501" t="s">
        <v>2</v>
      </c>
      <c r="G22" s="502"/>
    </row>
    <row r="23" spans="1:7" ht="28.5" customHeight="1">
      <c r="A23" s="82" t="s">
        <v>9</v>
      </c>
      <c r="B23" s="507">
        <v>347</v>
      </c>
      <c r="C23" s="508"/>
      <c r="D23" s="507">
        <v>2209</v>
      </c>
      <c r="E23" s="508"/>
      <c r="F23" s="507">
        <v>2556</v>
      </c>
      <c r="G23" s="509"/>
    </row>
    <row r="24" spans="1:7" ht="42" customHeight="1">
      <c r="A24" s="83" t="s">
        <v>214</v>
      </c>
      <c r="B24" s="510">
        <v>322612050</v>
      </c>
      <c r="C24" s="511"/>
      <c r="D24" s="510">
        <v>345990425</v>
      </c>
      <c r="E24" s="511"/>
      <c r="F24" s="510">
        <v>668602475</v>
      </c>
      <c r="G24" s="512"/>
    </row>
    <row r="25" spans="1:7" ht="45">
      <c r="A25" s="84" t="s">
        <v>215</v>
      </c>
      <c r="B25" s="510">
        <v>284742696</v>
      </c>
      <c r="C25" s="511"/>
      <c r="D25" s="510">
        <v>315320321</v>
      </c>
      <c r="E25" s="511"/>
      <c r="F25" s="510">
        <v>600063017</v>
      </c>
      <c r="G25" s="512"/>
    </row>
    <row r="26" spans="1:7" ht="25.5" customHeight="1">
      <c r="A26" s="79" t="s">
        <v>216</v>
      </c>
      <c r="B26" s="503">
        <v>88.26</v>
      </c>
      <c r="C26" s="504"/>
      <c r="D26" s="503">
        <v>91.14</v>
      </c>
      <c r="E26" s="504"/>
      <c r="F26" s="503">
        <v>89.75</v>
      </c>
      <c r="G26" s="504"/>
    </row>
    <row r="27" spans="1:4" ht="18.75" customHeight="1">
      <c r="A27" s="2" t="s">
        <v>18</v>
      </c>
      <c r="B27" s="2"/>
      <c r="C27" s="2"/>
      <c r="D27" s="2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L21" sqref="L21"/>
    </sheetView>
  </sheetViews>
  <sheetFormatPr defaultColWidth="9.140625" defaultRowHeight="15"/>
  <cols>
    <col min="2" max="2" width="12.7109375" style="0" customWidth="1"/>
    <col min="3" max="3" width="18.00390625" style="169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20" t="s">
        <v>516</v>
      </c>
      <c r="B1" s="520"/>
      <c r="C1" s="520"/>
      <c r="D1" s="520"/>
      <c r="E1" s="520"/>
      <c r="F1" s="520"/>
      <c r="G1" s="176"/>
    </row>
    <row r="2" spans="1:7" ht="15" customHeight="1">
      <c r="A2" s="521" t="s">
        <v>533</v>
      </c>
      <c r="B2" s="521"/>
      <c r="C2" s="521"/>
      <c r="D2" s="521"/>
      <c r="E2" s="521"/>
      <c r="F2" s="521"/>
      <c r="G2" s="139"/>
    </row>
    <row r="3" spans="1:7" ht="15" customHeight="1">
      <c r="A3" s="496"/>
      <c r="B3" s="496"/>
      <c r="C3" s="496"/>
      <c r="D3" s="496"/>
      <c r="E3" s="496"/>
      <c r="F3" s="496"/>
      <c r="G3" s="139"/>
    </row>
    <row r="4" spans="1:6" ht="15.75" customHeight="1">
      <c r="A4" s="1"/>
      <c r="B4" s="409" t="s">
        <v>106</v>
      </c>
      <c r="C4" s="409"/>
      <c r="D4" s="409"/>
      <c r="E4" s="409"/>
      <c r="F4" s="409"/>
    </row>
    <row r="5" spans="2:6" ht="45" customHeight="1">
      <c r="B5" s="513" t="s">
        <v>343</v>
      </c>
      <c r="C5" s="515" t="s">
        <v>217</v>
      </c>
      <c r="D5" s="513" t="s">
        <v>218</v>
      </c>
      <c r="E5" s="513" t="s">
        <v>219</v>
      </c>
      <c r="F5" s="513" t="s">
        <v>220</v>
      </c>
    </row>
    <row r="6" spans="2:6" ht="15" customHeight="1">
      <c r="B6" s="513"/>
      <c r="C6" s="516"/>
      <c r="D6" s="513"/>
      <c r="E6" s="514"/>
      <c r="F6" s="514"/>
    </row>
    <row r="7" spans="2:6" ht="17.25" customHeight="1" hidden="1">
      <c r="B7" s="513"/>
      <c r="C7" s="172"/>
      <c r="D7" s="513"/>
      <c r="E7" s="514"/>
      <c r="F7" s="514"/>
    </row>
    <row r="8" spans="2:6" ht="15">
      <c r="B8" s="226" t="s">
        <v>377</v>
      </c>
      <c r="C8" s="169" t="s">
        <v>161</v>
      </c>
      <c r="D8" s="532">
        <v>240</v>
      </c>
      <c r="E8" s="554">
        <v>271455050</v>
      </c>
      <c r="F8" s="554">
        <v>240426446</v>
      </c>
    </row>
    <row r="9" spans="2:6" ht="15">
      <c r="B9" s="226" t="s">
        <v>349</v>
      </c>
      <c r="C9" s="169" t="s">
        <v>134</v>
      </c>
      <c r="D9" s="532">
        <v>26</v>
      </c>
      <c r="E9" s="554">
        <v>11675000</v>
      </c>
      <c r="F9" s="554">
        <v>8466000</v>
      </c>
    </row>
    <row r="10" spans="2:6" ht="15">
      <c r="B10" s="226" t="s">
        <v>378</v>
      </c>
      <c r="C10" s="169" t="s">
        <v>162</v>
      </c>
      <c r="D10" s="532">
        <v>22</v>
      </c>
      <c r="E10" s="554">
        <v>28275000</v>
      </c>
      <c r="F10" s="554">
        <v>27570000</v>
      </c>
    </row>
    <row r="11" spans="2:6" ht="15">
      <c r="B11" s="226" t="s">
        <v>350</v>
      </c>
      <c r="C11" s="169" t="s">
        <v>135</v>
      </c>
      <c r="D11" s="532">
        <v>22</v>
      </c>
      <c r="E11" s="554">
        <v>3632000</v>
      </c>
      <c r="F11" s="554">
        <v>2907000</v>
      </c>
    </row>
    <row r="12" spans="2:6" ht="15">
      <c r="B12" s="226" t="s">
        <v>359</v>
      </c>
      <c r="C12" s="169" t="s">
        <v>144</v>
      </c>
      <c r="D12" s="532">
        <v>10</v>
      </c>
      <c r="E12" s="554">
        <v>725000</v>
      </c>
      <c r="F12" s="554">
        <v>479750</v>
      </c>
    </row>
    <row r="13" spans="2:6" ht="15">
      <c r="B13" s="226" t="s">
        <v>384</v>
      </c>
      <c r="C13" s="169" t="s">
        <v>168</v>
      </c>
      <c r="D13" s="532">
        <v>5</v>
      </c>
      <c r="E13" s="554">
        <v>450000</v>
      </c>
      <c r="F13" s="554">
        <v>326000</v>
      </c>
    </row>
    <row r="14" spans="2:6" ht="15">
      <c r="B14" s="226" t="s">
        <v>381</v>
      </c>
      <c r="C14" s="169" t="s">
        <v>165</v>
      </c>
      <c r="D14" s="532">
        <v>3</v>
      </c>
      <c r="E14" s="554">
        <v>650000</v>
      </c>
      <c r="F14" s="554">
        <v>275000</v>
      </c>
    </row>
    <row r="15" spans="2:6" ht="15">
      <c r="B15" s="226" t="s">
        <v>413</v>
      </c>
      <c r="C15" s="169" t="s">
        <v>197</v>
      </c>
      <c r="D15" s="532">
        <v>2</v>
      </c>
      <c r="E15" s="554">
        <v>100000</v>
      </c>
      <c r="F15" s="554">
        <v>100000</v>
      </c>
    </row>
    <row r="16" spans="2:6" ht="15">
      <c r="B16" s="226" t="s">
        <v>370</v>
      </c>
      <c r="C16" s="169" t="s">
        <v>155</v>
      </c>
      <c r="D16" s="532">
        <v>2</v>
      </c>
      <c r="E16" s="554">
        <v>400000</v>
      </c>
      <c r="F16" s="554">
        <v>320000</v>
      </c>
    </row>
    <row r="17" spans="2:6" ht="15">
      <c r="B17" s="226" t="s">
        <v>376</v>
      </c>
      <c r="C17" s="169" t="s">
        <v>281</v>
      </c>
      <c r="D17" s="532">
        <v>2</v>
      </c>
      <c r="E17" s="554">
        <v>1000000</v>
      </c>
      <c r="F17" s="554">
        <v>900000</v>
      </c>
    </row>
    <row r="18" spans="2:6" s="169" customFormat="1" ht="15">
      <c r="B18" s="226" t="s">
        <v>352</v>
      </c>
      <c r="C18" s="169" t="s">
        <v>137</v>
      </c>
      <c r="D18" s="532">
        <v>2</v>
      </c>
      <c r="E18" s="554">
        <v>1100000</v>
      </c>
      <c r="F18" s="554">
        <v>570000</v>
      </c>
    </row>
    <row r="19" spans="2:6" s="169" customFormat="1" ht="15">
      <c r="B19" s="226" t="s">
        <v>398</v>
      </c>
      <c r="C19" s="169" t="s">
        <v>182</v>
      </c>
      <c r="D19" s="532">
        <v>2</v>
      </c>
      <c r="E19" s="554">
        <v>150000</v>
      </c>
      <c r="F19" s="554">
        <v>82500</v>
      </c>
    </row>
    <row r="20" spans="2:6" s="169" customFormat="1" ht="15">
      <c r="B20" s="226" t="s">
        <v>391</v>
      </c>
      <c r="C20" s="169" t="s">
        <v>175</v>
      </c>
      <c r="D20" s="532">
        <v>2</v>
      </c>
      <c r="E20" s="554">
        <v>900000</v>
      </c>
      <c r="F20" s="554">
        <v>645000</v>
      </c>
    </row>
    <row r="21" spans="2:6" s="169" customFormat="1" ht="15">
      <c r="B21" s="226" t="s">
        <v>394</v>
      </c>
      <c r="C21" s="169" t="s">
        <v>178</v>
      </c>
      <c r="D21" s="532">
        <v>1</v>
      </c>
      <c r="E21" s="554">
        <v>800000</v>
      </c>
      <c r="F21" s="554">
        <v>800000</v>
      </c>
    </row>
    <row r="22" spans="2:6" s="169" customFormat="1" ht="15">
      <c r="B22" s="226" t="s">
        <v>409</v>
      </c>
      <c r="C22" s="169" t="s">
        <v>193</v>
      </c>
      <c r="D22" s="532">
        <v>1</v>
      </c>
      <c r="E22" s="554">
        <v>100000</v>
      </c>
      <c r="F22" s="554">
        <v>55000</v>
      </c>
    </row>
    <row r="23" spans="2:6" s="169" customFormat="1" ht="15">
      <c r="B23" s="226" t="s">
        <v>405</v>
      </c>
      <c r="C23" s="169" t="s">
        <v>189</v>
      </c>
      <c r="D23" s="532">
        <v>1</v>
      </c>
      <c r="E23" s="554">
        <v>500000</v>
      </c>
      <c r="F23" s="554">
        <v>500000</v>
      </c>
    </row>
    <row r="24" spans="2:6" s="169" customFormat="1" ht="15">
      <c r="B24" s="226" t="s">
        <v>420</v>
      </c>
      <c r="C24" s="169" t="s">
        <v>204</v>
      </c>
      <c r="D24" s="532">
        <v>1</v>
      </c>
      <c r="E24" s="554">
        <v>50000</v>
      </c>
      <c r="F24" s="554">
        <v>50000</v>
      </c>
    </row>
    <row r="25" spans="2:6" ht="15">
      <c r="B25" s="226" t="s">
        <v>347</v>
      </c>
      <c r="C25" s="169" t="s">
        <v>132</v>
      </c>
      <c r="D25" s="532">
        <v>1</v>
      </c>
      <c r="E25" s="554">
        <v>500000</v>
      </c>
      <c r="F25" s="554">
        <v>200000</v>
      </c>
    </row>
    <row r="26" spans="2:6" ht="15" customHeight="1">
      <c r="B26" s="226" t="s">
        <v>365</v>
      </c>
      <c r="C26" s="169" t="s">
        <v>150</v>
      </c>
      <c r="D26" s="532">
        <v>1</v>
      </c>
      <c r="E26" s="554">
        <v>50000</v>
      </c>
      <c r="F26" s="554">
        <v>20000</v>
      </c>
    </row>
    <row r="27" spans="2:6" ht="15" customHeight="1">
      <c r="B27" s="226" t="s">
        <v>382</v>
      </c>
      <c r="C27" s="169" t="s">
        <v>166</v>
      </c>
      <c r="D27" s="532">
        <v>1</v>
      </c>
      <c r="E27" s="554">
        <v>100000</v>
      </c>
      <c r="F27" s="554">
        <v>50000</v>
      </c>
    </row>
    <row r="28" spans="2:6" s="169" customFormat="1" ht="15" customHeight="1">
      <c r="B28" s="517" t="s">
        <v>30</v>
      </c>
      <c r="C28" s="518"/>
      <c r="D28" s="518"/>
      <c r="E28" s="519"/>
      <c r="F28" s="567">
        <v>284742696</v>
      </c>
    </row>
    <row r="29" spans="2:6" s="169" customFormat="1" ht="15" customHeight="1">
      <c r="B29" s="563"/>
      <c r="C29" s="563"/>
      <c r="D29" s="563"/>
      <c r="E29" s="563"/>
      <c r="F29" s="563"/>
    </row>
    <row r="30" spans="2:6" s="169" customFormat="1" ht="15" customHeight="1">
      <c r="B30" s="563"/>
      <c r="C30" s="563"/>
      <c r="D30" s="563"/>
      <c r="E30" s="563"/>
      <c r="F30" s="563"/>
    </row>
    <row r="31" spans="2:6" ht="15.75" customHeight="1">
      <c r="B31" s="409" t="s">
        <v>114</v>
      </c>
      <c r="C31" s="409"/>
      <c r="D31" s="409"/>
      <c r="E31" s="409"/>
      <c r="F31" s="409"/>
    </row>
    <row r="32" spans="2:6" ht="30" customHeight="1">
      <c r="B32" s="515" t="s">
        <v>343</v>
      </c>
      <c r="C32" s="515" t="s">
        <v>217</v>
      </c>
      <c r="D32" s="515" t="s">
        <v>218</v>
      </c>
      <c r="E32" s="515" t="s">
        <v>219</v>
      </c>
      <c r="F32" s="515" t="s">
        <v>220</v>
      </c>
    </row>
    <row r="33" spans="2:6" ht="27.75" customHeight="1">
      <c r="B33" s="522"/>
      <c r="C33" s="522"/>
      <c r="D33" s="522"/>
      <c r="E33" s="522"/>
      <c r="F33" s="522"/>
    </row>
    <row r="34" spans="2:6" ht="18.75" customHeight="1" hidden="1">
      <c r="B34" s="516"/>
      <c r="C34" s="173"/>
      <c r="D34" s="516"/>
      <c r="E34" s="516"/>
      <c r="F34" s="516"/>
    </row>
    <row r="35" spans="2:6" ht="15">
      <c r="B35" s="226" t="s">
        <v>377</v>
      </c>
      <c r="C35" s="169" t="s">
        <v>161</v>
      </c>
      <c r="D35" s="532">
        <v>1275</v>
      </c>
      <c r="E35" s="554">
        <v>181618425</v>
      </c>
      <c r="F35" s="554">
        <v>168143866</v>
      </c>
    </row>
    <row r="36" spans="2:6" ht="15">
      <c r="B36" s="226" t="s">
        <v>376</v>
      </c>
      <c r="C36" s="169" t="s">
        <v>281</v>
      </c>
      <c r="D36" s="532">
        <v>169</v>
      </c>
      <c r="E36" s="554">
        <v>30747000</v>
      </c>
      <c r="F36" s="554">
        <v>29851500</v>
      </c>
    </row>
    <row r="37" spans="2:6" ht="15">
      <c r="B37" s="226" t="s">
        <v>370</v>
      </c>
      <c r="C37" s="169" t="s">
        <v>155</v>
      </c>
      <c r="D37" s="532">
        <v>162</v>
      </c>
      <c r="E37" s="554">
        <v>38538000</v>
      </c>
      <c r="F37" s="554">
        <v>37960920</v>
      </c>
    </row>
    <row r="38" spans="2:6" ht="15">
      <c r="B38" s="226" t="s">
        <v>350</v>
      </c>
      <c r="C38" s="169" t="s">
        <v>135</v>
      </c>
      <c r="D38" s="532">
        <v>96</v>
      </c>
      <c r="E38" s="554">
        <v>9431000</v>
      </c>
      <c r="F38" s="554">
        <v>6675200</v>
      </c>
    </row>
    <row r="39" spans="2:6" ht="15">
      <c r="B39" s="226" t="s">
        <v>374</v>
      </c>
      <c r="C39" s="169" t="s">
        <v>159</v>
      </c>
      <c r="D39" s="532">
        <v>89</v>
      </c>
      <c r="E39" s="554">
        <v>16840000</v>
      </c>
      <c r="F39" s="554">
        <v>13697000</v>
      </c>
    </row>
    <row r="40" spans="2:6" ht="15">
      <c r="B40" s="226" t="s">
        <v>359</v>
      </c>
      <c r="C40" s="169" t="s">
        <v>144</v>
      </c>
      <c r="D40" s="532">
        <v>80</v>
      </c>
      <c r="E40" s="554">
        <v>6857000</v>
      </c>
      <c r="F40" s="554">
        <v>5997350</v>
      </c>
    </row>
    <row r="41" spans="2:6" ht="15">
      <c r="B41" s="226" t="s">
        <v>349</v>
      </c>
      <c r="C41" s="169" t="s">
        <v>134</v>
      </c>
      <c r="D41" s="532">
        <v>67</v>
      </c>
      <c r="E41" s="554">
        <v>6350000</v>
      </c>
      <c r="F41" s="554">
        <v>5183100</v>
      </c>
    </row>
    <row r="42" spans="2:6" ht="15">
      <c r="B42" s="226" t="s">
        <v>378</v>
      </c>
      <c r="C42" s="169" t="s">
        <v>162</v>
      </c>
      <c r="D42" s="532">
        <v>49</v>
      </c>
      <c r="E42" s="554">
        <v>20120000</v>
      </c>
      <c r="F42" s="554">
        <v>19341075</v>
      </c>
    </row>
    <row r="43" spans="2:6" ht="15">
      <c r="B43" s="226" t="s">
        <v>420</v>
      </c>
      <c r="C43" s="169" t="s">
        <v>204</v>
      </c>
      <c r="D43" s="532">
        <v>26</v>
      </c>
      <c r="E43" s="554">
        <v>6310000</v>
      </c>
      <c r="F43" s="554">
        <v>5670500</v>
      </c>
    </row>
    <row r="44" spans="2:6" ht="15">
      <c r="B44" s="226" t="s">
        <v>391</v>
      </c>
      <c r="C44" s="169" t="s">
        <v>175</v>
      </c>
      <c r="D44" s="532">
        <v>20</v>
      </c>
      <c r="E44" s="554">
        <v>2750000</v>
      </c>
      <c r="F44" s="554">
        <v>2159450</v>
      </c>
    </row>
    <row r="45" spans="2:6" ht="15">
      <c r="B45" s="226" t="s">
        <v>406</v>
      </c>
      <c r="C45" s="169" t="s">
        <v>564</v>
      </c>
      <c r="D45" s="532">
        <v>18</v>
      </c>
      <c r="E45" s="554">
        <v>1595000</v>
      </c>
      <c r="F45" s="554">
        <v>1595000</v>
      </c>
    </row>
    <row r="46" spans="2:6" ht="15">
      <c r="B46" s="226" t="s">
        <v>384</v>
      </c>
      <c r="C46" s="169" t="s">
        <v>168</v>
      </c>
      <c r="D46" s="532">
        <v>14</v>
      </c>
      <c r="E46" s="554">
        <v>2295000</v>
      </c>
      <c r="F46" s="554">
        <v>1542500</v>
      </c>
    </row>
    <row r="47" spans="2:6" ht="15">
      <c r="B47" s="226" t="s">
        <v>352</v>
      </c>
      <c r="C47" s="169" t="s">
        <v>137</v>
      </c>
      <c r="D47" s="532">
        <v>13</v>
      </c>
      <c r="E47" s="554">
        <v>701000</v>
      </c>
      <c r="F47" s="554">
        <v>632000</v>
      </c>
    </row>
    <row r="48" spans="2:6" ht="15">
      <c r="B48" s="226" t="s">
        <v>344</v>
      </c>
      <c r="C48" s="169" t="s">
        <v>129</v>
      </c>
      <c r="D48" s="532">
        <v>13</v>
      </c>
      <c r="E48" s="554">
        <v>1920000</v>
      </c>
      <c r="F48" s="554">
        <v>1819000</v>
      </c>
    </row>
    <row r="49" spans="2:6" ht="15">
      <c r="B49" s="226" t="s">
        <v>385</v>
      </c>
      <c r="C49" s="169" t="s">
        <v>169</v>
      </c>
      <c r="D49" s="532">
        <v>11</v>
      </c>
      <c r="E49" s="554">
        <v>1385000</v>
      </c>
      <c r="F49" s="554">
        <v>859600</v>
      </c>
    </row>
    <row r="50" spans="2:6" ht="15">
      <c r="B50" s="226" t="s">
        <v>381</v>
      </c>
      <c r="C50" s="169" t="s">
        <v>165</v>
      </c>
      <c r="D50" s="532">
        <v>10</v>
      </c>
      <c r="E50" s="554">
        <v>1500000</v>
      </c>
      <c r="F50" s="554">
        <v>1105000</v>
      </c>
    </row>
    <row r="51" spans="2:6" ht="15">
      <c r="B51" s="226" t="s">
        <v>397</v>
      </c>
      <c r="C51" s="169" t="s">
        <v>181</v>
      </c>
      <c r="D51" s="532">
        <v>10</v>
      </c>
      <c r="E51" s="554">
        <v>1780000</v>
      </c>
      <c r="F51" s="554">
        <v>1364000</v>
      </c>
    </row>
    <row r="52" spans="2:6" ht="15">
      <c r="B52" s="226" t="s">
        <v>404</v>
      </c>
      <c r="C52" s="169" t="s">
        <v>188</v>
      </c>
      <c r="D52" s="532">
        <v>9</v>
      </c>
      <c r="E52" s="554">
        <v>1062000</v>
      </c>
      <c r="F52" s="554">
        <v>827000</v>
      </c>
    </row>
    <row r="53" spans="2:6" ht="15">
      <c r="B53" s="226" t="s">
        <v>398</v>
      </c>
      <c r="C53" s="169" t="s">
        <v>182</v>
      </c>
      <c r="D53" s="532">
        <v>8</v>
      </c>
      <c r="E53" s="554">
        <v>1044000</v>
      </c>
      <c r="F53" s="554">
        <v>810500</v>
      </c>
    </row>
    <row r="54" spans="2:6" ht="15">
      <c r="B54" s="226" t="s">
        <v>402</v>
      </c>
      <c r="C54" s="169" t="s">
        <v>186</v>
      </c>
      <c r="D54" s="532">
        <v>6</v>
      </c>
      <c r="E54" s="554">
        <v>1130000</v>
      </c>
      <c r="F54" s="554">
        <v>1089400</v>
      </c>
    </row>
    <row r="55" spans="2:6" ht="15">
      <c r="B55" s="226" t="s">
        <v>389</v>
      </c>
      <c r="C55" s="169" t="s">
        <v>565</v>
      </c>
      <c r="D55" s="532">
        <v>6</v>
      </c>
      <c r="E55" s="554">
        <v>1590000</v>
      </c>
      <c r="F55" s="554">
        <v>1559000</v>
      </c>
    </row>
    <row r="56" spans="2:6" ht="15">
      <c r="B56" s="226" t="s">
        <v>424</v>
      </c>
      <c r="C56" s="169" t="s">
        <v>208</v>
      </c>
      <c r="D56" s="532">
        <v>5</v>
      </c>
      <c r="E56" s="554">
        <v>320000</v>
      </c>
      <c r="F56" s="554">
        <v>307000</v>
      </c>
    </row>
    <row r="57" spans="2:6" ht="15">
      <c r="B57" s="226" t="s">
        <v>390</v>
      </c>
      <c r="C57" s="169" t="s">
        <v>174</v>
      </c>
      <c r="D57" s="532">
        <v>5</v>
      </c>
      <c r="E57" s="554">
        <v>2600000</v>
      </c>
      <c r="F57" s="554">
        <v>1325000</v>
      </c>
    </row>
    <row r="58" spans="2:6" ht="15">
      <c r="B58" s="226" t="s">
        <v>422</v>
      </c>
      <c r="C58" s="169" t="s">
        <v>206</v>
      </c>
      <c r="D58" s="532">
        <v>5</v>
      </c>
      <c r="E58" s="554">
        <v>700000</v>
      </c>
      <c r="F58" s="554">
        <v>700000</v>
      </c>
    </row>
    <row r="59" spans="2:6" ht="15">
      <c r="B59" s="226" t="s">
        <v>363</v>
      </c>
      <c r="C59" s="169" t="s">
        <v>148</v>
      </c>
      <c r="D59" s="532">
        <v>4</v>
      </c>
      <c r="E59" s="554">
        <v>460000</v>
      </c>
      <c r="F59" s="554">
        <v>166700</v>
      </c>
    </row>
    <row r="60" spans="2:6" ht="15">
      <c r="B60" s="226" t="s">
        <v>387</v>
      </c>
      <c r="C60" s="169" t="s">
        <v>171</v>
      </c>
      <c r="D60" s="532">
        <v>4</v>
      </c>
      <c r="E60" s="554">
        <v>252000</v>
      </c>
      <c r="F60" s="554">
        <v>188960</v>
      </c>
    </row>
    <row r="61" spans="2:6" ht="15">
      <c r="B61" s="226" t="s">
        <v>408</v>
      </c>
      <c r="C61" s="169" t="s">
        <v>192</v>
      </c>
      <c r="D61" s="532">
        <v>4</v>
      </c>
      <c r="E61" s="554">
        <v>290000</v>
      </c>
      <c r="F61" s="554">
        <v>290000</v>
      </c>
    </row>
    <row r="62" spans="2:6" ht="15">
      <c r="B62" s="226" t="s">
        <v>386</v>
      </c>
      <c r="C62" s="169" t="s">
        <v>170</v>
      </c>
      <c r="D62" s="532">
        <v>3</v>
      </c>
      <c r="E62" s="554">
        <v>250000</v>
      </c>
      <c r="F62" s="554">
        <v>200000</v>
      </c>
    </row>
    <row r="63" spans="2:6" ht="15">
      <c r="B63" s="226" t="s">
        <v>388</v>
      </c>
      <c r="C63" s="169" t="s">
        <v>172</v>
      </c>
      <c r="D63" s="532">
        <v>3</v>
      </c>
      <c r="E63" s="554">
        <v>100000</v>
      </c>
      <c r="F63" s="554">
        <v>60000</v>
      </c>
    </row>
    <row r="64" spans="2:6" ht="15">
      <c r="B64" s="226" t="s">
        <v>394</v>
      </c>
      <c r="C64" s="169" t="s">
        <v>178</v>
      </c>
      <c r="D64" s="532">
        <v>2</v>
      </c>
      <c r="E64" s="554">
        <v>800000</v>
      </c>
      <c r="F64" s="554">
        <v>550000</v>
      </c>
    </row>
    <row r="65" spans="2:6" s="169" customFormat="1" ht="15">
      <c r="B65" s="226" t="s">
        <v>346</v>
      </c>
      <c r="C65" s="169" t="s">
        <v>131</v>
      </c>
      <c r="D65" s="532">
        <v>2</v>
      </c>
      <c r="E65" s="554">
        <v>110000</v>
      </c>
      <c r="F65" s="554">
        <v>87200</v>
      </c>
    </row>
    <row r="66" spans="2:6" s="169" customFormat="1" ht="15">
      <c r="B66" s="226" t="s">
        <v>407</v>
      </c>
      <c r="C66" s="169" t="s">
        <v>191</v>
      </c>
      <c r="D66" s="532">
        <v>2</v>
      </c>
      <c r="E66" s="554">
        <v>115000</v>
      </c>
      <c r="F66" s="554">
        <v>115000</v>
      </c>
    </row>
    <row r="67" spans="2:6" s="169" customFormat="1" ht="15">
      <c r="B67" s="226" t="s">
        <v>369</v>
      </c>
      <c r="C67" s="169" t="s">
        <v>154</v>
      </c>
      <c r="D67" s="532">
        <v>2</v>
      </c>
      <c r="E67" s="554">
        <v>700000</v>
      </c>
      <c r="F67" s="554">
        <v>450000</v>
      </c>
    </row>
    <row r="68" spans="2:6" s="169" customFormat="1" ht="15">
      <c r="B68" s="226" t="s">
        <v>423</v>
      </c>
      <c r="C68" s="169" t="s">
        <v>207</v>
      </c>
      <c r="D68" s="532">
        <v>2</v>
      </c>
      <c r="E68" s="554">
        <v>520000</v>
      </c>
      <c r="F68" s="554">
        <v>520000</v>
      </c>
    </row>
    <row r="69" spans="2:6" s="169" customFormat="1" ht="15">
      <c r="B69" s="226" t="s">
        <v>358</v>
      </c>
      <c r="C69" s="169" t="s">
        <v>143</v>
      </c>
      <c r="D69" s="532">
        <v>2</v>
      </c>
      <c r="E69" s="554">
        <v>110000</v>
      </c>
      <c r="F69" s="554">
        <v>55000</v>
      </c>
    </row>
    <row r="70" spans="2:6" s="169" customFormat="1" ht="15">
      <c r="B70" s="226" t="s">
        <v>400</v>
      </c>
      <c r="C70" s="169" t="s">
        <v>184</v>
      </c>
      <c r="D70" s="532">
        <v>1</v>
      </c>
      <c r="E70" s="554">
        <v>10000</v>
      </c>
      <c r="F70" s="554">
        <v>7500</v>
      </c>
    </row>
    <row r="71" spans="2:6" ht="15">
      <c r="B71" s="226" t="s">
        <v>395</v>
      </c>
      <c r="C71" s="169" t="s">
        <v>179</v>
      </c>
      <c r="D71" s="532">
        <v>1</v>
      </c>
      <c r="E71" s="554">
        <v>10000</v>
      </c>
      <c r="F71" s="554">
        <v>10000</v>
      </c>
    </row>
    <row r="72" spans="2:6" ht="15">
      <c r="B72" s="226" t="s">
        <v>413</v>
      </c>
      <c r="C72" s="169" t="s">
        <v>197</v>
      </c>
      <c r="D72" s="532">
        <v>1</v>
      </c>
      <c r="E72" s="554">
        <v>1000000</v>
      </c>
      <c r="F72" s="554">
        <v>1000000</v>
      </c>
    </row>
    <row r="73" spans="2:6" s="169" customFormat="1" ht="15">
      <c r="B73" s="226" t="s">
        <v>419</v>
      </c>
      <c r="C73" s="169" t="s">
        <v>203</v>
      </c>
      <c r="D73" s="532">
        <v>1</v>
      </c>
      <c r="E73" s="554">
        <v>50000</v>
      </c>
      <c r="F73" s="554">
        <v>25000</v>
      </c>
    </row>
    <row r="74" spans="2:6" s="169" customFormat="1" ht="15">
      <c r="B74" s="226" t="s">
        <v>375</v>
      </c>
      <c r="C74" s="169" t="s">
        <v>160</v>
      </c>
      <c r="D74" s="532">
        <v>1</v>
      </c>
      <c r="E74" s="554">
        <v>200000</v>
      </c>
      <c r="F74" s="554">
        <v>200000</v>
      </c>
    </row>
    <row r="75" spans="2:6" s="169" customFormat="1" ht="15">
      <c r="B75" s="226" t="s">
        <v>366</v>
      </c>
      <c r="C75" s="169" t="s">
        <v>151</v>
      </c>
      <c r="D75" s="532">
        <v>1</v>
      </c>
      <c r="E75" s="554">
        <v>1000000</v>
      </c>
      <c r="F75" s="554">
        <v>400000</v>
      </c>
    </row>
    <row r="76" spans="2:6" s="169" customFormat="1" ht="15">
      <c r="B76" s="226" t="s">
        <v>365</v>
      </c>
      <c r="C76" s="169" t="s">
        <v>150</v>
      </c>
      <c r="D76" s="532">
        <v>1</v>
      </c>
      <c r="E76" s="554">
        <v>100000</v>
      </c>
      <c r="F76" s="554">
        <v>100000</v>
      </c>
    </row>
    <row r="77" spans="2:6" ht="15">
      <c r="B77" s="226" t="s">
        <v>364</v>
      </c>
      <c r="C77" s="169" t="s">
        <v>149</v>
      </c>
      <c r="D77" s="532">
        <v>1</v>
      </c>
      <c r="E77" s="554">
        <v>100000</v>
      </c>
      <c r="F77" s="554">
        <v>50000</v>
      </c>
    </row>
    <row r="78" spans="2:6" ht="15">
      <c r="B78" s="226" t="s">
        <v>417</v>
      </c>
      <c r="C78" s="169" t="s">
        <v>201</v>
      </c>
      <c r="D78" s="532">
        <v>1</v>
      </c>
      <c r="E78" s="554">
        <v>30000</v>
      </c>
      <c r="F78" s="554">
        <v>30000</v>
      </c>
    </row>
    <row r="79" spans="2:6" ht="15" customHeight="1">
      <c r="B79" s="226" t="s">
        <v>353</v>
      </c>
      <c r="C79" s="169" t="s">
        <v>138</v>
      </c>
      <c r="D79" s="532">
        <v>1</v>
      </c>
      <c r="E79" s="554">
        <v>100000</v>
      </c>
      <c r="F79" s="554">
        <v>100000</v>
      </c>
    </row>
    <row r="80" spans="2:6" ht="15">
      <c r="B80" s="226" t="s">
        <v>348</v>
      </c>
      <c r="C80" s="169" t="s">
        <v>133</v>
      </c>
      <c r="D80" s="532">
        <v>1</v>
      </c>
      <c r="E80" s="554">
        <v>50000</v>
      </c>
      <c r="F80" s="554">
        <v>50000</v>
      </c>
    </row>
    <row r="81" spans="2:6" ht="15">
      <c r="B81" s="226" t="s">
        <v>411</v>
      </c>
      <c r="C81" s="169" t="s">
        <v>195</v>
      </c>
      <c r="D81" s="532">
        <v>1</v>
      </c>
      <c r="E81" s="554">
        <v>50000</v>
      </c>
      <c r="F81" s="554">
        <v>50000</v>
      </c>
    </row>
    <row r="82" spans="2:6" ht="15">
      <c r="B82" s="226" t="s">
        <v>345</v>
      </c>
      <c r="C82" s="169" t="s">
        <v>130</v>
      </c>
      <c r="D82" s="532">
        <v>1</v>
      </c>
      <c r="E82" s="554">
        <v>400000</v>
      </c>
      <c r="F82" s="554">
        <v>400000</v>
      </c>
    </row>
    <row r="83" spans="2:6" ht="15">
      <c r="B83" s="564" t="s">
        <v>30</v>
      </c>
      <c r="C83" s="565"/>
      <c r="D83" s="565"/>
      <c r="E83" s="566"/>
      <c r="F83" s="553">
        <v>315320321</v>
      </c>
    </row>
    <row r="89" ht="15" customHeight="1"/>
  </sheetData>
  <sheetProtection/>
  <mergeCells count="16">
    <mergeCell ref="B83:E83"/>
    <mergeCell ref="A1:F1"/>
    <mergeCell ref="A2:F3"/>
    <mergeCell ref="B31:F31"/>
    <mergeCell ref="B32:B34"/>
    <mergeCell ref="D32:D34"/>
    <mergeCell ref="E32:E34"/>
    <mergeCell ref="F32:F34"/>
    <mergeCell ref="C32:C33"/>
    <mergeCell ref="B5:B7"/>
    <mergeCell ref="D5:D7"/>
    <mergeCell ref="E5:E7"/>
    <mergeCell ref="F5:F7"/>
    <mergeCell ref="B4:F4"/>
    <mergeCell ref="C5:C6"/>
    <mergeCell ref="B28:E2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&amp;L18.07.2016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28">
      <selection activeCell="N270" sqref="N270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6" ht="21.75" customHeight="1" thickBot="1">
      <c r="A1" s="529" t="s">
        <v>519</v>
      </c>
      <c r="B1" s="529"/>
      <c r="C1" s="529"/>
      <c r="D1" s="529"/>
      <c r="E1" s="529"/>
      <c r="F1" s="529"/>
    </row>
    <row r="2" spans="1:6" s="169" customFormat="1" ht="21.75" customHeight="1">
      <c r="A2" s="209"/>
      <c r="B2" s="209"/>
      <c r="C2" s="209"/>
      <c r="D2" s="209"/>
      <c r="E2" s="209"/>
      <c r="F2" s="209"/>
    </row>
    <row r="3" spans="1:6" ht="16.5" customHeight="1">
      <c r="A3" s="340" t="s">
        <v>534</v>
      </c>
      <c r="B3" s="340"/>
      <c r="C3" s="340"/>
      <c r="D3" s="340"/>
      <c r="E3" s="340"/>
      <c r="F3" s="340"/>
    </row>
    <row r="4" spans="1:6" s="169" customFormat="1" ht="16.5" customHeight="1">
      <c r="A4" s="224"/>
      <c r="B4" s="224"/>
      <c r="C4" s="224"/>
      <c r="D4" s="224"/>
      <c r="E4" s="224"/>
      <c r="F4" s="224"/>
    </row>
    <row r="5" spans="1:6" ht="16.5" customHeight="1">
      <c r="A5" s="119"/>
      <c r="B5" s="119"/>
      <c r="C5" s="119"/>
      <c r="D5" s="119"/>
      <c r="E5" s="119"/>
      <c r="F5" s="119"/>
    </row>
    <row r="6" spans="2:5" ht="16.5" customHeight="1">
      <c r="B6" s="409" t="s">
        <v>106</v>
      </c>
      <c r="C6" s="409"/>
      <c r="D6" s="409"/>
      <c r="E6" s="409"/>
    </row>
    <row r="7" spans="2:5" ht="16.5" customHeight="1">
      <c r="B7" s="513" t="s">
        <v>221</v>
      </c>
      <c r="C7" s="513" t="s">
        <v>222</v>
      </c>
      <c r="D7" s="513" t="s">
        <v>219</v>
      </c>
      <c r="E7" s="513" t="s">
        <v>220</v>
      </c>
    </row>
    <row r="8" spans="2:5" ht="16.5" customHeight="1">
      <c r="B8" s="513"/>
      <c r="C8" s="513"/>
      <c r="D8" s="514"/>
      <c r="E8" s="514"/>
    </row>
    <row r="9" spans="2:5" ht="24.75" customHeight="1">
      <c r="B9" s="513"/>
      <c r="C9" s="513"/>
      <c r="D9" s="514"/>
      <c r="E9" s="514"/>
    </row>
    <row r="10" spans="2:5" ht="16.5" customHeight="1">
      <c r="B10" s="226" t="s">
        <v>254</v>
      </c>
      <c r="C10" s="554">
        <v>9</v>
      </c>
      <c r="D10" s="554">
        <v>1345000</v>
      </c>
      <c r="E10" s="554">
        <v>962250</v>
      </c>
    </row>
    <row r="11" spans="2:5" ht="16.5" customHeight="1">
      <c r="B11" s="226" t="s">
        <v>269</v>
      </c>
      <c r="C11" s="554">
        <v>5</v>
      </c>
      <c r="D11" s="554">
        <v>600000</v>
      </c>
      <c r="E11" s="554">
        <v>415000</v>
      </c>
    </row>
    <row r="12" spans="2:5" ht="16.5" customHeight="1">
      <c r="B12" s="226" t="s">
        <v>253</v>
      </c>
      <c r="C12" s="554">
        <v>5</v>
      </c>
      <c r="D12" s="554">
        <v>480000</v>
      </c>
      <c r="E12" s="554">
        <v>272000</v>
      </c>
    </row>
    <row r="13" spans="2:5" ht="16.5" customHeight="1">
      <c r="B13" s="226" t="s">
        <v>459</v>
      </c>
      <c r="C13" s="554">
        <v>5</v>
      </c>
      <c r="D13" s="554">
        <v>1200000</v>
      </c>
      <c r="E13" s="554">
        <v>1200000</v>
      </c>
    </row>
    <row r="14" spans="2:5" ht="16.5" customHeight="1">
      <c r="B14" s="226" t="s">
        <v>256</v>
      </c>
      <c r="C14" s="554">
        <v>4</v>
      </c>
      <c r="D14" s="554">
        <v>11150000</v>
      </c>
      <c r="E14" s="554">
        <v>10750000</v>
      </c>
    </row>
    <row r="15" spans="2:5" ht="16.5" customHeight="1">
      <c r="B15" s="226" t="s">
        <v>282</v>
      </c>
      <c r="C15" s="554">
        <v>3</v>
      </c>
      <c r="D15" s="554">
        <v>250000</v>
      </c>
      <c r="E15" s="554">
        <v>120000</v>
      </c>
    </row>
    <row r="16" spans="2:5" ht="16.5" customHeight="1">
      <c r="B16" s="226" t="s">
        <v>255</v>
      </c>
      <c r="C16" s="554">
        <v>3</v>
      </c>
      <c r="D16" s="554">
        <v>2350000</v>
      </c>
      <c r="E16" s="554">
        <v>2350000</v>
      </c>
    </row>
    <row r="17" spans="2:5" ht="16.5" customHeight="1">
      <c r="B17" s="226" t="s">
        <v>567</v>
      </c>
      <c r="C17" s="554">
        <v>3</v>
      </c>
      <c r="D17" s="554">
        <v>180000</v>
      </c>
      <c r="E17" s="554">
        <v>139980</v>
      </c>
    </row>
    <row r="18" spans="2:5" ht="16.5" customHeight="1">
      <c r="B18" s="226" t="s">
        <v>278</v>
      </c>
      <c r="C18" s="554">
        <v>2</v>
      </c>
      <c r="D18" s="554">
        <v>300000</v>
      </c>
      <c r="E18" s="554">
        <v>260000</v>
      </c>
    </row>
    <row r="19" spans="2:5" ht="16.5" customHeight="1">
      <c r="B19" s="226" t="s">
        <v>266</v>
      </c>
      <c r="C19" s="554">
        <v>2</v>
      </c>
      <c r="D19" s="554">
        <v>200000</v>
      </c>
      <c r="E19" s="554">
        <v>65000</v>
      </c>
    </row>
    <row r="20" spans="2:5" ht="16.5" customHeight="1">
      <c r="B20" s="226" t="s">
        <v>260</v>
      </c>
      <c r="C20" s="554">
        <v>2</v>
      </c>
      <c r="D20" s="554">
        <v>100000</v>
      </c>
      <c r="E20" s="554">
        <v>50000</v>
      </c>
    </row>
    <row r="21" spans="2:5" s="169" customFormat="1" ht="16.5" customHeight="1">
      <c r="B21" s="226" t="s">
        <v>284</v>
      </c>
      <c r="C21" s="554">
        <v>2</v>
      </c>
      <c r="D21" s="554">
        <v>200000</v>
      </c>
      <c r="E21" s="554">
        <v>84000</v>
      </c>
    </row>
    <row r="22" spans="2:5" s="169" customFormat="1" ht="16.5" customHeight="1">
      <c r="B22" s="226" t="s">
        <v>264</v>
      </c>
      <c r="C22" s="554">
        <v>2</v>
      </c>
      <c r="D22" s="554">
        <v>450000</v>
      </c>
      <c r="E22" s="554">
        <v>229500</v>
      </c>
    </row>
    <row r="23" spans="2:5" s="169" customFormat="1" ht="16.5" customHeight="1">
      <c r="B23" s="226" t="s">
        <v>486</v>
      </c>
      <c r="C23" s="554">
        <v>2</v>
      </c>
      <c r="D23" s="554">
        <v>100000</v>
      </c>
      <c r="E23" s="554">
        <v>60000</v>
      </c>
    </row>
    <row r="24" spans="2:5" s="169" customFormat="1" ht="16.5" customHeight="1">
      <c r="B24" s="226" t="s">
        <v>309</v>
      </c>
      <c r="C24" s="554">
        <v>1</v>
      </c>
      <c r="D24" s="554">
        <v>50000</v>
      </c>
      <c r="E24" s="554">
        <v>25000</v>
      </c>
    </row>
    <row r="25" spans="2:5" s="169" customFormat="1" ht="16.5" customHeight="1">
      <c r="B25" s="226" t="s">
        <v>568</v>
      </c>
      <c r="C25" s="554">
        <v>1</v>
      </c>
      <c r="D25" s="554">
        <v>100000</v>
      </c>
      <c r="E25" s="554">
        <v>100000</v>
      </c>
    </row>
    <row r="26" spans="2:5" s="169" customFormat="1" ht="16.5" customHeight="1">
      <c r="B26" s="226" t="s">
        <v>271</v>
      </c>
      <c r="C26" s="554">
        <v>1</v>
      </c>
      <c r="D26" s="554">
        <v>99000</v>
      </c>
      <c r="E26" s="554">
        <v>10890</v>
      </c>
    </row>
    <row r="27" spans="2:5" s="169" customFormat="1" ht="16.5" customHeight="1">
      <c r="B27" s="226" t="s">
        <v>566</v>
      </c>
      <c r="C27" s="554">
        <v>1</v>
      </c>
      <c r="D27" s="554">
        <v>50000</v>
      </c>
      <c r="E27" s="554">
        <v>10000</v>
      </c>
    </row>
    <row r="28" spans="2:5" ht="16.5" customHeight="1">
      <c r="B28" s="226" t="s">
        <v>333</v>
      </c>
      <c r="C28" s="554">
        <v>1</v>
      </c>
      <c r="D28" s="554">
        <v>1000000</v>
      </c>
      <c r="E28" s="554">
        <v>1000000</v>
      </c>
    </row>
    <row r="29" spans="2:5" ht="16.5" customHeight="1">
      <c r="B29" s="226" t="s">
        <v>308</v>
      </c>
      <c r="C29" s="554">
        <v>1</v>
      </c>
      <c r="D29" s="554">
        <v>1000000</v>
      </c>
      <c r="E29" s="554">
        <v>470000</v>
      </c>
    </row>
    <row r="30" spans="2:5" ht="16.5" customHeight="1">
      <c r="B30" s="226" t="s">
        <v>283</v>
      </c>
      <c r="C30" s="554">
        <v>1</v>
      </c>
      <c r="D30" s="554">
        <v>85000</v>
      </c>
      <c r="E30" s="554">
        <v>85000</v>
      </c>
    </row>
    <row r="31" spans="2:5" ht="16.5" customHeight="1">
      <c r="B31" s="226" t="s">
        <v>265</v>
      </c>
      <c r="C31" s="554">
        <v>1</v>
      </c>
      <c r="D31" s="554">
        <v>50000</v>
      </c>
      <c r="E31" s="554">
        <v>25000</v>
      </c>
    </row>
    <row r="32" spans="2:5" ht="16.5" customHeight="1">
      <c r="B32" s="226" t="s">
        <v>268</v>
      </c>
      <c r="C32" s="554">
        <v>1</v>
      </c>
      <c r="D32" s="554">
        <v>250000</v>
      </c>
      <c r="E32" s="554">
        <v>75000</v>
      </c>
    </row>
    <row r="33" spans="2:5" ht="16.5" customHeight="1">
      <c r="B33" s="226" t="s">
        <v>569</v>
      </c>
      <c r="C33" s="554">
        <v>1</v>
      </c>
      <c r="D33" s="554">
        <v>50000</v>
      </c>
      <c r="E33" s="554">
        <v>50000</v>
      </c>
    </row>
    <row r="34" spans="2:5" ht="16.5" customHeight="1">
      <c r="B34" s="226" t="s">
        <v>277</v>
      </c>
      <c r="C34" s="554">
        <v>1</v>
      </c>
      <c r="D34" s="554">
        <v>50000</v>
      </c>
      <c r="E34" s="554">
        <v>17000</v>
      </c>
    </row>
    <row r="35" spans="2:5" ht="16.5" customHeight="1">
      <c r="B35" s="226" t="s">
        <v>337</v>
      </c>
      <c r="C35" s="554">
        <v>1</v>
      </c>
      <c r="D35" s="554">
        <v>50000</v>
      </c>
      <c r="E35" s="554">
        <v>25000</v>
      </c>
    </row>
    <row r="36" spans="2:5" ht="16.5" customHeight="1">
      <c r="B36" s="523" t="s">
        <v>30</v>
      </c>
      <c r="C36" s="523"/>
      <c r="D36" s="523"/>
      <c r="E36" s="88">
        <f>SUM(E10:E35)</f>
        <v>18850620</v>
      </c>
    </row>
    <row r="37" spans="2:5" s="169" customFormat="1" ht="16.5" customHeight="1">
      <c r="B37" s="204"/>
      <c r="C37" s="204"/>
      <c r="D37" s="204"/>
      <c r="E37" s="205"/>
    </row>
    <row r="38" spans="2:5" s="169" customFormat="1" ht="16.5" customHeight="1">
      <c r="B38" s="204"/>
      <c r="C38" s="204"/>
      <c r="D38" s="204"/>
      <c r="E38" s="205"/>
    </row>
    <row r="39" spans="2:5" ht="16.5" customHeight="1">
      <c r="B39" s="409" t="s">
        <v>114</v>
      </c>
      <c r="C39" s="409"/>
      <c r="D39" s="409"/>
      <c r="E39" s="409"/>
    </row>
    <row r="40" spans="2:5" ht="16.5" customHeight="1">
      <c r="B40" s="513" t="s">
        <v>221</v>
      </c>
      <c r="C40" s="513" t="s">
        <v>218</v>
      </c>
      <c r="D40" s="513" t="s">
        <v>219</v>
      </c>
      <c r="E40" s="513" t="s">
        <v>220</v>
      </c>
    </row>
    <row r="41" spans="2:5" ht="16.5" customHeight="1">
      <c r="B41" s="513"/>
      <c r="C41" s="513"/>
      <c r="D41" s="514"/>
      <c r="E41" s="514"/>
    </row>
    <row r="42" spans="2:5" ht="23.25" customHeight="1">
      <c r="B42" s="513"/>
      <c r="C42" s="513"/>
      <c r="D42" s="514"/>
      <c r="E42" s="514"/>
    </row>
    <row r="43" spans="2:5" ht="16.5" customHeight="1">
      <c r="B43" s="226" t="s">
        <v>269</v>
      </c>
      <c r="C43" s="554">
        <v>129</v>
      </c>
      <c r="D43" s="554">
        <v>17385000</v>
      </c>
      <c r="E43" s="554">
        <v>15639050</v>
      </c>
    </row>
    <row r="44" spans="2:5" ht="16.5" customHeight="1">
      <c r="B44" s="226" t="s">
        <v>253</v>
      </c>
      <c r="C44" s="554">
        <v>29</v>
      </c>
      <c r="D44" s="554">
        <v>2970000</v>
      </c>
      <c r="E44" s="554">
        <v>2835500</v>
      </c>
    </row>
    <row r="45" spans="2:5" ht="16.5" customHeight="1">
      <c r="B45" s="226" t="s">
        <v>265</v>
      </c>
      <c r="C45" s="554">
        <v>24</v>
      </c>
      <c r="D45" s="554">
        <v>3881000</v>
      </c>
      <c r="E45" s="554">
        <v>3639490</v>
      </c>
    </row>
    <row r="46" spans="2:5" ht="16.5" customHeight="1">
      <c r="B46" s="226" t="s">
        <v>284</v>
      </c>
      <c r="C46" s="554">
        <v>22</v>
      </c>
      <c r="D46" s="554">
        <v>5410000</v>
      </c>
      <c r="E46" s="554">
        <v>3000990</v>
      </c>
    </row>
    <row r="47" spans="2:5" ht="16.5" customHeight="1">
      <c r="B47" s="226" t="s">
        <v>278</v>
      </c>
      <c r="C47" s="554">
        <v>16</v>
      </c>
      <c r="D47" s="554">
        <v>2020000</v>
      </c>
      <c r="E47" s="554">
        <v>1635745</v>
      </c>
    </row>
    <row r="48" spans="2:5" ht="16.5" customHeight="1">
      <c r="B48" s="226" t="s">
        <v>254</v>
      </c>
      <c r="C48" s="554">
        <v>13</v>
      </c>
      <c r="D48" s="554">
        <v>1234000</v>
      </c>
      <c r="E48" s="554">
        <v>1060500</v>
      </c>
    </row>
    <row r="49" spans="2:5" ht="16.5" customHeight="1">
      <c r="B49" s="226" t="s">
        <v>256</v>
      </c>
      <c r="C49" s="554">
        <v>12</v>
      </c>
      <c r="D49" s="554">
        <v>2260000</v>
      </c>
      <c r="E49" s="554">
        <v>2220000</v>
      </c>
    </row>
    <row r="50" spans="2:5" ht="16.5" customHeight="1">
      <c r="B50" s="226" t="s">
        <v>268</v>
      </c>
      <c r="C50" s="554">
        <v>9</v>
      </c>
      <c r="D50" s="554">
        <v>1840000</v>
      </c>
      <c r="E50" s="554">
        <v>1788000</v>
      </c>
    </row>
    <row r="51" spans="2:5" ht="16.5" customHeight="1">
      <c r="B51" s="226" t="s">
        <v>266</v>
      </c>
      <c r="C51" s="554">
        <v>8</v>
      </c>
      <c r="D51" s="554">
        <v>1055000</v>
      </c>
      <c r="E51" s="554">
        <v>716750</v>
      </c>
    </row>
    <row r="52" spans="2:5" ht="16.5" customHeight="1">
      <c r="B52" s="226" t="s">
        <v>261</v>
      </c>
      <c r="C52" s="554">
        <v>7</v>
      </c>
      <c r="D52" s="554">
        <v>430000</v>
      </c>
      <c r="E52" s="554">
        <v>373500</v>
      </c>
    </row>
    <row r="53" spans="2:5" ht="16.5" customHeight="1">
      <c r="B53" s="226" t="s">
        <v>264</v>
      </c>
      <c r="C53" s="554">
        <v>6</v>
      </c>
      <c r="D53" s="554">
        <v>540000</v>
      </c>
      <c r="E53" s="554">
        <v>455900</v>
      </c>
    </row>
    <row r="54" spans="2:5" ht="16.5" customHeight="1">
      <c r="B54" s="226" t="s">
        <v>570</v>
      </c>
      <c r="C54" s="554">
        <v>5</v>
      </c>
      <c r="D54" s="554">
        <v>580000</v>
      </c>
      <c r="E54" s="554">
        <v>580000</v>
      </c>
    </row>
    <row r="55" spans="2:5" ht="16.5" customHeight="1">
      <c r="B55" s="226" t="s">
        <v>309</v>
      </c>
      <c r="C55" s="554">
        <v>5</v>
      </c>
      <c r="D55" s="554">
        <v>470000</v>
      </c>
      <c r="E55" s="554">
        <v>317500</v>
      </c>
    </row>
    <row r="56" spans="2:5" ht="16.5" customHeight="1">
      <c r="B56" s="226" t="s">
        <v>298</v>
      </c>
      <c r="C56" s="554">
        <v>5</v>
      </c>
      <c r="D56" s="554">
        <v>270000</v>
      </c>
      <c r="E56" s="554">
        <v>211000</v>
      </c>
    </row>
    <row r="57" spans="2:5" ht="16.5" customHeight="1">
      <c r="B57" s="226" t="s">
        <v>567</v>
      </c>
      <c r="C57" s="554">
        <v>4</v>
      </c>
      <c r="D57" s="554">
        <v>47000</v>
      </c>
      <c r="E57" s="554">
        <v>41000</v>
      </c>
    </row>
    <row r="58" spans="2:5" ht="16.5" customHeight="1">
      <c r="B58" s="226" t="s">
        <v>258</v>
      </c>
      <c r="C58" s="554">
        <v>4</v>
      </c>
      <c r="D58" s="554">
        <v>272000</v>
      </c>
      <c r="E58" s="554">
        <v>259500</v>
      </c>
    </row>
    <row r="59" spans="2:5" ht="16.5" customHeight="1">
      <c r="B59" s="226" t="s">
        <v>283</v>
      </c>
      <c r="C59" s="554">
        <v>4</v>
      </c>
      <c r="D59" s="554">
        <v>450000</v>
      </c>
      <c r="E59" s="554">
        <v>399000</v>
      </c>
    </row>
    <row r="60" spans="2:5" ht="16.5" customHeight="1">
      <c r="B60" s="226" t="s">
        <v>308</v>
      </c>
      <c r="C60" s="554">
        <v>4</v>
      </c>
      <c r="D60" s="554">
        <v>810000</v>
      </c>
      <c r="E60" s="554">
        <v>685000</v>
      </c>
    </row>
    <row r="61" spans="2:5" ht="16.5" customHeight="1">
      <c r="B61" s="226" t="s">
        <v>260</v>
      </c>
      <c r="C61" s="554">
        <v>4</v>
      </c>
      <c r="D61" s="554">
        <v>620000</v>
      </c>
      <c r="E61" s="554">
        <v>618500</v>
      </c>
    </row>
    <row r="62" spans="2:5" ht="16.5" customHeight="1">
      <c r="B62" s="226" t="s">
        <v>255</v>
      </c>
      <c r="C62" s="554">
        <v>4</v>
      </c>
      <c r="D62" s="554">
        <v>160000</v>
      </c>
      <c r="E62" s="554">
        <v>149900</v>
      </c>
    </row>
    <row r="63" spans="2:5" ht="16.5" customHeight="1">
      <c r="B63" s="226" t="s">
        <v>333</v>
      </c>
      <c r="C63" s="554">
        <v>3</v>
      </c>
      <c r="D63" s="554">
        <v>1200000</v>
      </c>
      <c r="E63" s="554">
        <v>680000</v>
      </c>
    </row>
    <row r="64" spans="2:5" ht="16.5" customHeight="1">
      <c r="B64" s="226" t="s">
        <v>425</v>
      </c>
      <c r="C64" s="554">
        <v>3</v>
      </c>
      <c r="D64" s="554">
        <v>330000</v>
      </c>
      <c r="E64" s="554">
        <v>116000</v>
      </c>
    </row>
    <row r="65" spans="2:5" ht="16.5" customHeight="1">
      <c r="B65" s="226" t="s">
        <v>487</v>
      </c>
      <c r="C65" s="554">
        <v>3</v>
      </c>
      <c r="D65" s="554">
        <v>30000</v>
      </c>
      <c r="E65" s="554">
        <v>30000</v>
      </c>
    </row>
    <row r="66" spans="2:5" ht="16.5" customHeight="1">
      <c r="B66" s="226" t="s">
        <v>272</v>
      </c>
      <c r="C66" s="554">
        <v>3</v>
      </c>
      <c r="D66" s="554">
        <v>130000</v>
      </c>
      <c r="E66" s="554">
        <v>121000</v>
      </c>
    </row>
    <row r="67" spans="2:5" ht="16.5" customHeight="1">
      <c r="B67" s="226" t="s">
        <v>271</v>
      </c>
      <c r="C67" s="554">
        <v>3</v>
      </c>
      <c r="D67" s="554">
        <v>210000</v>
      </c>
      <c r="E67" s="554">
        <v>85000</v>
      </c>
    </row>
    <row r="68" spans="2:5" ht="16.5" customHeight="1">
      <c r="B68" s="226" t="s">
        <v>462</v>
      </c>
      <c r="C68" s="554">
        <v>2</v>
      </c>
      <c r="D68" s="554">
        <v>110000</v>
      </c>
      <c r="E68" s="554">
        <v>59000</v>
      </c>
    </row>
    <row r="69" spans="2:5" ht="16.5" customHeight="1">
      <c r="B69" s="226" t="s">
        <v>325</v>
      </c>
      <c r="C69" s="554">
        <v>2</v>
      </c>
      <c r="D69" s="554">
        <v>110000</v>
      </c>
      <c r="E69" s="554">
        <v>60000</v>
      </c>
    </row>
    <row r="70" spans="2:5" ht="16.5" customHeight="1">
      <c r="B70" s="226" t="s">
        <v>310</v>
      </c>
      <c r="C70" s="554">
        <v>2</v>
      </c>
      <c r="D70" s="554">
        <v>110000</v>
      </c>
      <c r="E70" s="554">
        <v>60000</v>
      </c>
    </row>
    <row r="71" spans="2:5" ht="16.5" customHeight="1">
      <c r="B71" s="226" t="s">
        <v>334</v>
      </c>
      <c r="C71" s="554">
        <v>2</v>
      </c>
      <c r="D71" s="554">
        <v>150000</v>
      </c>
      <c r="E71" s="554">
        <v>49000</v>
      </c>
    </row>
    <row r="72" spans="2:5" ht="16.5" customHeight="1">
      <c r="B72" s="226" t="s">
        <v>328</v>
      </c>
      <c r="C72" s="554">
        <v>2</v>
      </c>
      <c r="D72" s="554">
        <v>20000</v>
      </c>
      <c r="E72" s="554">
        <v>20000</v>
      </c>
    </row>
    <row r="73" spans="2:5" ht="16.5" customHeight="1">
      <c r="B73" s="226" t="s">
        <v>267</v>
      </c>
      <c r="C73" s="554">
        <v>2</v>
      </c>
      <c r="D73" s="554">
        <v>20000</v>
      </c>
      <c r="E73" s="554">
        <v>14900</v>
      </c>
    </row>
    <row r="74" spans="2:5" ht="16.5" customHeight="1">
      <c r="B74" s="226" t="s">
        <v>459</v>
      </c>
      <c r="C74" s="554">
        <v>2</v>
      </c>
      <c r="D74" s="554">
        <v>100000</v>
      </c>
      <c r="E74" s="554">
        <v>50000</v>
      </c>
    </row>
    <row r="75" spans="2:5" ht="16.5" customHeight="1">
      <c r="B75" s="226" t="s">
        <v>571</v>
      </c>
      <c r="C75" s="554">
        <v>1</v>
      </c>
      <c r="D75" s="554">
        <v>10000</v>
      </c>
      <c r="E75" s="554">
        <v>10000</v>
      </c>
    </row>
    <row r="76" spans="2:5" ht="16.5" customHeight="1">
      <c r="B76" s="226" t="s">
        <v>495</v>
      </c>
      <c r="C76" s="554">
        <v>1</v>
      </c>
      <c r="D76" s="554">
        <v>10000</v>
      </c>
      <c r="E76" s="554">
        <v>10000</v>
      </c>
    </row>
    <row r="77" spans="2:5" ht="16.5" customHeight="1">
      <c r="B77" s="226" t="s">
        <v>426</v>
      </c>
      <c r="C77" s="554">
        <v>1</v>
      </c>
      <c r="D77" s="554">
        <v>10000</v>
      </c>
      <c r="E77" s="554">
        <v>10000</v>
      </c>
    </row>
    <row r="78" spans="2:5" ht="16.5" customHeight="1">
      <c r="B78" s="226" t="s">
        <v>304</v>
      </c>
      <c r="C78" s="554">
        <v>1</v>
      </c>
      <c r="D78" s="554">
        <v>100000</v>
      </c>
      <c r="E78" s="554">
        <v>30000</v>
      </c>
    </row>
    <row r="79" spans="2:5" ht="16.5" customHeight="1">
      <c r="B79" s="226" t="s">
        <v>330</v>
      </c>
      <c r="C79" s="554">
        <v>1</v>
      </c>
      <c r="D79" s="554">
        <v>10000</v>
      </c>
      <c r="E79" s="554">
        <v>10000</v>
      </c>
    </row>
    <row r="80" spans="2:5" ht="16.5" customHeight="1">
      <c r="B80" s="226" t="s">
        <v>572</v>
      </c>
      <c r="C80" s="554">
        <v>1</v>
      </c>
      <c r="D80" s="554">
        <v>100000</v>
      </c>
      <c r="E80" s="554">
        <v>40000</v>
      </c>
    </row>
    <row r="81" spans="2:5" s="169" customFormat="1" ht="16.5" customHeight="1">
      <c r="B81" s="226" t="s">
        <v>497</v>
      </c>
      <c r="C81" s="554">
        <v>1</v>
      </c>
      <c r="D81" s="554">
        <v>48000</v>
      </c>
      <c r="E81" s="554">
        <v>48000</v>
      </c>
    </row>
    <row r="82" spans="2:5" s="169" customFormat="1" ht="16.5" customHeight="1">
      <c r="B82" s="226" t="s">
        <v>337</v>
      </c>
      <c r="C82" s="554">
        <v>1</v>
      </c>
      <c r="D82" s="554">
        <v>100000</v>
      </c>
      <c r="E82" s="554">
        <v>100000</v>
      </c>
    </row>
    <row r="83" spans="2:5" s="169" customFormat="1" ht="16.5" customHeight="1">
      <c r="B83" s="226" t="s">
        <v>452</v>
      </c>
      <c r="C83" s="554">
        <v>1</v>
      </c>
      <c r="D83" s="554">
        <v>100000</v>
      </c>
      <c r="E83" s="554">
        <v>100000</v>
      </c>
    </row>
    <row r="84" spans="2:5" s="169" customFormat="1" ht="16.5" customHeight="1">
      <c r="B84" s="226" t="s">
        <v>429</v>
      </c>
      <c r="C84" s="554">
        <v>1</v>
      </c>
      <c r="D84" s="554">
        <v>300000</v>
      </c>
      <c r="E84" s="554">
        <v>300000</v>
      </c>
    </row>
    <row r="85" spans="2:5" s="169" customFormat="1" ht="16.5" customHeight="1">
      <c r="B85" s="226" t="s">
        <v>282</v>
      </c>
      <c r="C85" s="554">
        <v>1</v>
      </c>
      <c r="D85" s="554">
        <v>10000</v>
      </c>
      <c r="E85" s="554">
        <v>10000</v>
      </c>
    </row>
    <row r="86" spans="2:5" s="169" customFormat="1" ht="16.5" customHeight="1">
      <c r="B86" s="226" t="s">
        <v>270</v>
      </c>
      <c r="C86" s="554">
        <v>1</v>
      </c>
      <c r="D86" s="554">
        <v>50000</v>
      </c>
      <c r="E86" s="554">
        <v>50000</v>
      </c>
    </row>
    <row r="87" spans="2:5" s="169" customFormat="1" ht="16.5" customHeight="1">
      <c r="B87" s="226" t="s">
        <v>573</v>
      </c>
      <c r="C87" s="554">
        <v>1</v>
      </c>
      <c r="D87" s="554">
        <v>100000</v>
      </c>
      <c r="E87" s="554">
        <v>5000</v>
      </c>
    </row>
    <row r="88" spans="2:5" s="169" customFormat="1" ht="16.5" customHeight="1">
      <c r="B88" s="226" t="s">
        <v>490</v>
      </c>
      <c r="C88" s="554">
        <v>1</v>
      </c>
      <c r="D88" s="554">
        <v>10000</v>
      </c>
      <c r="E88" s="554">
        <v>9500</v>
      </c>
    </row>
    <row r="89" spans="2:5" ht="16.5" customHeight="1">
      <c r="B89" s="226" t="s">
        <v>257</v>
      </c>
      <c r="C89" s="554">
        <v>1</v>
      </c>
      <c r="D89" s="554">
        <v>100000</v>
      </c>
      <c r="E89" s="554">
        <v>100000</v>
      </c>
    </row>
    <row r="90" spans="2:5" ht="16.5" customHeight="1">
      <c r="B90" s="226" t="s">
        <v>335</v>
      </c>
      <c r="C90" s="554">
        <v>1</v>
      </c>
      <c r="D90" s="554">
        <v>50000</v>
      </c>
      <c r="E90" s="554">
        <v>25000</v>
      </c>
    </row>
    <row r="91" spans="2:5" ht="16.5" customHeight="1">
      <c r="B91" s="226" t="s">
        <v>329</v>
      </c>
      <c r="C91" s="554">
        <v>1</v>
      </c>
      <c r="D91" s="554">
        <v>100000</v>
      </c>
      <c r="E91" s="554">
        <v>100000</v>
      </c>
    </row>
    <row r="92" spans="2:5" ht="16.5" customHeight="1">
      <c r="B92" s="226" t="s">
        <v>327</v>
      </c>
      <c r="C92" s="554">
        <v>1</v>
      </c>
      <c r="D92" s="554">
        <v>50000</v>
      </c>
      <c r="E92" s="554">
        <v>50000</v>
      </c>
    </row>
    <row r="93" spans="2:5" ht="16.5" customHeight="1">
      <c r="B93" s="226" t="s">
        <v>262</v>
      </c>
      <c r="C93" s="554">
        <v>1</v>
      </c>
      <c r="D93" s="554">
        <v>50000</v>
      </c>
      <c r="E93" s="554">
        <v>25000</v>
      </c>
    </row>
    <row r="94" spans="2:5" s="169" customFormat="1" ht="16.5" customHeight="1">
      <c r="B94" s="226" t="s">
        <v>332</v>
      </c>
      <c r="C94" s="554">
        <v>1</v>
      </c>
      <c r="D94" s="554">
        <v>10000</v>
      </c>
      <c r="E94" s="554">
        <v>10000</v>
      </c>
    </row>
    <row r="95" spans="2:5" s="169" customFormat="1" ht="16.5" customHeight="1">
      <c r="B95" s="226" t="s">
        <v>326</v>
      </c>
      <c r="C95" s="554">
        <v>1</v>
      </c>
      <c r="D95" s="554">
        <v>100000</v>
      </c>
      <c r="E95" s="554">
        <v>99950</v>
      </c>
    </row>
    <row r="96" spans="2:5" ht="16.5" customHeight="1">
      <c r="B96" s="226" t="s">
        <v>574</v>
      </c>
      <c r="C96" s="554">
        <v>1</v>
      </c>
      <c r="D96" s="554">
        <v>10000</v>
      </c>
      <c r="E96" s="554">
        <v>5000</v>
      </c>
    </row>
    <row r="97" spans="2:5" ht="16.5" customHeight="1">
      <c r="B97" s="524" t="s">
        <v>30</v>
      </c>
      <c r="C97" s="525"/>
      <c r="D97" s="526"/>
      <c r="E97" s="88">
        <f>SUM(E43:E96)</f>
        <v>39119175</v>
      </c>
    </row>
    <row r="98" spans="2:5" ht="16.5" customHeight="1">
      <c r="B98" s="2"/>
      <c r="C98" s="2"/>
      <c r="D98" s="2"/>
      <c r="E98" s="169"/>
    </row>
    <row r="99" spans="2:5" ht="16.5" customHeight="1">
      <c r="B99" s="112" t="s">
        <v>223</v>
      </c>
      <c r="C99" s="112"/>
      <c r="D99" s="112"/>
      <c r="E99" s="112"/>
    </row>
    <row r="101" spans="1:6" ht="16.5" customHeight="1">
      <c r="A101" s="528" t="s">
        <v>535</v>
      </c>
      <c r="B101" s="528"/>
      <c r="C101" s="528"/>
      <c r="D101" s="528"/>
      <c r="E101" s="528"/>
      <c r="F101" s="528"/>
    </row>
    <row r="102" spans="1:6" ht="16.5" customHeight="1">
      <c r="A102" s="169"/>
      <c r="B102" s="409" t="s">
        <v>106</v>
      </c>
      <c r="C102" s="409"/>
      <c r="D102" s="409"/>
      <c r="E102" s="409"/>
      <c r="F102" s="169"/>
    </row>
    <row r="103" spans="1:6" ht="16.5" customHeight="1">
      <c r="A103" s="169"/>
      <c r="B103" s="513" t="s">
        <v>221</v>
      </c>
      <c r="C103" s="513" t="s">
        <v>222</v>
      </c>
      <c r="D103" s="513" t="s">
        <v>219</v>
      </c>
      <c r="E103" s="513" t="s">
        <v>220</v>
      </c>
      <c r="F103" s="169"/>
    </row>
    <row r="104" spans="1:6" ht="16.5" customHeight="1">
      <c r="A104" s="169"/>
      <c r="B104" s="513"/>
      <c r="C104" s="513"/>
      <c r="D104" s="514"/>
      <c r="E104" s="514"/>
      <c r="F104" s="169"/>
    </row>
    <row r="105" spans="1:6" ht="29.25" customHeight="1">
      <c r="A105" s="169"/>
      <c r="B105" s="513"/>
      <c r="C105" s="513"/>
      <c r="D105" s="514"/>
      <c r="E105" s="514"/>
      <c r="F105" s="169"/>
    </row>
    <row r="106" spans="1:6" ht="16.5" customHeight="1">
      <c r="A106" s="169"/>
      <c r="B106" s="258" t="s">
        <v>254</v>
      </c>
      <c r="C106" s="258">
        <v>39</v>
      </c>
      <c r="D106" s="562">
        <v>7385000</v>
      </c>
      <c r="E106" s="562">
        <v>5778050</v>
      </c>
      <c r="F106" s="169"/>
    </row>
    <row r="107" spans="1:6" ht="16.5" customHeight="1">
      <c r="A107" s="169"/>
      <c r="B107" s="258" t="s">
        <v>256</v>
      </c>
      <c r="C107" s="258">
        <v>33</v>
      </c>
      <c r="D107" s="562">
        <v>16500000</v>
      </c>
      <c r="E107" s="562">
        <v>14876500</v>
      </c>
      <c r="F107" s="169"/>
    </row>
    <row r="108" spans="1:6" ht="16.5" customHeight="1">
      <c r="A108" s="169"/>
      <c r="B108" s="258" t="s">
        <v>269</v>
      </c>
      <c r="C108" s="258">
        <v>26</v>
      </c>
      <c r="D108" s="562">
        <v>10670000</v>
      </c>
      <c r="E108" s="562">
        <v>5708000</v>
      </c>
      <c r="F108" s="169"/>
    </row>
    <row r="109" spans="1:6" ht="16.5" customHeight="1">
      <c r="A109" s="169"/>
      <c r="B109" s="258" t="s">
        <v>253</v>
      </c>
      <c r="C109" s="258">
        <v>24</v>
      </c>
      <c r="D109" s="562">
        <v>3182000</v>
      </c>
      <c r="E109" s="562">
        <v>1984000</v>
      </c>
      <c r="F109" s="169"/>
    </row>
    <row r="110" spans="1:6" ht="16.5" customHeight="1">
      <c r="A110" s="169"/>
      <c r="B110" s="258" t="s">
        <v>284</v>
      </c>
      <c r="C110" s="258">
        <v>20</v>
      </c>
      <c r="D110" s="562">
        <v>62300000</v>
      </c>
      <c r="E110" s="562">
        <v>61956000</v>
      </c>
      <c r="F110" s="169"/>
    </row>
    <row r="111" spans="1:6" ht="16.5" customHeight="1">
      <c r="A111" s="169"/>
      <c r="B111" s="258" t="s">
        <v>260</v>
      </c>
      <c r="C111" s="258">
        <v>13</v>
      </c>
      <c r="D111" s="562">
        <v>11850000</v>
      </c>
      <c r="E111" s="562">
        <v>11432000</v>
      </c>
      <c r="F111" s="169"/>
    </row>
    <row r="112" spans="1:6" ht="16.5" customHeight="1">
      <c r="A112" s="169"/>
      <c r="B112" s="258" t="s">
        <v>255</v>
      </c>
      <c r="C112" s="258">
        <v>12</v>
      </c>
      <c r="D112" s="562">
        <v>6610000</v>
      </c>
      <c r="E112" s="562">
        <v>6245000</v>
      </c>
      <c r="F112" s="169"/>
    </row>
    <row r="113" spans="1:6" ht="16.5" customHeight="1">
      <c r="A113" s="169"/>
      <c r="B113" s="258" t="s">
        <v>278</v>
      </c>
      <c r="C113" s="258">
        <v>12</v>
      </c>
      <c r="D113" s="562">
        <v>3152000</v>
      </c>
      <c r="E113" s="562">
        <v>2669500</v>
      </c>
      <c r="F113" s="169"/>
    </row>
    <row r="114" spans="1:6" ht="16.5" customHeight="1">
      <c r="A114" s="169"/>
      <c r="B114" s="258" t="s">
        <v>262</v>
      </c>
      <c r="C114" s="258">
        <v>11</v>
      </c>
      <c r="D114" s="562">
        <v>48626000</v>
      </c>
      <c r="E114" s="562">
        <v>25071000</v>
      </c>
      <c r="F114" s="169"/>
    </row>
    <row r="115" spans="1:6" ht="16.5" customHeight="1">
      <c r="A115" s="169"/>
      <c r="B115" s="258" t="s">
        <v>567</v>
      </c>
      <c r="C115" s="258">
        <v>11</v>
      </c>
      <c r="D115" s="562">
        <v>2630000</v>
      </c>
      <c r="E115" s="562">
        <v>1513980</v>
      </c>
      <c r="F115" s="169"/>
    </row>
    <row r="116" spans="1:6" ht="16.5" customHeight="1">
      <c r="A116" s="169"/>
      <c r="B116" s="258" t="s">
        <v>459</v>
      </c>
      <c r="C116" s="258">
        <v>10</v>
      </c>
      <c r="D116" s="562">
        <v>1700000</v>
      </c>
      <c r="E116" s="562">
        <v>1600000</v>
      </c>
      <c r="F116" s="169"/>
    </row>
    <row r="117" spans="1:6" ht="16.5" customHeight="1">
      <c r="A117" s="169"/>
      <c r="B117" s="258" t="s">
        <v>265</v>
      </c>
      <c r="C117" s="258">
        <v>10</v>
      </c>
      <c r="D117" s="562">
        <v>9400000</v>
      </c>
      <c r="E117" s="562">
        <v>5850000</v>
      </c>
      <c r="F117" s="169"/>
    </row>
    <row r="118" spans="1:6" ht="16.5" customHeight="1">
      <c r="A118" s="169"/>
      <c r="B118" s="258" t="s">
        <v>309</v>
      </c>
      <c r="C118" s="258">
        <v>9</v>
      </c>
      <c r="D118" s="562">
        <v>750000</v>
      </c>
      <c r="E118" s="562">
        <v>465000</v>
      </c>
      <c r="F118" s="169"/>
    </row>
    <row r="119" spans="1:6" ht="16.5" customHeight="1">
      <c r="A119" s="169"/>
      <c r="B119" s="258" t="s">
        <v>266</v>
      </c>
      <c r="C119" s="258">
        <v>8</v>
      </c>
      <c r="D119" s="562">
        <v>3650000</v>
      </c>
      <c r="E119" s="562">
        <v>2440000</v>
      </c>
      <c r="F119" s="169"/>
    </row>
    <row r="120" spans="1:6" ht="16.5" customHeight="1">
      <c r="A120" s="169"/>
      <c r="B120" s="258" t="s">
        <v>261</v>
      </c>
      <c r="C120" s="258">
        <v>8</v>
      </c>
      <c r="D120" s="562">
        <v>1040000</v>
      </c>
      <c r="E120" s="562">
        <v>722500</v>
      </c>
      <c r="F120" s="169"/>
    </row>
    <row r="121" spans="2:5" s="169" customFormat="1" ht="16.5" customHeight="1">
      <c r="B121" s="258" t="s">
        <v>283</v>
      </c>
      <c r="C121" s="258">
        <v>8</v>
      </c>
      <c r="D121" s="562">
        <v>5535000</v>
      </c>
      <c r="E121" s="562">
        <v>4920000</v>
      </c>
    </row>
    <row r="122" spans="2:5" s="169" customFormat="1" ht="16.5" customHeight="1">
      <c r="B122" s="258" t="s">
        <v>277</v>
      </c>
      <c r="C122" s="258">
        <v>7</v>
      </c>
      <c r="D122" s="562">
        <v>670000</v>
      </c>
      <c r="E122" s="562">
        <v>503500</v>
      </c>
    </row>
    <row r="123" spans="2:5" s="169" customFormat="1" ht="16.5" customHeight="1">
      <c r="B123" s="258" t="s">
        <v>263</v>
      </c>
      <c r="C123" s="258">
        <v>7</v>
      </c>
      <c r="D123" s="562">
        <v>3500000</v>
      </c>
      <c r="E123" s="562">
        <v>3300000</v>
      </c>
    </row>
    <row r="124" spans="2:5" s="169" customFormat="1" ht="16.5" customHeight="1">
      <c r="B124" s="258" t="s">
        <v>282</v>
      </c>
      <c r="C124" s="258">
        <v>7</v>
      </c>
      <c r="D124" s="562">
        <v>800000</v>
      </c>
      <c r="E124" s="562">
        <v>339500</v>
      </c>
    </row>
    <row r="125" spans="2:5" s="169" customFormat="1" ht="16.5" customHeight="1">
      <c r="B125" s="258" t="s">
        <v>308</v>
      </c>
      <c r="C125" s="258">
        <v>6</v>
      </c>
      <c r="D125" s="562">
        <v>2500000</v>
      </c>
      <c r="E125" s="562">
        <v>1336000</v>
      </c>
    </row>
    <row r="126" spans="2:5" s="169" customFormat="1" ht="16.5" customHeight="1">
      <c r="B126" s="258" t="s">
        <v>326</v>
      </c>
      <c r="C126" s="258">
        <v>6</v>
      </c>
      <c r="D126" s="562">
        <v>1030000</v>
      </c>
      <c r="E126" s="562">
        <v>518500</v>
      </c>
    </row>
    <row r="127" spans="2:5" s="169" customFormat="1" ht="16.5" customHeight="1">
      <c r="B127" s="258" t="s">
        <v>264</v>
      </c>
      <c r="C127" s="258">
        <v>5</v>
      </c>
      <c r="D127" s="562">
        <v>790000</v>
      </c>
      <c r="E127" s="562">
        <v>465100</v>
      </c>
    </row>
    <row r="128" spans="2:5" s="169" customFormat="1" ht="16.5" customHeight="1">
      <c r="B128" s="258" t="s">
        <v>452</v>
      </c>
      <c r="C128" s="258">
        <v>5</v>
      </c>
      <c r="D128" s="562">
        <v>14850000</v>
      </c>
      <c r="E128" s="562">
        <v>14661500</v>
      </c>
    </row>
    <row r="129" spans="2:5" s="169" customFormat="1" ht="16.5" customHeight="1">
      <c r="B129" s="258" t="s">
        <v>268</v>
      </c>
      <c r="C129" s="258">
        <v>5</v>
      </c>
      <c r="D129" s="562">
        <v>950000</v>
      </c>
      <c r="E129" s="562">
        <v>315000</v>
      </c>
    </row>
    <row r="130" spans="2:5" s="169" customFormat="1" ht="16.5" customHeight="1">
      <c r="B130" s="258" t="s">
        <v>258</v>
      </c>
      <c r="C130" s="258">
        <v>5</v>
      </c>
      <c r="D130" s="562">
        <v>1700000</v>
      </c>
      <c r="E130" s="562">
        <v>1362500</v>
      </c>
    </row>
    <row r="131" spans="2:5" s="169" customFormat="1" ht="16.5" customHeight="1">
      <c r="B131" s="258" t="s">
        <v>331</v>
      </c>
      <c r="C131" s="258">
        <v>5</v>
      </c>
      <c r="D131" s="562">
        <v>4625000</v>
      </c>
      <c r="E131" s="562">
        <v>4600500</v>
      </c>
    </row>
    <row r="132" spans="2:5" s="169" customFormat="1" ht="16.5" customHeight="1">
      <c r="B132" s="258" t="s">
        <v>467</v>
      </c>
      <c r="C132" s="258">
        <v>4</v>
      </c>
      <c r="D132" s="562">
        <v>11750000</v>
      </c>
      <c r="E132" s="562">
        <v>11750000</v>
      </c>
    </row>
    <row r="133" spans="2:5" s="169" customFormat="1" ht="16.5" customHeight="1">
      <c r="B133" s="258" t="s">
        <v>271</v>
      </c>
      <c r="C133" s="258">
        <v>4</v>
      </c>
      <c r="D133" s="562">
        <v>399000</v>
      </c>
      <c r="E133" s="562">
        <v>200890</v>
      </c>
    </row>
    <row r="134" spans="2:5" s="169" customFormat="1" ht="16.5" customHeight="1">
      <c r="B134" s="258" t="s">
        <v>259</v>
      </c>
      <c r="C134" s="258">
        <v>4</v>
      </c>
      <c r="D134" s="562">
        <v>300050</v>
      </c>
      <c r="E134" s="562">
        <v>88016</v>
      </c>
    </row>
    <row r="135" spans="2:5" s="169" customFormat="1" ht="16.5" customHeight="1">
      <c r="B135" s="258" t="s">
        <v>257</v>
      </c>
      <c r="C135" s="258">
        <v>4</v>
      </c>
      <c r="D135" s="562">
        <v>250000</v>
      </c>
      <c r="E135" s="562">
        <v>147500</v>
      </c>
    </row>
    <row r="136" spans="2:5" s="169" customFormat="1" ht="16.5" customHeight="1">
      <c r="B136" s="258" t="s">
        <v>486</v>
      </c>
      <c r="C136" s="258">
        <v>3</v>
      </c>
      <c r="D136" s="562">
        <v>5095000</v>
      </c>
      <c r="E136" s="562">
        <v>5055000</v>
      </c>
    </row>
    <row r="137" spans="2:5" s="169" customFormat="1" ht="16.5" customHeight="1">
      <c r="B137" s="258" t="s">
        <v>462</v>
      </c>
      <c r="C137" s="258">
        <v>3</v>
      </c>
      <c r="D137" s="562">
        <v>950000</v>
      </c>
      <c r="E137" s="562">
        <v>475000</v>
      </c>
    </row>
    <row r="138" spans="2:5" s="169" customFormat="1" ht="16.5" customHeight="1">
      <c r="B138" s="258" t="s">
        <v>569</v>
      </c>
      <c r="C138" s="258">
        <v>3</v>
      </c>
      <c r="D138" s="562">
        <v>1150000</v>
      </c>
      <c r="E138" s="562">
        <v>1070000</v>
      </c>
    </row>
    <row r="139" spans="2:5" s="169" customFormat="1" ht="16.5" customHeight="1">
      <c r="B139" s="258" t="s">
        <v>270</v>
      </c>
      <c r="C139" s="258">
        <v>3</v>
      </c>
      <c r="D139" s="562">
        <v>250000</v>
      </c>
      <c r="E139" s="562">
        <v>230000</v>
      </c>
    </row>
    <row r="140" spans="2:5" s="169" customFormat="1" ht="16.5" customHeight="1">
      <c r="B140" s="258" t="s">
        <v>267</v>
      </c>
      <c r="C140" s="258">
        <v>2</v>
      </c>
      <c r="D140" s="562">
        <v>850000</v>
      </c>
      <c r="E140" s="562">
        <v>760000</v>
      </c>
    </row>
    <row r="141" spans="2:5" s="169" customFormat="1" ht="16.5" customHeight="1">
      <c r="B141" s="258" t="s">
        <v>330</v>
      </c>
      <c r="C141" s="258">
        <v>2</v>
      </c>
      <c r="D141" s="562">
        <v>2100000</v>
      </c>
      <c r="E141" s="562">
        <v>1100000</v>
      </c>
    </row>
    <row r="142" spans="2:5" s="169" customFormat="1" ht="16.5" customHeight="1">
      <c r="B142" s="258" t="s">
        <v>427</v>
      </c>
      <c r="C142" s="258">
        <v>2</v>
      </c>
      <c r="D142" s="562">
        <v>550000</v>
      </c>
      <c r="E142" s="562">
        <v>295000</v>
      </c>
    </row>
    <row r="143" spans="2:5" s="169" customFormat="1" ht="16.5" customHeight="1">
      <c r="B143" s="258" t="s">
        <v>333</v>
      </c>
      <c r="C143" s="258">
        <v>2</v>
      </c>
      <c r="D143" s="562">
        <v>1240000</v>
      </c>
      <c r="E143" s="562">
        <v>1120000</v>
      </c>
    </row>
    <row r="144" spans="2:5" s="169" customFormat="1" ht="16.5" customHeight="1">
      <c r="B144" s="258" t="s">
        <v>298</v>
      </c>
      <c r="C144" s="258">
        <v>2</v>
      </c>
      <c r="D144" s="562">
        <v>250000</v>
      </c>
      <c r="E144" s="562">
        <v>150000</v>
      </c>
    </row>
    <row r="145" spans="2:5" s="169" customFormat="1" ht="16.5" customHeight="1">
      <c r="B145" s="258" t="s">
        <v>279</v>
      </c>
      <c r="C145" s="258">
        <v>2</v>
      </c>
      <c r="D145" s="562">
        <v>100000</v>
      </c>
      <c r="E145" s="562">
        <v>100000</v>
      </c>
    </row>
    <row r="146" spans="2:5" s="169" customFormat="1" ht="16.5" customHeight="1">
      <c r="B146" s="258" t="s">
        <v>335</v>
      </c>
      <c r="C146" s="258">
        <v>2</v>
      </c>
      <c r="D146" s="562">
        <v>151000</v>
      </c>
      <c r="E146" s="562">
        <v>67340</v>
      </c>
    </row>
    <row r="147" spans="2:5" s="169" customFormat="1" ht="16.5" customHeight="1">
      <c r="B147" s="258" t="s">
        <v>451</v>
      </c>
      <c r="C147" s="258">
        <v>2</v>
      </c>
      <c r="D147" s="562">
        <v>260000</v>
      </c>
      <c r="E147" s="562">
        <v>219800</v>
      </c>
    </row>
    <row r="148" spans="2:5" s="169" customFormat="1" ht="16.5" customHeight="1">
      <c r="B148" s="258" t="s">
        <v>338</v>
      </c>
      <c r="C148" s="258">
        <v>2</v>
      </c>
      <c r="D148" s="562">
        <v>702000</v>
      </c>
      <c r="E148" s="562">
        <v>96020</v>
      </c>
    </row>
    <row r="149" spans="2:5" s="169" customFormat="1" ht="16.5" customHeight="1">
      <c r="B149" s="258" t="s">
        <v>460</v>
      </c>
      <c r="C149" s="258">
        <v>2</v>
      </c>
      <c r="D149" s="562">
        <v>300000</v>
      </c>
      <c r="E149" s="562">
        <v>100000</v>
      </c>
    </row>
    <row r="150" spans="2:5" s="169" customFormat="1" ht="16.5" customHeight="1">
      <c r="B150" s="258" t="s">
        <v>575</v>
      </c>
      <c r="C150" s="258">
        <v>1</v>
      </c>
      <c r="D150" s="562">
        <v>200000</v>
      </c>
      <c r="E150" s="562">
        <v>18000</v>
      </c>
    </row>
    <row r="151" spans="2:5" s="169" customFormat="1" ht="16.5" customHeight="1">
      <c r="B151" s="258" t="s">
        <v>272</v>
      </c>
      <c r="C151" s="258">
        <v>1</v>
      </c>
      <c r="D151" s="562">
        <v>100000</v>
      </c>
      <c r="E151" s="562">
        <v>100000</v>
      </c>
    </row>
    <row r="152" spans="2:5" s="169" customFormat="1" ht="16.5" customHeight="1">
      <c r="B152" s="258" t="s">
        <v>566</v>
      </c>
      <c r="C152" s="258">
        <v>1</v>
      </c>
      <c r="D152" s="562">
        <v>50000</v>
      </c>
      <c r="E152" s="562">
        <v>10000</v>
      </c>
    </row>
    <row r="153" spans="2:5" s="169" customFormat="1" ht="16.5" customHeight="1">
      <c r="B153" s="258" t="s">
        <v>568</v>
      </c>
      <c r="C153" s="258">
        <v>1</v>
      </c>
      <c r="D153" s="562">
        <v>100000</v>
      </c>
      <c r="E153" s="562">
        <v>100000</v>
      </c>
    </row>
    <row r="154" spans="2:5" s="169" customFormat="1" ht="16.5" customHeight="1">
      <c r="B154" s="258" t="s">
        <v>310</v>
      </c>
      <c r="C154" s="258">
        <v>1</v>
      </c>
      <c r="D154" s="562">
        <v>350000</v>
      </c>
      <c r="E154" s="562">
        <v>66500</v>
      </c>
    </row>
    <row r="155" spans="2:5" s="169" customFormat="1" ht="16.5" customHeight="1">
      <c r="B155" s="258" t="s">
        <v>337</v>
      </c>
      <c r="C155" s="258">
        <v>1</v>
      </c>
      <c r="D155" s="562">
        <v>50000</v>
      </c>
      <c r="E155" s="562">
        <v>25000</v>
      </c>
    </row>
    <row r="156" spans="2:5" s="169" customFormat="1" ht="16.5" customHeight="1">
      <c r="B156" s="258" t="s">
        <v>576</v>
      </c>
      <c r="C156" s="258">
        <v>1</v>
      </c>
      <c r="D156" s="562">
        <v>50000</v>
      </c>
      <c r="E156" s="562">
        <v>25000</v>
      </c>
    </row>
    <row r="157" spans="2:5" s="169" customFormat="1" ht="16.5" customHeight="1">
      <c r="B157" s="258" t="s">
        <v>458</v>
      </c>
      <c r="C157" s="258">
        <v>1</v>
      </c>
      <c r="D157" s="562">
        <v>50000</v>
      </c>
      <c r="E157" s="562">
        <v>30000</v>
      </c>
    </row>
    <row r="158" spans="2:5" s="169" customFormat="1" ht="16.5" customHeight="1">
      <c r="B158" s="258" t="s">
        <v>304</v>
      </c>
      <c r="C158" s="258">
        <v>1</v>
      </c>
      <c r="D158" s="562">
        <v>100000</v>
      </c>
      <c r="E158" s="562">
        <v>80000</v>
      </c>
    </row>
    <row r="159" spans="2:5" s="169" customFormat="1" ht="16.5" customHeight="1">
      <c r="B159" s="258" t="s">
        <v>484</v>
      </c>
      <c r="C159" s="258">
        <v>1</v>
      </c>
      <c r="D159" s="562">
        <v>100000</v>
      </c>
      <c r="E159" s="562">
        <v>30000</v>
      </c>
    </row>
    <row r="160" spans="2:5" s="169" customFormat="1" ht="16.5" customHeight="1">
      <c r="B160" s="258" t="s">
        <v>327</v>
      </c>
      <c r="C160" s="258">
        <v>1</v>
      </c>
      <c r="D160" s="562">
        <v>80600000</v>
      </c>
      <c r="E160" s="562">
        <v>80600000</v>
      </c>
    </row>
    <row r="161" spans="2:5" s="169" customFormat="1" ht="16.5" customHeight="1">
      <c r="B161" s="524" t="s">
        <v>30</v>
      </c>
      <c r="C161" s="525"/>
      <c r="D161" s="526"/>
      <c r="E161" s="88">
        <f>SUM(E106:E160)</f>
        <v>284742696</v>
      </c>
    </row>
    <row r="162" spans="2:5" s="169" customFormat="1" ht="16.5" customHeight="1">
      <c r="B162" s="86"/>
      <c r="C162" s="86"/>
      <c r="D162" s="87"/>
      <c r="E162" s="87"/>
    </row>
    <row r="163" spans="2:5" s="169" customFormat="1" ht="16.5" customHeight="1">
      <c r="B163" s="527" t="s">
        <v>114</v>
      </c>
      <c r="C163" s="527"/>
      <c r="D163" s="527"/>
      <c r="E163" s="527"/>
    </row>
    <row r="164" spans="2:5" s="169" customFormat="1" ht="16.5" customHeight="1">
      <c r="B164" s="515" t="s">
        <v>221</v>
      </c>
      <c r="C164" s="515" t="s">
        <v>218</v>
      </c>
      <c r="D164" s="515" t="s">
        <v>219</v>
      </c>
      <c r="E164" s="515" t="s">
        <v>220</v>
      </c>
    </row>
    <row r="165" spans="2:5" s="169" customFormat="1" ht="16.5" customHeight="1">
      <c r="B165" s="522"/>
      <c r="C165" s="522"/>
      <c r="D165" s="522"/>
      <c r="E165" s="522"/>
    </row>
    <row r="166" spans="2:5" s="169" customFormat="1" ht="25.5" customHeight="1">
      <c r="B166" s="516"/>
      <c r="C166" s="516"/>
      <c r="D166" s="516"/>
      <c r="E166" s="516"/>
    </row>
    <row r="167" spans="2:5" s="169" customFormat="1" ht="16.5" customHeight="1">
      <c r="B167" s="258" t="s">
        <v>269</v>
      </c>
      <c r="C167" s="258">
        <v>981</v>
      </c>
      <c r="D167" s="562">
        <v>149144000</v>
      </c>
      <c r="E167" s="562">
        <v>137672270</v>
      </c>
    </row>
    <row r="168" spans="2:5" s="169" customFormat="1" ht="16.5" customHeight="1">
      <c r="B168" s="258" t="s">
        <v>265</v>
      </c>
      <c r="C168" s="258">
        <v>156</v>
      </c>
      <c r="D168" s="562">
        <v>30733000</v>
      </c>
      <c r="E168" s="562">
        <v>26874240</v>
      </c>
    </row>
    <row r="169" spans="2:5" s="169" customFormat="1" ht="16.5" customHeight="1">
      <c r="B169" s="258" t="s">
        <v>253</v>
      </c>
      <c r="C169" s="258">
        <v>133</v>
      </c>
      <c r="D169" s="562">
        <v>12730000</v>
      </c>
      <c r="E169" s="562">
        <v>11683500</v>
      </c>
    </row>
    <row r="170" spans="2:5" s="169" customFormat="1" ht="16.5" customHeight="1">
      <c r="B170" s="258" t="s">
        <v>254</v>
      </c>
      <c r="C170" s="258">
        <v>120</v>
      </c>
      <c r="D170" s="562">
        <v>14514000</v>
      </c>
      <c r="E170" s="562">
        <v>11371565</v>
      </c>
    </row>
    <row r="171" spans="2:5" s="169" customFormat="1" ht="16.5" customHeight="1">
      <c r="B171" s="258" t="s">
        <v>284</v>
      </c>
      <c r="C171" s="258">
        <v>90</v>
      </c>
      <c r="D171" s="562">
        <v>16575000</v>
      </c>
      <c r="E171" s="562">
        <v>11136420</v>
      </c>
    </row>
    <row r="172" spans="2:5" s="169" customFormat="1" ht="16.5" customHeight="1">
      <c r="B172" s="258" t="s">
        <v>278</v>
      </c>
      <c r="C172" s="258">
        <v>79</v>
      </c>
      <c r="D172" s="562">
        <v>11388000</v>
      </c>
      <c r="E172" s="562">
        <v>9011145</v>
      </c>
    </row>
    <row r="173" spans="2:5" s="169" customFormat="1" ht="16.5" customHeight="1">
      <c r="B173" s="258" t="s">
        <v>256</v>
      </c>
      <c r="C173" s="258">
        <v>63</v>
      </c>
      <c r="D173" s="562">
        <v>10122000</v>
      </c>
      <c r="E173" s="562">
        <v>8279760</v>
      </c>
    </row>
    <row r="174" spans="2:5" s="169" customFormat="1" ht="16.5" customHeight="1">
      <c r="B174" s="258" t="s">
        <v>266</v>
      </c>
      <c r="C174" s="258">
        <v>51</v>
      </c>
      <c r="D174" s="562">
        <v>9406000</v>
      </c>
      <c r="E174" s="562">
        <v>6359146</v>
      </c>
    </row>
    <row r="175" spans="2:5" s="169" customFormat="1" ht="16.5" customHeight="1">
      <c r="B175" s="258" t="s">
        <v>283</v>
      </c>
      <c r="C175" s="258">
        <v>40</v>
      </c>
      <c r="D175" s="562">
        <v>7765000</v>
      </c>
      <c r="E175" s="562">
        <v>6886750</v>
      </c>
    </row>
    <row r="176" spans="2:5" s="169" customFormat="1" ht="16.5" customHeight="1">
      <c r="B176" s="258" t="s">
        <v>268</v>
      </c>
      <c r="C176" s="258">
        <v>39</v>
      </c>
      <c r="D176" s="562">
        <v>8025000</v>
      </c>
      <c r="E176" s="562">
        <v>6120420</v>
      </c>
    </row>
    <row r="177" spans="2:5" s="169" customFormat="1" ht="16.5" customHeight="1">
      <c r="B177" s="258" t="s">
        <v>298</v>
      </c>
      <c r="C177" s="258">
        <v>37</v>
      </c>
      <c r="D177" s="562">
        <v>3715000</v>
      </c>
      <c r="E177" s="562">
        <v>3134150</v>
      </c>
    </row>
    <row r="178" spans="2:5" s="169" customFormat="1" ht="16.5" customHeight="1">
      <c r="B178" s="258" t="s">
        <v>261</v>
      </c>
      <c r="C178" s="258">
        <v>31</v>
      </c>
      <c r="D178" s="562">
        <v>5350000</v>
      </c>
      <c r="E178" s="562">
        <v>5211600</v>
      </c>
    </row>
    <row r="179" spans="2:5" s="169" customFormat="1" ht="16.5" customHeight="1">
      <c r="B179" s="258" t="s">
        <v>570</v>
      </c>
      <c r="C179" s="258">
        <v>30</v>
      </c>
      <c r="D179" s="562">
        <v>4335000</v>
      </c>
      <c r="E179" s="562">
        <v>3293500</v>
      </c>
    </row>
    <row r="180" spans="2:5" s="169" customFormat="1" ht="16.5" customHeight="1">
      <c r="B180" s="258" t="s">
        <v>272</v>
      </c>
      <c r="C180" s="258">
        <v>28</v>
      </c>
      <c r="D180" s="562">
        <v>2810000</v>
      </c>
      <c r="E180" s="562">
        <v>1754500</v>
      </c>
    </row>
    <row r="181" spans="2:5" s="169" customFormat="1" ht="16.5" customHeight="1">
      <c r="B181" s="258" t="s">
        <v>309</v>
      </c>
      <c r="C181" s="258">
        <v>26</v>
      </c>
      <c r="D181" s="562">
        <v>2085000</v>
      </c>
      <c r="E181" s="562">
        <v>1439400</v>
      </c>
    </row>
    <row r="182" spans="2:5" s="169" customFormat="1" ht="16.5" customHeight="1">
      <c r="B182" s="258" t="s">
        <v>264</v>
      </c>
      <c r="C182" s="258">
        <v>24</v>
      </c>
      <c r="D182" s="562">
        <v>1199000</v>
      </c>
      <c r="E182" s="562">
        <v>871800</v>
      </c>
    </row>
    <row r="183" spans="2:5" s="169" customFormat="1" ht="16.5" customHeight="1">
      <c r="B183" s="258" t="s">
        <v>567</v>
      </c>
      <c r="C183" s="258">
        <v>22</v>
      </c>
      <c r="D183" s="562">
        <v>29584425</v>
      </c>
      <c r="E183" s="562">
        <v>27631325</v>
      </c>
    </row>
    <row r="184" spans="2:5" s="169" customFormat="1" ht="16.5" customHeight="1">
      <c r="B184" s="258" t="s">
        <v>308</v>
      </c>
      <c r="C184" s="258">
        <v>21</v>
      </c>
      <c r="D184" s="562">
        <v>5130000</v>
      </c>
      <c r="E184" s="562">
        <v>3342600</v>
      </c>
    </row>
    <row r="185" spans="2:5" s="169" customFormat="1" ht="16.5" customHeight="1">
      <c r="B185" s="258" t="s">
        <v>271</v>
      </c>
      <c r="C185" s="258">
        <v>20</v>
      </c>
      <c r="D185" s="562">
        <v>1040000</v>
      </c>
      <c r="E185" s="562">
        <v>866900</v>
      </c>
    </row>
    <row r="186" spans="2:5" s="169" customFormat="1" ht="16.5" customHeight="1">
      <c r="B186" s="258" t="s">
        <v>255</v>
      </c>
      <c r="C186" s="258">
        <v>17</v>
      </c>
      <c r="D186" s="562">
        <v>1765000</v>
      </c>
      <c r="E186" s="562">
        <v>1356900</v>
      </c>
    </row>
    <row r="187" spans="2:5" s="169" customFormat="1" ht="16.5" customHeight="1">
      <c r="B187" s="258" t="s">
        <v>304</v>
      </c>
      <c r="C187" s="258">
        <v>17</v>
      </c>
      <c r="D187" s="562">
        <v>3385000</v>
      </c>
      <c r="E187" s="562">
        <v>2212890</v>
      </c>
    </row>
    <row r="188" spans="2:5" s="169" customFormat="1" ht="16.5" customHeight="1">
      <c r="B188" s="258" t="s">
        <v>462</v>
      </c>
      <c r="C188" s="258">
        <v>17</v>
      </c>
      <c r="D188" s="562">
        <v>2540000</v>
      </c>
      <c r="E188" s="562">
        <v>1221500</v>
      </c>
    </row>
    <row r="189" spans="2:5" s="169" customFormat="1" ht="16.5" customHeight="1">
      <c r="B189" s="258" t="s">
        <v>310</v>
      </c>
      <c r="C189" s="258">
        <v>16</v>
      </c>
      <c r="D189" s="562">
        <v>1770000</v>
      </c>
      <c r="E189" s="562">
        <v>1136500</v>
      </c>
    </row>
    <row r="190" spans="2:5" s="169" customFormat="1" ht="16.5" customHeight="1">
      <c r="B190" s="258" t="s">
        <v>260</v>
      </c>
      <c r="C190" s="258">
        <v>15</v>
      </c>
      <c r="D190" s="562">
        <v>5056000</v>
      </c>
      <c r="E190" s="562">
        <v>2999500</v>
      </c>
    </row>
    <row r="191" spans="2:5" ht="16.5" customHeight="1">
      <c r="B191" s="258" t="s">
        <v>326</v>
      </c>
      <c r="C191" s="258">
        <v>14</v>
      </c>
      <c r="D191" s="562">
        <v>2600000</v>
      </c>
      <c r="E191" s="562">
        <v>1554950</v>
      </c>
    </row>
    <row r="192" spans="2:5" ht="16.5" customHeight="1">
      <c r="B192" s="258" t="s">
        <v>333</v>
      </c>
      <c r="C192" s="258">
        <v>13</v>
      </c>
      <c r="D192" s="562">
        <v>1680000</v>
      </c>
      <c r="E192" s="562">
        <v>1136000</v>
      </c>
    </row>
    <row r="193" spans="2:5" ht="16.5" customHeight="1">
      <c r="B193" s="258" t="s">
        <v>277</v>
      </c>
      <c r="C193" s="258">
        <v>12</v>
      </c>
      <c r="D193" s="562">
        <v>1977000</v>
      </c>
      <c r="E193" s="562">
        <v>1710990</v>
      </c>
    </row>
    <row r="194" spans="2:5" ht="16.5" customHeight="1">
      <c r="B194" s="258" t="s">
        <v>452</v>
      </c>
      <c r="C194" s="258">
        <v>12</v>
      </c>
      <c r="D194" s="562">
        <v>3415000</v>
      </c>
      <c r="E194" s="562">
        <v>2368600</v>
      </c>
    </row>
    <row r="195" spans="2:5" ht="16.5" customHeight="1">
      <c r="B195" s="258" t="s">
        <v>257</v>
      </c>
      <c r="C195" s="258">
        <v>11</v>
      </c>
      <c r="D195" s="562">
        <v>460000</v>
      </c>
      <c r="E195" s="562">
        <v>334500</v>
      </c>
    </row>
    <row r="196" spans="2:5" ht="16.5" customHeight="1">
      <c r="B196" s="258" t="s">
        <v>282</v>
      </c>
      <c r="C196" s="258">
        <v>11</v>
      </c>
      <c r="D196" s="562">
        <v>1615000</v>
      </c>
      <c r="E196" s="562">
        <v>1325750</v>
      </c>
    </row>
    <row r="197" spans="2:5" ht="16.5" customHeight="1">
      <c r="B197" s="258" t="s">
        <v>270</v>
      </c>
      <c r="C197" s="258">
        <v>11</v>
      </c>
      <c r="D197" s="562">
        <v>630000</v>
      </c>
      <c r="E197" s="562">
        <v>470000</v>
      </c>
    </row>
    <row r="198" spans="2:5" ht="16.5" customHeight="1">
      <c r="B198" s="258" t="s">
        <v>459</v>
      </c>
      <c r="C198" s="258">
        <v>10</v>
      </c>
      <c r="D198" s="562">
        <v>360000</v>
      </c>
      <c r="E198" s="562">
        <v>203000</v>
      </c>
    </row>
    <row r="199" spans="2:5" ht="16.5" customHeight="1">
      <c r="B199" s="258" t="s">
        <v>267</v>
      </c>
      <c r="C199" s="258">
        <v>9</v>
      </c>
      <c r="D199" s="562">
        <v>1130000</v>
      </c>
      <c r="E199" s="562">
        <v>1120400</v>
      </c>
    </row>
    <row r="200" spans="2:5" ht="16.5" customHeight="1">
      <c r="B200" s="258" t="s">
        <v>262</v>
      </c>
      <c r="C200" s="258">
        <v>9</v>
      </c>
      <c r="D200" s="562">
        <v>510000</v>
      </c>
      <c r="E200" s="562">
        <v>409900</v>
      </c>
    </row>
    <row r="201" spans="2:5" ht="16.5" customHeight="1">
      <c r="B201" s="258" t="s">
        <v>258</v>
      </c>
      <c r="C201" s="258">
        <v>9</v>
      </c>
      <c r="D201" s="562">
        <v>362000</v>
      </c>
      <c r="E201" s="562">
        <v>285000</v>
      </c>
    </row>
    <row r="202" spans="2:5" ht="16.5" customHeight="1">
      <c r="B202" s="258" t="s">
        <v>337</v>
      </c>
      <c r="C202" s="258">
        <v>9</v>
      </c>
      <c r="D202" s="562">
        <v>510000</v>
      </c>
      <c r="E202" s="562">
        <v>321100</v>
      </c>
    </row>
    <row r="203" spans="2:5" ht="16.5" customHeight="1">
      <c r="B203" s="258" t="s">
        <v>335</v>
      </c>
      <c r="C203" s="258">
        <v>8</v>
      </c>
      <c r="D203" s="562">
        <v>635000</v>
      </c>
      <c r="E203" s="562">
        <v>462900</v>
      </c>
    </row>
    <row r="204" spans="2:5" ht="16.5" customHeight="1">
      <c r="B204" s="258" t="s">
        <v>425</v>
      </c>
      <c r="C204" s="258">
        <v>8</v>
      </c>
      <c r="D204" s="562">
        <v>880000</v>
      </c>
      <c r="E204" s="562">
        <v>454500</v>
      </c>
    </row>
    <row r="205" spans="2:5" ht="16.5" customHeight="1">
      <c r="B205" s="258" t="s">
        <v>334</v>
      </c>
      <c r="C205" s="258">
        <v>8</v>
      </c>
      <c r="D205" s="562">
        <v>1480000</v>
      </c>
      <c r="E205" s="562">
        <v>1241400</v>
      </c>
    </row>
    <row r="206" spans="2:5" ht="16.5" customHeight="1">
      <c r="B206" s="258" t="s">
        <v>259</v>
      </c>
      <c r="C206" s="258">
        <v>7</v>
      </c>
      <c r="D206" s="562">
        <v>850000</v>
      </c>
      <c r="E206" s="562">
        <v>759000</v>
      </c>
    </row>
    <row r="207" spans="2:5" ht="16.5" customHeight="1">
      <c r="B207" s="258" t="s">
        <v>331</v>
      </c>
      <c r="C207" s="258">
        <v>6</v>
      </c>
      <c r="D207" s="562">
        <v>430000</v>
      </c>
      <c r="E207" s="562">
        <v>405000</v>
      </c>
    </row>
    <row r="208" spans="2:5" ht="16.5" customHeight="1">
      <c r="B208" s="258" t="s">
        <v>568</v>
      </c>
      <c r="C208" s="258">
        <v>5</v>
      </c>
      <c r="D208" s="562">
        <v>320000</v>
      </c>
      <c r="E208" s="562">
        <v>315700</v>
      </c>
    </row>
    <row r="209" spans="2:5" ht="16.5" customHeight="1">
      <c r="B209" s="258" t="s">
        <v>429</v>
      </c>
      <c r="C209" s="258">
        <v>5</v>
      </c>
      <c r="D209" s="562">
        <v>1100000</v>
      </c>
      <c r="E209" s="562">
        <v>650000</v>
      </c>
    </row>
    <row r="210" spans="2:5" ht="16.5" customHeight="1">
      <c r="B210" s="258" t="s">
        <v>487</v>
      </c>
      <c r="C210" s="258">
        <v>5</v>
      </c>
      <c r="D210" s="562">
        <v>240000</v>
      </c>
      <c r="E210" s="562">
        <v>90000</v>
      </c>
    </row>
    <row r="211" spans="2:5" ht="16.5" customHeight="1">
      <c r="B211" s="258" t="s">
        <v>263</v>
      </c>
      <c r="C211" s="258">
        <v>5</v>
      </c>
      <c r="D211" s="562">
        <v>746000</v>
      </c>
      <c r="E211" s="562">
        <v>403900</v>
      </c>
    </row>
    <row r="212" spans="2:5" ht="16.5" customHeight="1">
      <c r="B212" s="258" t="s">
        <v>332</v>
      </c>
      <c r="C212" s="258">
        <v>4</v>
      </c>
      <c r="D212" s="562">
        <v>360000</v>
      </c>
      <c r="E212" s="562">
        <v>360000</v>
      </c>
    </row>
    <row r="213" spans="2:5" ht="16.5" customHeight="1">
      <c r="B213" s="258" t="s">
        <v>325</v>
      </c>
      <c r="C213" s="258">
        <v>4</v>
      </c>
      <c r="D213" s="562">
        <v>140000</v>
      </c>
      <c r="E213" s="562">
        <v>75000</v>
      </c>
    </row>
    <row r="214" spans="2:5" ht="16.5" customHeight="1">
      <c r="B214" s="258" t="s">
        <v>330</v>
      </c>
      <c r="C214" s="258">
        <v>4</v>
      </c>
      <c r="D214" s="562">
        <v>220000</v>
      </c>
      <c r="E214" s="562">
        <v>154000</v>
      </c>
    </row>
    <row r="215" spans="2:5" ht="16.5" customHeight="1">
      <c r="B215" s="258" t="s">
        <v>569</v>
      </c>
      <c r="C215" s="258">
        <v>4</v>
      </c>
      <c r="D215" s="562">
        <v>255000</v>
      </c>
      <c r="E215" s="562">
        <v>129950</v>
      </c>
    </row>
    <row r="216" spans="2:5" ht="16.5" customHeight="1">
      <c r="B216" s="258" t="s">
        <v>329</v>
      </c>
      <c r="C216" s="258">
        <v>3</v>
      </c>
      <c r="D216" s="562">
        <v>250000</v>
      </c>
      <c r="E216" s="562">
        <v>250000</v>
      </c>
    </row>
    <row r="217" spans="2:5" s="169" customFormat="1" ht="16.5" customHeight="1">
      <c r="B217" s="258" t="s">
        <v>328</v>
      </c>
      <c r="C217" s="258">
        <v>3</v>
      </c>
      <c r="D217" s="562">
        <v>30000</v>
      </c>
      <c r="E217" s="562">
        <v>30000</v>
      </c>
    </row>
    <row r="218" spans="2:5" s="169" customFormat="1" ht="16.5" customHeight="1">
      <c r="B218" s="258" t="s">
        <v>279</v>
      </c>
      <c r="C218" s="258">
        <v>3</v>
      </c>
      <c r="D218" s="562">
        <v>550000</v>
      </c>
      <c r="E218" s="562">
        <v>319000</v>
      </c>
    </row>
    <row r="219" spans="2:5" s="169" customFormat="1" ht="16.5" customHeight="1">
      <c r="B219" s="258" t="s">
        <v>463</v>
      </c>
      <c r="C219" s="258">
        <v>2</v>
      </c>
      <c r="D219" s="562">
        <v>100000</v>
      </c>
      <c r="E219" s="562">
        <v>52500</v>
      </c>
    </row>
    <row r="220" spans="2:5" s="169" customFormat="1" ht="16.5" customHeight="1">
      <c r="B220" s="258" t="s">
        <v>497</v>
      </c>
      <c r="C220" s="258">
        <v>2</v>
      </c>
      <c r="D220" s="562">
        <v>58000</v>
      </c>
      <c r="E220" s="562">
        <v>58000</v>
      </c>
    </row>
    <row r="221" spans="2:5" s="169" customFormat="1" ht="16.5" customHeight="1">
      <c r="B221" s="258" t="s">
        <v>490</v>
      </c>
      <c r="C221" s="258">
        <v>2</v>
      </c>
      <c r="D221" s="562">
        <v>110000</v>
      </c>
      <c r="E221" s="562">
        <v>109500</v>
      </c>
    </row>
    <row r="222" spans="2:5" s="169" customFormat="1" ht="16.5" customHeight="1">
      <c r="B222" s="258" t="s">
        <v>466</v>
      </c>
      <c r="C222" s="258">
        <v>2</v>
      </c>
      <c r="D222" s="562">
        <v>110000</v>
      </c>
      <c r="E222" s="562">
        <v>110000</v>
      </c>
    </row>
    <row r="223" spans="2:5" s="169" customFormat="1" ht="16.5" customHeight="1">
      <c r="B223" s="258" t="s">
        <v>428</v>
      </c>
      <c r="C223" s="258">
        <v>2</v>
      </c>
      <c r="D223" s="562">
        <v>280000</v>
      </c>
      <c r="E223" s="562">
        <v>145000</v>
      </c>
    </row>
    <row r="224" spans="2:5" s="169" customFormat="1" ht="16.5" customHeight="1">
      <c r="B224" s="258" t="s">
        <v>460</v>
      </c>
      <c r="C224" s="258">
        <v>2</v>
      </c>
      <c r="D224" s="562">
        <v>310000</v>
      </c>
      <c r="E224" s="562">
        <v>157000</v>
      </c>
    </row>
    <row r="225" spans="2:5" s="169" customFormat="1" ht="16.5" customHeight="1">
      <c r="B225" s="258" t="s">
        <v>430</v>
      </c>
      <c r="C225" s="258">
        <v>2</v>
      </c>
      <c r="D225" s="562">
        <v>60000</v>
      </c>
      <c r="E225" s="562">
        <v>60000</v>
      </c>
    </row>
    <row r="226" spans="2:5" s="169" customFormat="1" ht="16.5" customHeight="1">
      <c r="B226" s="258" t="s">
        <v>485</v>
      </c>
      <c r="C226" s="258">
        <v>2</v>
      </c>
      <c r="D226" s="562">
        <v>200000</v>
      </c>
      <c r="E226" s="562">
        <v>200000</v>
      </c>
    </row>
    <row r="227" spans="2:5" s="169" customFormat="1" ht="16.5" customHeight="1">
      <c r="B227" s="258" t="s">
        <v>486</v>
      </c>
      <c r="C227" s="258">
        <v>2</v>
      </c>
      <c r="D227" s="562">
        <v>150000</v>
      </c>
      <c r="E227" s="562">
        <v>150000</v>
      </c>
    </row>
    <row r="228" spans="2:5" s="169" customFormat="1" ht="16.5" customHeight="1">
      <c r="B228" s="258" t="s">
        <v>426</v>
      </c>
      <c r="C228" s="258">
        <v>2</v>
      </c>
      <c r="D228" s="562">
        <v>20000</v>
      </c>
      <c r="E228" s="562">
        <v>20000</v>
      </c>
    </row>
    <row r="229" spans="2:5" s="169" customFormat="1" ht="16.5" customHeight="1">
      <c r="B229" s="258" t="s">
        <v>495</v>
      </c>
      <c r="C229" s="258">
        <v>2</v>
      </c>
      <c r="D229" s="562">
        <v>110000</v>
      </c>
      <c r="E229" s="562">
        <v>30000</v>
      </c>
    </row>
    <row r="230" spans="2:5" s="169" customFormat="1" ht="16.5" customHeight="1">
      <c r="B230" s="258" t="s">
        <v>327</v>
      </c>
      <c r="C230" s="258">
        <v>2</v>
      </c>
      <c r="D230" s="562">
        <v>150000</v>
      </c>
      <c r="E230" s="562">
        <v>150000</v>
      </c>
    </row>
    <row r="231" spans="2:5" s="169" customFormat="1" ht="16.5" customHeight="1">
      <c r="B231" s="258" t="s">
        <v>453</v>
      </c>
      <c r="C231" s="258">
        <v>1</v>
      </c>
      <c r="D231" s="562">
        <v>20000</v>
      </c>
      <c r="E231" s="562">
        <v>10000</v>
      </c>
    </row>
    <row r="232" spans="2:5" s="169" customFormat="1" ht="16.5" customHeight="1">
      <c r="B232" s="258" t="s">
        <v>514</v>
      </c>
      <c r="C232" s="258">
        <v>1</v>
      </c>
      <c r="D232" s="562">
        <v>10000</v>
      </c>
      <c r="E232" s="562">
        <v>10000</v>
      </c>
    </row>
    <row r="233" spans="2:5" s="169" customFormat="1" ht="16.5" customHeight="1">
      <c r="B233" s="258" t="s">
        <v>336</v>
      </c>
      <c r="C233" s="258">
        <v>1</v>
      </c>
      <c r="D233" s="562">
        <v>200000</v>
      </c>
      <c r="E233" s="562">
        <v>100000</v>
      </c>
    </row>
    <row r="234" spans="2:5" s="169" customFormat="1" ht="16.5" customHeight="1">
      <c r="B234" s="258" t="s">
        <v>515</v>
      </c>
      <c r="C234" s="258">
        <v>1</v>
      </c>
      <c r="D234" s="562">
        <v>2000000</v>
      </c>
      <c r="E234" s="562">
        <v>2000000</v>
      </c>
    </row>
    <row r="235" spans="2:5" s="169" customFormat="1" ht="16.5" customHeight="1">
      <c r="B235" s="258" t="s">
        <v>571</v>
      </c>
      <c r="C235" s="258">
        <v>1</v>
      </c>
      <c r="D235" s="562">
        <v>10000</v>
      </c>
      <c r="E235" s="562">
        <v>10000</v>
      </c>
    </row>
    <row r="236" spans="2:5" s="169" customFormat="1" ht="16.5" customHeight="1">
      <c r="B236" s="258" t="s">
        <v>573</v>
      </c>
      <c r="C236" s="258">
        <v>1</v>
      </c>
      <c r="D236" s="562">
        <v>100000</v>
      </c>
      <c r="E236" s="562">
        <v>5000</v>
      </c>
    </row>
    <row r="237" spans="2:5" s="169" customFormat="1" ht="16.5" customHeight="1">
      <c r="B237" s="258" t="s">
        <v>494</v>
      </c>
      <c r="C237" s="258">
        <v>1</v>
      </c>
      <c r="D237" s="562">
        <v>100000</v>
      </c>
      <c r="E237" s="562">
        <v>50000</v>
      </c>
    </row>
    <row r="238" spans="2:5" s="169" customFormat="1" ht="16.5" customHeight="1">
      <c r="B238" s="258" t="s">
        <v>493</v>
      </c>
      <c r="C238" s="258">
        <v>1</v>
      </c>
      <c r="D238" s="562">
        <v>300000</v>
      </c>
      <c r="E238" s="562">
        <v>60000</v>
      </c>
    </row>
    <row r="239" spans="2:5" s="169" customFormat="1" ht="16.5" customHeight="1">
      <c r="B239" s="258" t="s">
        <v>512</v>
      </c>
      <c r="C239" s="258">
        <v>1</v>
      </c>
      <c r="D239" s="562">
        <v>10000</v>
      </c>
      <c r="E239" s="562">
        <v>10000</v>
      </c>
    </row>
    <row r="240" spans="2:5" s="169" customFormat="1" ht="16.5" customHeight="1">
      <c r="B240" s="258" t="s">
        <v>572</v>
      </c>
      <c r="C240" s="258">
        <v>1</v>
      </c>
      <c r="D240" s="562">
        <v>100000</v>
      </c>
      <c r="E240" s="562">
        <v>40000</v>
      </c>
    </row>
    <row r="241" spans="2:5" ht="16.5" customHeight="1">
      <c r="B241" s="258" t="s">
        <v>492</v>
      </c>
      <c r="C241" s="258">
        <v>1</v>
      </c>
      <c r="D241" s="562">
        <v>50000</v>
      </c>
      <c r="E241" s="562">
        <v>35000</v>
      </c>
    </row>
    <row r="242" spans="2:5" ht="16.5" customHeight="1">
      <c r="B242" s="258" t="s">
        <v>464</v>
      </c>
      <c r="C242" s="258">
        <v>1</v>
      </c>
      <c r="D242" s="562">
        <v>10000</v>
      </c>
      <c r="E242" s="562">
        <v>10000</v>
      </c>
    </row>
    <row r="243" spans="2:5" ht="16.5" customHeight="1">
      <c r="B243" s="258" t="s">
        <v>513</v>
      </c>
      <c r="C243" s="258">
        <v>1</v>
      </c>
      <c r="D243" s="562">
        <v>100000</v>
      </c>
      <c r="E243" s="562">
        <v>100000</v>
      </c>
    </row>
    <row r="244" spans="2:5" ht="16.5" customHeight="1">
      <c r="B244" s="258" t="s">
        <v>491</v>
      </c>
      <c r="C244" s="258">
        <v>1</v>
      </c>
      <c r="D244" s="562">
        <v>100000</v>
      </c>
      <c r="E244" s="562">
        <v>100000</v>
      </c>
    </row>
    <row r="245" spans="2:5" ht="16.5" customHeight="1">
      <c r="B245" s="258" t="s">
        <v>488</v>
      </c>
      <c r="C245" s="258">
        <v>1</v>
      </c>
      <c r="D245" s="562">
        <v>20000</v>
      </c>
      <c r="E245" s="562">
        <v>10000</v>
      </c>
    </row>
    <row r="246" spans="2:5" s="169" customFormat="1" ht="16.5" customHeight="1">
      <c r="B246" s="258" t="s">
        <v>510</v>
      </c>
      <c r="C246" s="258">
        <v>1</v>
      </c>
      <c r="D246" s="562">
        <v>10000</v>
      </c>
      <c r="E246" s="562">
        <v>10000</v>
      </c>
    </row>
    <row r="247" spans="2:5" s="169" customFormat="1" ht="16.5" customHeight="1">
      <c r="B247" s="258" t="s">
        <v>451</v>
      </c>
      <c r="C247" s="258">
        <v>1</v>
      </c>
      <c r="D247" s="562">
        <v>1800000</v>
      </c>
      <c r="E247" s="562">
        <v>1800000</v>
      </c>
    </row>
    <row r="248" spans="2:5" s="169" customFormat="1" ht="16.5" customHeight="1">
      <c r="B248" s="258" t="s">
        <v>447</v>
      </c>
      <c r="C248" s="258">
        <v>1</v>
      </c>
      <c r="D248" s="562">
        <v>10000</v>
      </c>
      <c r="E248" s="562">
        <v>9500</v>
      </c>
    </row>
    <row r="249" spans="2:5" ht="16.5" customHeight="1">
      <c r="B249" s="258" t="s">
        <v>465</v>
      </c>
      <c r="C249" s="258">
        <v>1</v>
      </c>
      <c r="D249" s="562">
        <v>10000</v>
      </c>
      <c r="E249" s="562">
        <v>10000</v>
      </c>
    </row>
    <row r="250" spans="2:5" ht="16.5" customHeight="1">
      <c r="B250" s="258" t="s">
        <v>489</v>
      </c>
      <c r="C250" s="258">
        <v>1</v>
      </c>
      <c r="D250" s="562">
        <v>10000</v>
      </c>
      <c r="E250" s="562">
        <v>10000</v>
      </c>
    </row>
    <row r="251" spans="2:5" ht="16.5" customHeight="1">
      <c r="B251" s="258" t="s">
        <v>496</v>
      </c>
      <c r="C251" s="258">
        <v>1</v>
      </c>
      <c r="D251" s="562">
        <v>50000</v>
      </c>
      <c r="E251" s="562">
        <v>50000</v>
      </c>
    </row>
    <row r="252" spans="2:5" s="169" customFormat="1" ht="16.5" customHeight="1">
      <c r="B252" s="258" t="s">
        <v>574</v>
      </c>
      <c r="C252" s="258">
        <v>1</v>
      </c>
      <c r="D252" s="562">
        <v>10000</v>
      </c>
      <c r="E252" s="562">
        <v>5000</v>
      </c>
    </row>
    <row r="253" spans="2:5" s="169" customFormat="1" ht="16.5" customHeight="1">
      <c r="B253" s="258" t="s">
        <v>427</v>
      </c>
      <c r="C253" s="258">
        <v>1</v>
      </c>
      <c r="D253" s="562">
        <v>10000</v>
      </c>
      <c r="E253" s="562">
        <v>5000</v>
      </c>
    </row>
    <row r="254" spans="2:5" ht="16.5" customHeight="1">
      <c r="B254" s="258" t="s">
        <v>484</v>
      </c>
      <c r="C254" s="258">
        <v>1</v>
      </c>
      <c r="D254" s="562">
        <v>100000</v>
      </c>
      <c r="E254" s="562">
        <v>100000</v>
      </c>
    </row>
    <row r="255" spans="2:5" s="169" customFormat="1" ht="16.5" customHeight="1">
      <c r="B255" s="258" t="s">
        <v>511</v>
      </c>
      <c r="C255" s="258">
        <v>1</v>
      </c>
      <c r="D255" s="562">
        <v>300000</v>
      </c>
      <c r="E255" s="562">
        <v>300000</v>
      </c>
    </row>
    <row r="256" spans="2:5" s="169" customFormat="1" ht="16.5" customHeight="1">
      <c r="B256" s="258" t="s">
        <v>338</v>
      </c>
      <c r="C256" s="258">
        <v>1</v>
      </c>
      <c r="D256" s="562">
        <v>10000</v>
      </c>
      <c r="E256" s="562">
        <v>10000</v>
      </c>
    </row>
    <row r="257" spans="2:5" ht="16.5" customHeight="1">
      <c r="B257" s="258" t="s">
        <v>467</v>
      </c>
      <c r="C257" s="258">
        <v>1</v>
      </c>
      <c r="D257" s="562">
        <v>10000</v>
      </c>
      <c r="E257" s="562">
        <v>10000</v>
      </c>
    </row>
    <row r="258" spans="2:5" ht="16.5" customHeight="1">
      <c r="B258" s="523" t="s">
        <v>30</v>
      </c>
      <c r="C258" s="523"/>
      <c r="D258" s="523"/>
      <c r="E258" s="88">
        <f>SUM(E167:E257)</f>
        <v>315320321</v>
      </c>
    </row>
    <row r="259" spans="2:5" ht="16.5" customHeight="1">
      <c r="B259" s="2" t="s">
        <v>18</v>
      </c>
      <c r="C259" s="2"/>
      <c r="D259" s="2"/>
      <c r="E259" s="169"/>
    </row>
    <row r="260" spans="2:5" ht="16.5" customHeight="1">
      <c r="B260" s="112" t="s">
        <v>223</v>
      </c>
      <c r="C260" s="112"/>
      <c r="D260" s="112"/>
      <c r="E260" s="112"/>
    </row>
  </sheetData>
  <sheetProtection/>
  <mergeCells count="27">
    <mergeCell ref="B7:B9"/>
    <mergeCell ref="C7:C9"/>
    <mergeCell ref="D7:D9"/>
    <mergeCell ref="E7:E9"/>
    <mergeCell ref="A1:F1"/>
    <mergeCell ref="A3:F3"/>
    <mergeCell ref="B6:E6"/>
    <mergeCell ref="B97:D97"/>
    <mergeCell ref="B36:D36"/>
    <mergeCell ref="B39:E39"/>
    <mergeCell ref="B40:B42"/>
    <mergeCell ref="C40:C42"/>
    <mergeCell ref="D40:D42"/>
    <mergeCell ref="E40:E42"/>
    <mergeCell ref="A101:F101"/>
    <mergeCell ref="B102:E102"/>
    <mergeCell ref="B103:B105"/>
    <mergeCell ref="C103:C105"/>
    <mergeCell ref="D103:D105"/>
    <mergeCell ref="E103:E105"/>
    <mergeCell ref="B258:D258"/>
    <mergeCell ref="B161:D161"/>
    <mergeCell ref="B163:E163"/>
    <mergeCell ref="B164:B166"/>
    <mergeCell ref="C164:C166"/>
    <mergeCell ref="D164:D166"/>
    <mergeCell ref="E164:E166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17" t="s">
        <v>516</v>
      </c>
      <c r="B1" s="317"/>
      <c r="C1" s="317"/>
    </row>
    <row r="7" ht="15">
      <c r="B7" s="1"/>
    </row>
    <row r="8" ht="18">
      <c r="B8" s="93" t="s">
        <v>228</v>
      </c>
    </row>
    <row r="9" ht="15.75" thickBot="1"/>
    <row r="10" spans="1:3" ht="15.75">
      <c r="A10" s="94"/>
      <c r="B10" s="95"/>
      <c r="C10" s="96"/>
    </row>
    <row r="11" spans="1:3" ht="25.5">
      <c r="A11" s="97"/>
      <c r="B11" s="98"/>
      <c r="C11" s="99" t="s">
        <v>229</v>
      </c>
    </row>
    <row r="12" spans="1:3" ht="15">
      <c r="A12" s="97"/>
      <c r="B12" s="100" t="s">
        <v>0</v>
      </c>
      <c r="C12" s="101">
        <v>3</v>
      </c>
    </row>
    <row r="13" spans="1:3" ht="15.75">
      <c r="A13" s="102"/>
      <c r="B13" s="100" t="s">
        <v>230</v>
      </c>
      <c r="C13" s="103" t="s">
        <v>231</v>
      </c>
    </row>
    <row r="14" spans="1:3" ht="15.75">
      <c r="A14" s="102"/>
      <c r="B14" s="104" t="s">
        <v>232</v>
      </c>
      <c r="C14" s="101">
        <v>7</v>
      </c>
    </row>
    <row r="15" spans="1:3" ht="13.5" customHeight="1">
      <c r="A15" s="102"/>
      <c r="B15" s="104" t="s">
        <v>233</v>
      </c>
      <c r="C15" s="103">
        <v>8</v>
      </c>
    </row>
    <row r="16" spans="1:3" ht="15" customHeight="1">
      <c r="A16" s="105"/>
      <c r="B16" s="104" t="s">
        <v>306</v>
      </c>
      <c r="C16" s="101">
        <v>9</v>
      </c>
    </row>
    <row r="17" spans="1:3" ht="15.75">
      <c r="A17" s="105"/>
      <c r="B17" s="106" t="s">
        <v>234</v>
      </c>
      <c r="C17" s="101">
        <v>10</v>
      </c>
    </row>
    <row r="18" spans="1:3" ht="15.75">
      <c r="A18" s="105"/>
      <c r="B18" s="100" t="s">
        <v>235</v>
      </c>
      <c r="C18" s="101">
        <v>11</v>
      </c>
    </row>
    <row r="19" spans="1:3" ht="15">
      <c r="A19" s="107"/>
      <c r="B19" s="100" t="s">
        <v>236</v>
      </c>
      <c r="C19" s="108">
        <v>12</v>
      </c>
    </row>
    <row r="20" spans="1:3" ht="15">
      <c r="A20" s="107"/>
      <c r="B20" s="100" t="s">
        <v>237</v>
      </c>
      <c r="C20" s="108" t="s">
        <v>238</v>
      </c>
    </row>
    <row r="21" spans="1:3" s="169" customFormat="1" ht="15">
      <c r="A21" s="107"/>
      <c r="B21" s="100" t="s">
        <v>312</v>
      </c>
      <c r="C21" s="108" t="s">
        <v>240</v>
      </c>
    </row>
    <row r="22" spans="1:3" ht="15">
      <c r="A22" s="107"/>
      <c r="B22" s="100" t="s">
        <v>239</v>
      </c>
      <c r="C22" s="108" t="s">
        <v>242</v>
      </c>
    </row>
    <row r="23" spans="1:3" ht="15">
      <c r="A23" s="107"/>
      <c r="B23" s="100" t="s">
        <v>241</v>
      </c>
      <c r="C23" s="108" t="s">
        <v>311</v>
      </c>
    </row>
    <row r="24" spans="1:3" s="169" customFormat="1" ht="15">
      <c r="A24" s="107"/>
      <c r="B24" s="100" t="s">
        <v>468</v>
      </c>
      <c r="C24" s="108" t="s">
        <v>473</v>
      </c>
    </row>
    <row r="25" spans="1:3" ht="15">
      <c r="A25" s="107"/>
      <c r="B25" s="100" t="s">
        <v>297</v>
      </c>
      <c r="C25" s="108" t="s">
        <v>469</v>
      </c>
    </row>
    <row r="26" spans="1:3" ht="15">
      <c r="A26" s="107"/>
      <c r="B26" s="100" t="s">
        <v>243</v>
      </c>
      <c r="C26" s="108" t="s">
        <v>474</v>
      </c>
    </row>
    <row r="27" spans="1:3" ht="15">
      <c r="A27" s="107"/>
      <c r="B27" s="100" t="s">
        <v>244</v>
      </c>
      <c r="C27" s="108" t="s">
        <v>475</v>
      </c>
    </row>
    <row r="28" spans="1:3" ht="15">
      <c r="A28" s="107"/>
      <c r="B28" s="100" t="s">
        <v>245</v>
      </c>
      <c r="C28" s="108" t="s">
        <v>476</v>
      </c>
    </row>
    <row r="29" spans="1:3" ht="15">
      <c r="A29" s="107"/>
      <c r="B29" s="104" t="s">
        <v>246</v>
      </c>
      <c r="C29" s="108" t="s">
        <v>477</v>
      </c>
    </row>
    <row r="30" spans="1:3" ht="15.75" thickBot="1">
      <c r="A30" s="109"/>
      <c r="B30" s="110"/>
      <c r="C30" s="11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E61" sqref="E61"/>
    </sheetView>
  </sheetViews>
  <sheetFormatPr defaultColWidth="9.140625" defaultRowHeight="15"/>
  <cols>
    <col min="1" max="1" width="4.28125" style="0" bestFit="1" customWidth="1"/>
    <col min="2" max="2" width="54.281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17" t="s">
        <v>519</v>
      </c>
      <c r="B1" s="317"/>
      <c r="C1" s="317"/>
      <c r="D1" s="317"/>
      <c r="E1" s="317"/>
      <c r="F1" s="317"/>
    </row>
    <row r="2" spans="1:6" s="169" customFormat="1" ht="18">
      <c r="A2" s="40"/>
      <c r="B2" s="40"/>
      <c r="C2" s="40"/>
      <c r="D2" s="40"/>
      <c r="E2" s="40"/>
      <c r="F2" s="40"/>
    </row>
    <row r="3" spans="1:5" ht="15" customHeight="1">
      <c r="A3" s="496" t="s">
        <v>616</v>
      </c>
      <c r="B3" s="496"/>
      <c r="C3" s="496"/>
      <c r="D3" s="496"/>
      <c r="E3" s="496"/>
    </row>
    <row r="4" spans="1:5" ht="15" customHeight="1">
      <c r="A4" s="496"/>
      <c r="B4" s="496"/>
      <c r="C4" s="496"/>
      <c r="D4" s="496"/>
      <c r="E4" s="496"/>
    </row>
    <row r="5" spans="1:5" s="169" customFormat="1" ht="15" customHeight="1">
      <c r="A5" s="225"/>
      <c r="B5" s="225"/>
      <c r="C5" s="225"/>
      <c r="D5" s="225"/>
      <c r="E5" s="225"/>
    </row>
    <row r="6" spans="1:5" s="169" customFormat="1" ht="15" customHeight="1">
      <c r="A6" s="175"/>
      <c r="B6" s="175"/>
      <c r="C6" s="175"/>
      <c r="D6" s="175"/>
      <c r="E6" s="175"/>
    </row>
    <row r="7" spans="2:5" ht="15">
      <c r="B7" s="409" t="s">
        <v>106</v>
      </c>
      <c r="C7" s="409"/>
      <c r="D7" s="409"/>
      <c r="E7" s="409"/>
    </row>
    <row r="8" spans="1:7" ht="15" customHeight="1">
      <c r="A8" s="513" t="s">
        <v>107</v>
      </c>
      <c r="B8" s="513" t="s">
        <v>439</v>
      </c>
      <c r="C8" s="513" t="s">
        <v>218</v>
      </c>
      <c r="D8" s="513" t="s">
        <v>219</v>
      </c>
      <c r="E8" s="513" t="s">
        <v>220</v>
      </c>
      <c r="G8" s="282"/>
    </row>
    <row r="9" spans="1:5" ht="45" customHeight="1">
      <c r="A9" s="513"/>
      <c r="B9" s="513"/>
      <c r="C9" s="513"/>
      <c r="D9" s="514"/>
      <c r="E9" s="514"/>
    </row>
    <row r="10" spans="1:5" ht="15" customHeight="1">
      <c r="A10" s="513"/>
      <c r="B10" s="513"/>
      <c r="C10" s="513"/>
      <c r="D10" s="514"/>
      <c r="E10" s="514"/>
    </row>
    <row r="11" spans="1:5" ht="29.25" customHeight="1">
      <c r="A11" s="283">
        <v>1</v>
      </c>
      <c r="B11" s="169" t="s">
        <v>577</v>
      </c>
      <c r="C11" s="554">
        <v>30</v>
      </c>
      <c r="D11" s="554">
        <v>15251000</v>
      </c>
      <c r="E11" s="554">
        <v>13854190</v>
      </c>
    </row>
    <row r="12" spans="1:5" ht="27.75" customHeight="1">
      <c r="A12" s="283">
        <v>2</v>
      </c>
      <c r="B12" s="169" t="s">
        <v>578</v>
      </c>
      <c r="C12" s="554">
        <v>21</v>
      </c>
      <c r="D12" s="554">
        <v>3165000</v>
      </c>
      <c r="E12" s="554">
        <v>2911780</v>
      </c>
    </row>
    <row r="13" spans="1:5" ht="21" customHeight="1">
      <c r="A13" s="283">
        <v>3</v>
      </c>
      <c r="B13" s="169" t="s">
        <v>579</v>
      </c>
      <c r="C13" s="554">
        <v>16</v>
      </c>
      <c r="D13" s="554">
        <v>2380000</v>
      </c>
      <c r="E13" s="554">
        <v>2153000</v>
      </c>
    </row>
    <row r="14" spans="1:5" ht="15">
      <c r="A14" s="283">
        <v>4</v>
      </c>
      <c r="B14" s="169" t="s">
        <v>580</v>
      </c>
      <c r="C14" s="554">
        <v>13</v>
      </c>
      <c r="D14" s="554">
        <v>1650000</v>
      </c>
      <c r="E14" s="554">
        <v>1260000</v>
      </c>
    </row>
    <row r="15" spans="1:5" ht="32.25" customHeight="1">
      <c r="A15" s="283">
        <v>5</v>
      </c>
      <c r="B15" s="169" t="s">
        <v>581</v>
      </c>
      <c r="C15" s="554">
        <v>10</v>
      </c>
      <c r="D15" s="554">
        <v>700000</v>
      </c>
      <c r="E15" s="554">
        <v>470000</v>
      </c>
    </row>
    <row r="16" spans="1:5" ht="18.75" customHeight="1">
      <c r="A16" s="283">
        <v>6</v>
      </c>
      <c r="B16" s="169" t="s">
        <v>582</v>
      </c>
      <c r="C16" s="554">
        <v>9</v>
      </c>
      <c r="D16" s="554">
        <v>10900000</v>
      </c>
      <c r="E16" s="554">
        <v>10640500</v>
      </c>
    </row>
    <row r="17" spans="1:5" ht="27" customHeight="1">
      <c r="A17" s="283">
        <v>7</v>
      </c>
      <c r="B17" s="169" t="s">
        <v>583</v>
      </c>
      <c r="C17" s="554">
        <v>9</v>
      </c>
      <c r="D17" s="554">
        <v>1276000</v>
      </c>
      <c r="E17" s="554">
        <v>879500</v>
      </c>
    </row>
    <row r="18" spans="1:5" ht="18" customHeight="1">
      <c r="A18" s="283">
        <v>8</v>
      </c>
      <c r="B18" s="169" t="s">
        <v>584</v>
      </c>
      <c r="C18" s="554">
        <v>8</v>
      </c>
      <c r="D18" s="554">
        <v>1512000</v>
      </c>
      <c r="E18" s="554">
        <v>676020</v>
      </c>
    </row>
    <row r="19" spans="1:5" ht="18" customHeight="1">
      <c r="A19" s="283">
        <v>9</v>
      </c>
      <c r="B19" s="169" t="s">
        <v>585</v>
      </c>
      <c r="C19" s="554">
        <v>7</v>
      </c>
      <c r="D19" s="554">
        <v>400000</v>
      </c>
      <c r="E19" s="554">
        <v>317500</v>
      </c>
    </row>
    <row r="20" spans="1:5" ht="17.25" customHeight="1">
      <c r="A20" s="283">
        <v>10</v>
      </c>
      <c r="B20" s="169" t="s">
        <v>586</v>
      </c>
      <c r="C20" s="554">
        <v>7</v>
      </c>
      <c r="D20" s="554">
        <v>12100000</v>
      </c>
      <c r="E20" s="554">
        <v>11937000</v>
      </c>
    </row>
    <row r="21" spans="1:5" ht="17.25" customHeight="1">
      <c r="A21" s="283">
        <v>11</v>
      </c>
      <c r="B21" s="169" t="s">
        <v>587</v>
      </c>
      <c r="C21" s="554">
        <v>6</v>
      </c>
      <c r="D21" s="554">
        <v>900000</v>
      </c>
      <c r="E21" s="554">
        <v>575000</v>
      </c>
    </row>
    <row r="22" spans="1:5" ht="15">
      <c r="A22" s="283">
        <v>12</v>
      </c>
      <c r="B22" s="169" t="s">
        <v>588</v>
      </c>
      <c r="C22" s="554">
        <v>6</v>
      </c>
      <c r="D22" s="554">
        <v>46600000</v>
      </c>
      <c r="E22" s="554">
        <v>23410500</v>
      </c>
    </row>
    <row r="23" spans="1:5" ht="15">
      <c r="A23" s="283">
        <v>13</v>
      </c>
      <c r="B23" s="169" t="s">
        <v>589</v>
      </c>
      <c r="C23" s="554">
        <v>6</v>
      </c>
      <c r="D23" s="554">
        <v>11500000</v>
      </c>
      <c r="E23" s="554">
        <v>11475000</v>
      </c>
    </row>
    <row r="24" spans="1:6" ht="27" customHeight="1">
      <c r="A24" s="283">
        <v>14</v>
      </c>
      <c r="B24" s="169" t="s">
        <v>590</v>
      </c>
      <c r="C24" s="554">
        <v>5</v>
      </c>
      <c r="D24" s="554">
        <v>451000</v>
      </c>
      <c r="E24" s="554">
        <v>357340</v>
      </c>
      <c r="F24" s="169"/>
    </row>
    <row r="25" spans="1:5" ht="18.75" customHeight="1">
      <c r="A25" s="283">
        <v>15</v>
      </c>
      <c r="B25" s="169" t="s">
        <v>591</v>
      </c>
      <c r="C25" s="554">
        <v>5</v>
      </c>
      <c r="D25" s="554">
        <v>6595000</v>
      </c>
      <c r="E25" s="554">
        <v>5815000</v>
      </c>
    </row>
    <row r="26" spans="1:5" ht="30" customHeight="1">
      <c r="A26" s="283">
        <v>16</v>
      </c>
      <c r="B26" s="169" t="s">
        <v>592</v>
      </c>
      <c r="C26" s="554">
        <v>4</v>
      </c>
      <c r="D26" s="554">
        <v>620000</v>
      </c>
      <c r="E26" s="554">
        <v>600000</v>
      </c>
    </row>
    <row r="27" spans="1:5" ht="27.75" customHeight="1">
      <c r="A27" s="283">
        <v>17</v>
      </c>
      <c r="B27" s="169" t="s">
        <v>593</v>
      </c>
      <c r="C27" s="554">
        <v>4</v>
      </c>
      <c r="D27" s="554">
        <v>2050000</v>
      </c>
      <c r="E27" s="554">
        <v>2050000</v>
      </c>
    </row>
    <row r="28" spans="1:5" ht="18.75" customHeight="1">
      <c r="A28" s="283">
        <v>18</v>
      </c>
      <c r="B28" s="169" t="s">
        <v>594</v>
      </c>
      <c r="C28" s="554">
        <v>4</v>
      </c>
      <c r="D28" s="554">
        <v>3710000</v>
      </c>
      <c r="E28" s="554">
        <v>3710000</v>
      </c>
    </row>
    <row r="29" spans="1:5" ht="30" customHeight="1">
      <c r="A29" s="283">
        <v>19</v>
      </c>
      <c r="B29" s="169" t="s">
        <v>595</v>
      </c>
      <c r="C29" s="554">
        <v>4</v>
      </c>
      <c r="D29" s="554">
        <v>300000</v>
      </c>
      <c r="E29" s="554">
        <v>270500</v>
      </c>
    </row>
    <row r="30" spans="1:5" ht="24" customHeight="1">
      <c r="A30" s="283">
        <v>20</v>
      </c>
      <c r="B30" s="169" t="s">
        <v>596</v>
      </c>
      <c r="C30" s="554">
        <v>3</v>
      </c>
      <c r="D30" s="554">
        <v>200000</v>
      </c>
      <c r="E30" s="554">
        <v>145500</v>
      </c>
    </row>
    <row r="31" spans="1:5" ht="18.75" customHeight="1">
      <c r="A31" s="524" t="s">
        <v>30</v>
      </c>
      <c r="B31" s="530"/>
      <c r="C31" s="525"/>
      <c r="D31" s="526"/>
      <c r="E31" s="88">
        <f>SUM(E11:E30)</f>
        <v>93508330</v>
      </c>
    </row>
    <row r="32" spans="2:5" ht="15">
      <c r="B32" s="2" t="s">
        <v>18</v>
      </c>
      <c r="C32" s="2"/>
      <c r="D32" s="2"/>
      <c r="E32" s="89"/>
    </row>
    <row r="33" spans="2:5" ht="15">
      <c r="B33" s="2"/>
      <c r="C33" s="2"/>
      <c r="D33" s="2"/>
      <c r="E33" s="85"/>
    </row>
    <row r="34" spans="2:5" s="169" customFormat="1" ht="15">
      <c r="B34" s="2"/>
      <c r="C34" s="2"/>
      <c r="D34" s="2"/>
      <c r="E34" s="85"/>
    </row>
    <row r="35" spans="2:5" ht="15">
      <c r="B35" s="2"/>
      <c r="C35" s="2"/>
      <c r="D35" s="2"/>
      <c r="E35" s="85"/>
    </row>
    <row r="36" spans="2:5" ht="15">
      <c r="B36" s="409" t="s">
        <v>114</v>
      </c>
      <c r="C36" s="409"/>
      <c r="D36" s="409"/>
      <c r="E36" s="409"/>
    </row>
    <row r="37" ht="15.75" customHeight="1"/>
    <row r="38" spans="1:5" ht="30" customHeight="1">
      <c r="A38" s="513" t="s">
        <v>107</v>
      </c>
      <c r="B38" s="513" t="s">
        <v>439</v>
      </c>
      <c r="C38" s="513" t="s">
        <v>218</v>
      </c>
      <c r="D38" s="513" t="s">
        <v>219</v>
      </c>
      <c r="E38" s="513" t="s">
        <v>220</v>
      </c>
    </row>
    <row r="39" spans="1:5" ht="33" customHeight="1">
      <c r="A39" s="513"/>
      <c r="B39" s="513"/>
      <c r="C39" s="513"/>
      <c r="D39" s="514"/>
      <c r="E39" s="514"/>
    </row>
    <row r="40" spans="1:5" ht="0.75" customHeight="1" hidden="1">
      <c r="A40" s="513"/>
      <c r="B40" s="513"/>
      <c r="C40" s="513"/>
      <c r="D40" s="514"/>
      <c r="E40" s="514"/>
    </row>
    <row r="41" spans="1:5" ht="15">
      <c r="A41" s="283">
        <v>1</v>
      </c>
      <c r="B41" s="284" t="s">
        <v>577</v>
      </c>
      <c r="C41" s="554">
        <v>233</v>
      </c>
      <c r="D41" s="554">
        <v>52247015</v>
      </c>
      <c r="E41" s="554">
        <v>42814114</v>
      </c>
    </row>
    <row r="42" spans="1:5" ht="15">
      <c r="A42" s="283">
        <v>2</v>
      </c>
      <c r="B42" s="284" t="s">
        <v>580</v>
      </c>
      <c r="C42" s="554">
        <v>212</v>
      </c>
      <c r="D42" s="554">
        <v>27050002</v>
      </c>
      <c r="E42" s="554">
        <v>26724651</v>
      </c>
    </row>
    <row r="43" spans="1:5" ht="15.75" customHeight="1">
      <c r="A43" s="283">
        <v>3</v>
      </c>
      <c r="B43" s="284" t="s">
        <v>579</v>
      </c>
      <c r="C43" s="554">
        <v>156</v>
      </c>
      <c r="D43" s="554">
        <v>24166002</v>
      </c>
      <c r="E43" s="554">
        <v>22942502</v>
      </c>
    </row>
    <row r="44" spans="1:5" ht="15">
      <c r="A44" s="283">
        <v>4</v>
      </c>
      <c r="B44" s="284" t="s">
        <v>590</v>
      </c>
      <c r="C44" s="554">
        <v>89</v>
      </c>
      <c r="D44" s="554">
        <v>10595451</v>
      </c>
      <c r="E44" s="554">
        <v>8754757</v>
      </c>
    </row>
    <row r="45" spans="1:5" ht="18.75" customHeight="1">
      <c r="A45" s="283">
        <v>5</v>
      </c>
      <c r="B45" s="284" t="s">
        <v>586</v>
      </c>
      <c r="C45" s="554">
        <v>73</v>
      </c>
      <c r="D45" s="554">
        <v>9580012</v>
      </c>
      <c r="E45" s="554">
        <v>8438012</v>
      </c>
    </row>
    <row r="46" spans="1:5" ht="19.5" customHeight="1">
      <c r="A46" s="283">
        <v>6</v>
      </c>
      <c r="B46" s="284" t="s">
        <v>597</v>
      </c>
      <c r="C46" s="554">
        <v>66</v>
      </c>
      <c r="D46" s="554">
        <v>8196000</v>
      </c>
      <c r="E46" s="554">
        <v>6787650</v>
      </c>
    </row>
    <row r="47" spans="1:5" ht="15.75" customHeight="1">
      <c r="A47" s="283">
        <v>7</v>
      </c>
      <c r="B47" s="284" t="s">
        <v>592</v>
      </c>
      <c r="C47" s="554">
        <v>57</v>
      </c>
      <c r="D47" s="554">
        <v>9005620</v>
      </c>
      <c r="E47" s="554">
        <v>7946000</v>
      </c>
    </row>
    <row r="48" spans="1:5" ht="30" customHeight="1">
      <c r="A48" s="283">
        <v>8</v>
      </c>
      <c r="B48" s="284" t="s">
        <v>578</v>
      </c>
      <c r="C48" s="554">
        <v>46</v>
      </c>
      <c r="D48" s="554">
        <v>2420003</v>
      </c>
      <c r="E48" s="554">
        <v>2058419</v>
      </c>
    </row>
    <row r="49" spans="1:5" ht="27.75" customHeight="1">
      <c r="A49" s="283">
        <v>9</v>
      </c>
      <c r="B49" s="284" t="s">
        <v>598</v>
      </c>
      <c r="C49" s="554">
        <v>33</v>
      </c>
      <c r="D49" s="554">
        <v>3900000</v>
      </c>
      <c r="E49" s="554">
        <v>3329000</v>
      </c>
    </row>
    <row r="50" spans="1:5" ht="27.75" customHeight="1">
      <c r="A50" s="283">
        <v>10</v>
      </c>
      <c r="B50" s="284" t="s">
        <v>599</v>
      </c>
      <c r="C50" s="554">
        <v>29</v>
      </c>
      <c r="D50" s="554">
        <v>4820000</v>
      </c>
      <c r="E50" s="554">
        <v>4504800</v>
      </c>
    </row>
    <row r="51" spans="1:5" ht="48" customHeight="1">
      <c r="A51" s="283">
        <v>11</v>
      </c>
      <c r="B51" s="284" t="s">
        <v>600</v>
      </c>
      <c r="C51" s="554">
        <v>29</v>
      </c>
      <c r="D51" s="554">
        <v>3875000</v>
      </c>
      <c r="E51" s="554">
        <v>3522000</v>
      </c>
    </row>
    <row r="52" spans="1:5" ht="31.5" customHeight="1">
      <c r="A52" s="283">
        <v>12</v>
      </c>
      <c r="B52" s="284" t="s">
        <v>601</v>
      </c>
      <c r="C52" s="554">
        <v>29</v>
      </c>
      <c r="D52" s="554">
        <v>5400000</v>
      </c>
      <c r="E52" s="554">
        <v>5229900</v>
      </c>
    </row>
    <row r="53" spans="1:5" ht="48" customHeight="1">
      <c r="A53" s="283">
        <v>13</v>
      </c>
      <c r="B53" s="284" t="s">
        <v>602</v>
      </c>
      <c r="C53" s="554">
        <v>28</v>
      </c>
      <c r="D53" s="554">
        <v>2352000</v>
      </c>
      <c r="E53" s="554">
        <v>2154850</v>
      </c>
    </row>
    <row r="54" spans="1:5" ht="30" customHeight="1">
      <c r="A54" s="283">
        <v>14</v>
      </c>
      <c r="B54" s="284" t="s">
        <v>595</v>
      </c>
      <c r="C54" s="554">
        <v>27</v>
      </c>
      <c r="D54" s="554">
        <v>1883300</v>
      </c>
      <c r="E54" s="554">
        <v>1810771</v>
      </c>
    </row>
    <row r="55" spans="1:5" ht="18.75" customHeight="1">
      <c r="A55" s="283">
        <v>15</v>
      </c>
      <c r="B55" s="284" t="s">
        <v>596</v>
      </c>
      <c r="C55" s="554">
        <v>26</v>
      </c>
      <c r="D55" s="554">
        <v>3800200</v>
      </c>
      <c r="E55" s="554">
        <v>3570146</v>
      </c>
    </row>
    <row r="56" spans="1:5" ht="19.5" customHeight="1">
      <c r="A56" s="283">
        <v>16</v>
      </c>
      <c r="B56" s="284" t="s">
        <v>584</v>
      </c>
      <c r="C56" s="554">
        <v>26</v>
      </c>
      <c r="D56" s="554">
        <v>2165002</v>
      </c>
      <c r="E56" s="554">
        <v>2068176</v>
      </c>
    </row>
    <row r="57" spans="1:5" ht="39" customHeight="1">
      <c r="A57" s="283">
        <v>17</v>
      </c>
      <c r="B57" s="284" t="s">
        <v>603</v>
      </c>
      <c r="C57" s="554">
        <v>22</v>
      </c>
      <c r="D57" s="554">
        <v>5330000</v>
      </c>
      <c r="E57" s="554">
        <v>5263200</v>
      </c>
    </row>
    <row r="58" spans="1:5" ht="19.5" customHeight="1">
      <c r="A58" s="283">
        <v>18</v>
      </c>
      <c r="B58" s="284" t="s">
        <v>604</v>
      </c>
      <c r="C58" s="554">
        <v>22</v>
      </c>
      <c r="D58" s="554">
        <v>4215000</v>
      </c>
      <c r="E58" s="554">
        <v>4110000</v>
      </c>
    </row>
    <row r="59" spans="1:5" ht="15">
      <c r="A59" s="283">
        <v>19</v>
      </c>
      <c r="B59" s="284" t="s">
        <v>605</v>
      </c>
      <c r="C59" s="554">
        <v>21</v>
      </c>
      <c r="D59" s="554">
        <v>3651000</v>
      </c>
      <c r="E59" s="554">
        <v>3343490</v>
      </c>
    </row>
    <row r="60" spans="1:5" ht="18.75" customHeight="1">
      <c r="A60" s="283">
        <v>20</v>
      </c>
      <c r="B60" s="284" t="s">
        <v>606</v>
      </c>
      <c r="C60" s="554">
        <v>21</v>
      </c>
      <c r="D60" s="554">
        <v>1580000</v>
      </c>
      <c r="E60" s="554">
        <v>1574960</v>
      </c>
    </row>
    <row r="61" spans="1:5" ht="15" customHeight="1">
      <c r="A61" s="524" t="s">
        <v>30</v>
      </c>
      <c r="B61" s="530"/>
      <c r="C61" s="525"/>
      <c r="D61" s="526"/>
      <c r="E61" s="88">
        <f>SUM(E41:E60)</f>
        <v>166947398</v>
      </c>
    </row>
    <row r="62" spans="1:2" ht="15">
      <c r="A62" s="2"/>
      <c r="B62" s="2" t="s">
        <v>18</v>
      </c>
    </row>
  </sheetData>
  <sheetProtection/>
  <mergeCells count="16">
    <mergeCell ref="A61:D61"/>
    <mergeCell ref="A31:D31"/>
    <mergeCell ref="B36:E36"/>
    <mergeCell ref="A38:A40"/>
    <mergeCell ref="B38:B40"/>
    <mergeCell ref="C38:C40"/>
    <mergeCell ref="D38:D40"/>
    <mergeCell ref="E38:E40"/>
    <mergeCell ref="A1:F1"/>
    <mergeCell ref="A3:E4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D32" sqref="D3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2" t="s">
        <v>517</v>
      </c>
      <c r="B2" s="322"/>
      <c r="C2" s="322"/>
      <c r="D2" s="322"/>
      <c r="E2" s="322"/>
      <c r="F2" s="322"/>
      <c r="G2" s="322"/>
      <c r="H2" s="322"/>
      <c r="I2" s="20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28" t="s">
        <v>0</v>
      </c>
      <c r="D6" s="328"/>
      <c r="E6" s="328"/>
      <c r="F6" s="328"/>
    </row>
    <row r="8" ht="15.75" thickBot="1"/>
    <row r="9" spans="1:8" ht="16.5" thickBot="1">
      <c r="A9" s="329"/>
      <c r="B9" s="330"/>
      <c r="C9" s="333" t="s">
        <v>1</v>
      </c>
      <c r="D9" s="334"/>
      <c r="E9" s="334"/>
      <c r="F9" s="334"/>
      <c r="G9" s="335"/>
      <c r="H9" s="318" t="s">
        <v>2</v>
      </c>
    </row>
    <row r="10" spans="1:8" ht="16.5" thickBot="1">
      <c r="A10" s="331"/>
      <c r="B10" s="332"/>
      <c r="C10" s="296" t="s">
        <v>3</v>
      </c>
      <c r="D10" s="301" t="s">
        <v>4</v>
      </c>
      <c r="E10" s="296" t="s">
        <v>5</v>
      </c>
      <c r="F10" s="301" t="s">
        <v>6</v>
      </c>
      <c r="G10" s="296" t="s">
        <v>7</v>
      </c>
      <c r="H10" s="319"/>
    </row>
    <row r="11" spans="1:8" ht="15" customHeight="1" thickBot="1">
      <c r="A11" s="320" t="s">
        <v>8</v>
      </c>
      <c r="B11" s="122" t="s">
        <v>9</v>
      </c>
      <c r="C11" s="297" t="s">
        <v>536</v>
      </c>
      <c r="D11" s="302">
        <v>1</v>
      </c>
      <c r="E11" s="297"/>
      <c r="F11" s="302" t="s">
        <v>537</v>
      </c>
      <c r="G11" s="297">
        <v>85</v>
      </c>
      <c r="H11" s="295" t="s">
        <v>538</v>
      </c>
    </row>
    <row r="12" spans="1:8" ht="15.75" customHeight="1" thickBot="1">
      <c r="A12" s="321"/>
      <c r="B12" s="123" t="s">
        <v>10</v>
      </c>
      <c r="C12" s="298" t="s">
        <v>539</v>
      </c>
      <c r="D12" s="303" t="s">
        <v>540</v>
      </c>
      <c r="E12" s="298"/>
      <c r="F12" s="303" t="s">
        <v>541</v>
      </c>
      <c r="G12" s="298"/>
      <c r="H12" s="306" t="s">
        <v>542</v>
      </c>
    </row>
    <row r="13" spans="1:8" ht="15" customHeight="1">
      <c r="A13" s="325" t="s">
        <v>11</v>
      </c>
      <c r="B13" s="124" t="s">
        <v>12</v>
      </c>
      <c r="C13" s="299">
        <v>1</v>
      </c>
      <c r="D13" s="304">
        <v>4</v>
      </c>
      <c r="E13" s="299"/>
      <c r="F13" s="304">
        <v>188</v>
      </c>
      <c r="G13" s="299"/>
      <c r="H13" s="307">
        <v>193</v>
      </c>
    </row>
    <row r="14" spans="1:8" ht="15" customHeight="1">
      <c r="A14" s="326"/>
      <c r="B14" s="125" t="s">
        <v>13</v>
      </c>
      <c r="C14" s="299">
        <v>189</v>
      </c>
      <c r="D14" s="304"/>
      <c r="E14" s="299"/>
      <c r="F14" s="304">
        <v>4</v>
      </c>
      <c r="G14" s="299"/>
      <c r="H14" s="307">
        <v>193</v>
      </c>
    </row>
    <row r="15" spans="1:8" ht="15.75" customHeight="1" thickBot="1">
      <c r="A15" s="327"/>
      <c r="B15" s="137" t="s">
        <v>14</v>
      </c>
      <c r="C15" s="299" t="s">
        <v>543</v>
      </c>
      <c r="D15" s="304">
        <v>0</v>
      </c>
      <c r="E15" s="299"/>
      <c r="F15" s="304" t="s">
        <v>544</v>
      </c>
      <c r="G15" s="299"/>
      <c r="H15" s="307" t="s">
        <v>545</v>
      </c>
    </row>
    <row r="16" spans="1:8" ht="15.75" customHeight="1">
      <c r="A16" s="323" t="s">
        <v>15</v>
      </c>
      <c r="B16" s="136" t="s">
        <v>9</v>
      </c>
      <c r="C16" s="299">
        <v>657</v>
      </c>
      <c r="D16" s="304">
        <v>2</v>
      </c>
      <c r="E16" s="299"/>
      <c r="F16" s="304" t="s">
        <v>546</v>
      </c>
      <c r="G16" s="299">
        <v>6</v>
      </c>
      <c r="H16" s="307" t="s">
        <v>547</v>
      </c>
    </row>
    <row r="17" spans="1:8" ht="15.75" customHeight="1">
      <c r="A17" s="324"/>
      <c r="B17" s="126" t="s">
        <v>273</v>
      </c>
      <c r="C17" s="299" t="s">
        <v>609</v>
      </c>
      <c r="D17" s="304" t="s">
        <v>548</v>
      </c>
      <c r="E17" s="299"/>
      <c r="F17" s="304" t="s">
        <v>549</v>
      </c>
      <c r="G17" s="299" t="s">
        <v>550</v>
      </c>
      <c r="H17" s="307" t="s">
        <v>612</v>
      </c>
    </row>
    <row r="18" spans="1:8" ht="15.75" thickBot="1">
      <c r="A18" s="321"/>
      <c r="B18" s="123" t="s">
        <v>14</v>
      </c>
      <c r="C18" s="299" t="s">
        <v>610</v>
      </c>
      <c r="D18" s="304" t="s">
        <v>551</v>
      </c>
      <c r="E18" s="299"/>
      <c r="F18" s="304" t="s">
        <v>552</v>
      </c>
      <c r="G18" s="299" t="s">
        <v>553</v>
      </c>
      <c r="H18" s="307" t="s">
        <v>613</v>
      </c>
    </row>
    <row r="19" spans="1:8" ht="15">
      <c r="A19" s="325" t="s">
        <v>16</v>
      </c>
      <c r="B19" s="127" t="s">
        <v>9</v>
      </c>
      <c r="C19" s="299" t="s">
        <v>611</v>
      </c>
      <c r="D19" s="304" t="s">
        <v>611</v>
      </c>
      <c r="E19" s="299" t="s">
        <v>611</v>
      </c>
      <c r="F19" s="304" t="s">
        <v>611</v>
      </c>
      <c r="G19" s="299" t="s">
        <v>611</v>
      </c>
      <c r="H19" s="307">
        <v>50</v>
      </c>
    </row>
    <row r="20" spans="1:8" ht="15">
      <c r="A20" s="326"/>
      <c r="B20" s="128" t="s">
        <v>273</v>
      </c>
      <c r="C20" s="299" t="s">
        <v>611</v>
      </c>
      <c r="D20" s="304" t="s">
        <v>611</v>
      </c>
      <c r="E20" s="299" t="s">
        <v>611</v>
      </c>
      <c r="F20" s="304" t="s">
        <v>611</v>
      </c>
      <c r="G20" s="299" t="s">
        <v>611</v>
      </c>
      <c r="H20" s="307" t="s">
        <v>614</v>
      </c>
    </row>
    <row r="21" spans="1:8" ht="15.75" thickBot="1">
      <c r="A21" s="327"/>
      <c r="B21" s="129" t="s">
        <v>14</v>
      </c>
      <c r="C21" s="299" t="s">
        <v>611</v>
      </c>
      <c r="D21" s="304" t="s">
        <v>611</v>
      </c>
      <c r="E21" s="299" t="s">
        <v>611</v>
      </c>
      <c r="F21" s="304" t="s">
        <v>611</v>
      </c>
      <c r="G21" s="299" t="s">
        <v>611</v>
      </c>
      <c r="H21" s="307" t="s">
        <v>615</v>
      </c>
    </row>
    <row r="22" spans="1:8" ht="16.5" thickBot="1">
      <c r="A22" s="121" t="s">
        <v>17</v>
      </c>
      <c r="B22" s="130" t="s">
        <v>9</v>
      </c>
      <c r="C22" s="300">
        <v>131</v>
      </c>
      <c r="D22" s="305">
        <v>3</v>
      </c>
      <c r="E22" s="300">
        <v>1</v>
      </c>
      <c r="F22" s="305">
        <v>651</v>
      </c>
      <c r="G22" s="300">
        <v>92</v>
      </c>
      <c r="H22" s="308">
        <v>878</v>
      </c>
    </row>
    <row r="24" spans="1:2" ht="15">
      <c r="A24" s="118" t="s">
        <v>18</v>
      </c>
      <c r="B24" s="118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&amp;L18.07.2016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zoomScale="130" zoomScaleNormal="130" zoomScalePageLayoutView="85" workbookViewId="0" topLeftCell="A1">
      <selection activeCell="B8" sqref="B8"/>
    </sheetView>
  </sheetViews>
  <sheetFormatPr defaultColWidth="6.7109375" defaultRowHeight="15"/>
  <cols>
    <col min="1" max="1" width="19.421875" style="10" customWidth="1"/>
    <col min="2" max="2" width="8.28125" style="9" bestFit="1" customWidth="1"/>
    <col min="3" max="3" width="14.140625" style="11" customWidth="1"/>
    <col min="4" max="5" width="7.57421875" style="9" bestFit="1" customWidth="1"/>
    <col min="6" max="6" width="12.28125" style="11" customWidth="1"/>
    <col min="7" max="7" width="11.28125" style="9" customWidth="1"/>
    <col min="8" max="8" width="11.7109375" style="9" customWidth="1"/>
    <col min="9" max="9" width="6.7109375" style="9" customWidth="1"/>
    <col min="10" max="110" width="9.140625" style="4" customWidth="1"/>
    <col min="111" max="111" width="19.421875" style="4" customWidth="1"/>
    <col min="112" max="112" width="5.7109375" style="4" bestFit="1" customWidth="1"/>
    <col min="113" max="113" width="10.140625" style="4" customWidth="1"/>
    <col min="114" max="115" width="4.28125" style="4" bestFit="1" customWidth="1"/>
    <col min="116" max="116" width="11.57421875" style="4" customWidth="1"/>
    <col min="117" max="117" width="11.28125" style="4" customWidth="1"/>
    <col min="118" max="118" width="11.7109375" style="4" customWidth="1"/>
    <col min="119" max="16384" width="6.7109375" style="4" customWidth="1"/>
  </cols>
  <sheetData>
    <row r="1" spans="1:9" ht="15.75" customHeight="1" thickBot="1">
      <c r="A1" s="339" t="s">
        <v>518</v>
      </c>
      <c r="B1" s="317"/>
      <c r="C1" s="317"/>
      <c r="D1" s="317"/>
      <c r="E1" s="317"/>
      <c r="F1" s="317"/>
      <c r="G1" s="317"/>
      <c r="H1" s="317"/>
      <c r="I1" s="317"/>
    </row>
    <row r="2" spans="1:9" ht="15.75" customHeight="1" thickBot="1">
      <c r="A2" s="340" t="s">
        <v>19</v>
      </c>
      <c r="B2" s="340"/>
      <c r="C2" s="340"/>
      <c r="D2" s="340"/>
      <c r="E2" s="340"/>
      <c r="F2" s="340"/>
      <c r="G2" s="340"/>
      <c r="H2" s="340"/>
      <c r="I2" s="340"/>
    </row>
    <row r="3" spans="1:11" ht="9.75" customHeight="1">
      <c r="A3" s="341" t="s">
        <v>434</v>
      </c>
      <c r="B3" s="533" t="s">
        <v>8</v>
      </c>
      <c r="C3" s="533"/>
      <c r="D3" s="533" t="s">
        <v>11</v>
      </c>
      <c r="E3" s="533"/>
      <c r="F3" s="533"/>
      <c r="G3" s="534" t="s">
        <v>20</v>
      </c>
      <c r="H3" s="534" t="s">
        <v>21</v>
      </c>
      <c r="I3" s="535" t="s">
        <v>17</v>
      </c>
      <c r="K3" s="286"/>
    </row>
    <row r="4" spans="1:9" ht="12.75" customHeight="1">
      <c r="A4" s="536"/>
      <c r="B4" s="537"/>
      <c r="C4" s="538"/>
      <c r="D4" s="539" t="s">
        <v>9</v>
      </c>
      <c r="E4" s="539"/>
      <c r="F4" s="540"/>
      <c r="G4" s="537"/>
      <c r="H4" s="537"/>
      <c r="I4" s="541"/>
    </row>
    <row r="5" spans="1:9" ht="9.75" customHeight="1">
      <c r="A5" s="536"/>
      <c r="B5" s="542" t="s">
        <v>9</v>
      </c>
      <c r="C5" s="542" t="s">
        <v>10</v>
      </c>
      <c r="D5" s="539"/>
      <c r="E5" s="539"/>
      <c r="F5" s="543" t="s">
        <v>14</v>
      </c>
      <c r="G5" s="542" t="s">
        <v>9</v>
      </c>
      <c r="H5" s="542" t="s">
        <v>9</v>
      </c>
      <c r="I5" s="544" t="s">
        <v>9</v>
      </c>
    </row>
    <row r="6" spans="1:9" ht="12" thickBot="1">
      <c r="A6" s="545"/>
      <c r="B6" s="546"/>
      <c r="C6" s="547"/>
      <c r="D6" s="546" t="s">
        <v>22</v>
      </c>
      <c r="E6" s="546" t="s">
        <v>23</v>
      </c>
      <c r="F6" s="547"/>
      <c r="G6" s="546"/>
      <c r="H6" s="546"/>
      <c r="I6" s="548"/>
    </row>
    <row r="7" spans="1:9" s="228" customFormat="1" ht="11.25">
      <c r="A7" s="227" t="s">
        <v>24</v>
      </c>
      <c r="B7" s="549">
        <f aca="true" t="shared" si="0" ref="B7:I12">B14+B21+B28+B35+B42+B49+B56+B63+B70+B77+B84+B91+B98+B105+B112+B119+B126+B133+B140+B147+B154</f>
        <v>5571</v>
      </c>
      <c r="C7" s="549">
        <f t="shared" si="0"/>
        <v>3437471899</v>
      </c>
      <c r="D7" s="549">
        <f t="shared" si="0"/>
        <v>193</v>
      </c>
      <c r="E7" s="549">
        <f t="shared" si="0"/>
        <v>193</v>
      </c>
      <c r="F7" s="549">
        <f t="shared" si="0"/>
        <v>372592086</v>
      </c>
      <c r="G7" s="549">
        <f t="shared" si="0"/>
        <v>2490</v>
      </c>
      <c r="H7" s="549">
        <f t="shared" si="0"/>
        <v>0</v>
      </c>
      <c r="I7" s="550">
        <f t="shared" si="0"/>
        <v>878</v>
      </c>
    </row>
    <row r="8" spans="1:9" s="228" customFormat="1" ht="11.25">
      <c r="A8" s="227" t="s">
        <v>25</v>
      </c>
      <c r="B8" s="549">
        <f t="shared" si="0"/>
        <v>1114</v>
      </c>
      <c r="C8" s="549">
        <f t="shared" si="0"/>
        <v>2953838474</v>
      </c>
      <c r="D8" s="549">
        <f t="shared" si="0"/>
        <v>1</v>
      </c>
      <c r="E8" s="549">
        <f t="shared" si="0"/>
        <v>189</v>
      </c>
      <c r="F8" s="549">
        <f t="shared" si="0"/>
        <v>370725686</v>
      </c>
      <c r="G8" s="549">
        <f t="shared" si="0"/>
        <v>657</v>
      </c>
      <c r="H8" s="549">
        <f t="shared" si="0"/>
        <v>0</v>
      </c>
      <c r="I8" s="551">
        <f t="shared" si="0"/>
        <v>131</v>
      </c>
    </row>
    <row r="9" spans="1:9" s="228" customFormat="1" ht="11.25">
      <c r="A9" s="227" t="s">
        <v>26</v>
      </c>
      <c r="B9" s="549">
        <f t="shared" si="0"/>
        <v>1</v>
      </c>
      <c r="C9" s="549">
        <f t="shared" si="0"/>
        <v>10000</v>
      </c>
      <c r="D9" s="549">
        <f t="shared" si="0"/>
        <v>4</v>
      </c>
      <c r="E9" s="549">
        <f t="shared" si="0"/>
        <v>0</v>
      </c>
      <c r="F9" s="549">
        <f t="shared" si="0"/>
        <v>0</v>
      </c>
      <c r="G9" s="549">
        <f t="shared" si="0"/>
        <v>2</v>
      </c>
      <c r="H9" s="549">
        <f t="shared" si="0"/>
        <v>0</v>
      </c>
      <c r="I9" s="551">
        <f t="shared" si="0"/>
        <v>3</v>
      </c>
    </row>
    <row r="10" spans="1:9" s="228" customFormat="1" ht="11.25">
      <c r="A10" s="227" t="s">
        <v>27</v>
      </c>
      <c r="B10" s="549">
        <f t="shared" si="0"/>
        <v>0</v>
      </c>
      <c r="C10" s="549">
        <f t="shared" si="0"/>
        <v>0</v>
      </c>
      <c r="D10" s="549">
        <f t="shared" si="0"/>
        <v>0</v>
      </c>
      <c r="E10" s="549">
        <f t="shared" si="0"/>
        <v>0</v>
      </c>
      <c r="F10" s="549">
        <f t="shared" si="0"/>
        <v>0</v>
      </c>
      <c r="G10" s="549">
        <f t="shared" si="0"/>
        <v>0</v>
      </c>
      <c r="H10" s="549">
        <f t="shared" si="0"/>
        <v>0</v>
      </c>
      <c r="I10" s="551">
        <f t="shared" si="0"/>
        <v>1</v>
      </c>
    </row>
    <row r="11" spans="1:9" s="228" customFormat="1" ht="11.25">
      <c r="A11" s="227" t="s">
        <v>28</v>
      </c>
      <c r="B11" s="549">
        <f t="shared" si="0"/>
        <v>4371</v>
      </c>
      <c r="C11" s="549">
        <f t="shared" si="0"/>
        <v>483623425</v>
      </c>
      <c r="D11" s="549">
        <f t="shared" si="0"/>
        <v>188</v>
      </c>
      <c r="E11" s="549">
        <f t="shared" si="0"/>
        <v>4</v>
      </c>
      <c r="F11" s="549">
        <f t="shared" si="0"/>
        <v>1866400</v>
      </c>
      <c r="G11" s="549">
        <f t="shared" si="0"/>
        <v>1825</v>
      </c>
      <c r="H11" s="549">
        <f t="shared" si="0"/>
        <v>0</v>
      </c>
      <c r="I11" s="551">
        <f t="shared" si="0"/>
        <v>651</v>
      </c>
    </row>
    <row r="12" spans="1:9" s="228" customFormat="1" ht="12" thickBot="1">
      <c r="A12" s="229" t="s">
        <v>29</v>
      </c>
      <c r="B12" s="549">
        <f t="shared" si="0"/>
        <v>85</v>
      </c>
      <c r="C12" s="549">
        <f t="shared" si="0"/>
        <v>0</v>
      </c>
      <c r="D12" s="549">
        <f t="shared" si="0"/>
        <v>0</v>
      </c>
      <c r="E12" s="549">
        <f t="shared" si="0"/>
        <v>0</v>
      </c>
      <c r="F12" s="549">
        <f t="shared" si="0"/>
        <v>0</v>
      </c>
      <c r="G12" s="549">
        <f t="shared" si="0"/>
        <v>6</v>
      </c>
      <c r="H12" s="549">
        <f t="shared" si="0"/>
        <v>0</v>
      </c>
      <c r="I12" s="552">
        <f t="shared" si="0"/>
        <v>92</v>
      </c>
    </row>
    <row r="13" spans="1:9" s="5" customFormat="1" ht="14.25" customHeight="1">
      <c r="A13" s="336" t="s">
        <v>37</v>
      </c>
      <c r="B13" s="337"/>
      <c r="C13" s="337"/>
      <c r="D13" s="337"/>
      <c r="E13" s="337"/>
      <c r="F13" s="337"/>
      <c r="G13" s="337"/>
      <c r="H13" s="337"/>
      <c r="I13" s="338"/>
    </row>
    <row r="14" spans="1:9" s="5" customFormat="1" ht="11.25" customHeight="1">
      <c r="A14" s="531" t="s">
        <v>30</v>
      </c>
      <c r="B14" s="531">
        <v>65</v>
      </c>
      <c r="C14" s="553">
        <v>8134000</v>
      </c>
      <c r="D14" s="553">
        <v>1</v>
      </c>
      <c r="E14" s="553">
        <v>1</v>
      </c>
      <c r="F14" s="553">
        <v>2000000</v>
      </c>
      <c r="G14" s="553">
        <v>40</v>
      </c>
      <c r="H14" s="553"/>
      <c r="I14" s="553">
        <v>22</v>
      </c>
    </row>
    <row r="15" spans="1:9" s="5" customFormat="1" ht="11.25">
      <c r="A15" s="532" t="s">
        <v>554</v>
      </c>
      <c r="B15" s="532">
        <v>10</v>
      </c>
      <c r="C15" s="554">
        <v>2550000</v>
      </c>
      <c r="D15" s="554">
        <v>0</v>
      </c>
      <c r="E15" s="554">
        <v>1</v>
      </c>
      <c r="F15" s="554">
        <v>2000000</v>
      </c>
      <c r="G15" s="554">
        <v>17</v>
      </c>
      <c r="H15" s="554"/>
      <c r="I15" s="554">
        <v>4</v>
      </c>
    </row>
    <row r="16" spans="1:9" s="5" customFormat="1" ht="11.25">
      <c r="A16" s="532" t="s">
        <v>555</v>
      </c>
      <c r="B16" s="532">
        <v>0</v>
      </c>
      <c r="C16" s="554">
        <v>0</v>
      </c>
      <c r="D16" s="554">
        <v>0</v>
      </c>
      <c r="E16" s="554">
        <v>0</v>
      </c>
      <c r="F16" s="554">
        <v>0</v>
      </c>
      <c r="G16" s="554">
        <v>0</v>
      </c>
      <c r="H16" s="554"/>
      <c r="I16" s="554">
        <v>1</v>
      </c>
    </row>
    <row r="17" spans="1:9" ht="11.25">
      <c r="A17" s="532" t="s">
        <v>556</v>
      </c>
      <c r="B17" s="532">
        <v>0</v>
      </c>
      <c r="C17" s="554">
        <v>0</v>
      </c>
      <c r="D17" s="554">
        <v>0</v>
      </c>
      <c r="E17" s="554">
        <v>0</v>
      </c>
      <c r="F17" s="554">
        <v>0</v>
      </c>
      <c r="G17" s="554">
        <v>0</v>
      </c>
      <c r="H17" s="554"/>
      <c r="I17" s="554">
        <v>1</v>
      </c>
    </row>
    <row r="18" spans="1:10" ht="11.25">
      <c r="A18" s="532" t="s">
        <v>557</v>
      </c>
      <c r="B18" s="532">
        <v>43</v>
      </c>
      <c r="C18" s="554">
        <v>5584000</v>
      </c>
      <c r="D18" s="554">
        <v>1</v>
      </c>
      <c r="E18" s="554">
        <v>0</v>
      </c>
      <c r="F18" s="554">
        <v>0</v>
      </c>
      <c r="G18" s="554">
        <v>23</v>
      </c>
      <c r="H18" s="554"/>
      <c r="I18" s="554">
        <v>13</v>
      </c>
      <c r="J18" s="6"/>
    </row>
    <row r="19" spans="1:9" ht="11.25">
      <c r="A19" s="532" t="s">
        <v>7</v>
      </c>
      <c r="B19" s="532">
        <v>12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/>
      <c r="I19" s="554">
        <v>3</v>
      </c>
    </row>
    <row r="20" spans="1:9" ht="15" customHeight="1">
      <c r="A20" s="336" t="s">
        <v>38</v>
      </c>
      <c r="B20" s="337"/>
      <c r="C20" s="337"/>
      <c r="D20" s="337"/>
      <c r="E20" s="337"/>
      <c r="F20" s="337"/>
      <c r="G20" s="337"/>
      <c r="H20" s="337"/>
      <c r="I20" s="338"/>
    </row>
    <row r="21" spans="1:9" ht="11.25" customHeight="1">
      <c r="A21" s="531" t="s">
        <v>30</v>
      </c>
      <c r="B21" s="531">
        <v>43</v>
      </c>
      <c r="C21" s="553">
        <v>5915000</v>
      </c>
      <c r="D21" s="553">
        <v>5</v>
      </c>
      <c r="E21" s="553">
        <v>5</v>
      </c>
      <c r="F21" s="553">
        <v>3410500</v>
      </c>
      <c r="G21" s="553">
        <v>18</v>
      </c>
      <c r="H21" s="553"/>
      <c r="I21" s="553">
        <v>7</v>
      </c>
    </row>
    <row r="22" spans="1:9" ht="11.25">
      <c r="A22" s="532" t="s">
        <v>554</v>
      </c>
      <c r="B22" s="532">
        <v>11</v>
      </c>
      <c r="C22" s="554">
        <v>2350000</v>
      </c>
      <c r="D22" s="554">
        <v>0</v>
      </c>
      <c r="E22" s="554">
        <v>5</v>
      </c>
      <c r="F22" s="554">
        <v>3410500</v>
      </c>
      <c r="G22" s="554">
        <v>8</v>
      </c>
      <c r="H22" s="554"/>
      <c r="I22" s="554">
        <v>1</v>
      </c>
    </row>
    <row r="23" spans="1:9" s="5" customFormat="1" ht="11.25">
      <c r="A23" s="532" t="s">
        <v>555</v>
      </c>
      <c r="B23" s="532">
        <v>0</v>
      </c>
      <c r="C23" s="554">
        <v>0</v>
      </c>
      <c r="D23" s="554">
        <v>0</v>
      </c>
      <c r="E23" s="554">
        <v>0</v>
      </c>
      <c r="F23" s="554">
        <v>0</v>
      </c>
      <c r="G23" s="554">
        <v>0</v>
      </c>
      <c r="H23" s="554"/>
      <c r="I23" s="554">
        <v>0</v>
      </c>
    </row>
    <row r="24" spans="1:9" ht="11.25">
      <c r="A24" s="532" t="s">
        <v>556</v>
      </c>
      <c r="B24" s="532">
        <v>0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/>
      <c r="I24" s="554">
        <v>0</v>
      </c>
    </row>
    <row r="25" spans="1:9" ht="11.25">
      <c r="A25" s="532" t="s">
        <v>557</v>
      </c>
      <c r="B25" s="532">
        <v>32</v>
      </c>
      <c r="C25" s="554">
        <v>3565000</v>
      </c>
      <c r="D25" s="554">
        <v>5</v>
      </c>
      <c r="E25" s="554">
        <v>0</v>
      </c>
      <c r="F25" s="554">
        <v>0</v>
      </c>
      <c r="G25" s="554">
        <v>10</v>
      </c>
      <c r="H25" s="554"/>
      <c r="I25" s="554">
        <v>6</v>
      </c>
    </row>
    <row r="26" spans="1:9" ht="11.25">
      <c r="A26" s="532" t="s">
        <v>7</v>
      </c>
      <c r="B26" s="532">
        <v>0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/>
      <c r="I26" s="554">
        <v>0</v>
      </c>
    </row>
    <row r="27" spans="1:9" ht="12" customHeight="1">
      <c r="A27" s="336" t="s">
        <v>39</v>
      </c>
      <c r="B27" s="337"/>
      <c r="C27" s="337"/>
      <c r="D27" s="337"/>
      <c r="E27" s="337"/>
      <c r="F27" s="337"/>
      <c r="G27" s="337"/>
      <c r="H27" s="337"/>
      <c r="I27" s="338"/>
    </row>
    <row r="28" spans="1:9" ht="11.25">
      <c r="A28" s="531" t="s">
        <v>30</v>
      </c>
      <c r="B28" s="531">
        <v>712</v>
      </c>
      <c r="C28" s="553">
        <v>130979494</v>
      </c>
      <c r="D28" s="553">
        <v>35</v>
      </c>
      <c r="E28" s="553">
        <v>35</v>
      </c>
      <c r="F28" s="553">
        <v>123116800</v>
      </c>
      <c r="G28" s="553">
        <v>517</v>
      </c>
      <c r="H28" s="553"/>
      <c r="I28" s="553">
        <v>117</v>
      </c>
    </row>
    <row r="29" spans="1:9" ht="11.25">
      <c r="A29" s="532" t="s">
        <v>554</v>
      </c>
      <c r="B29" s="532">
        <v>132</v>
      </c>
      <c r="C29" s="554">
        <v>75077869</v>
      </c>
      <c r="D29" s="554">
        <v>0</v>
      </c>
      <c r="E29" s="554">
        <v>35</v>
      </c>
      <c r="F29" s="554">
        <v>123116800</v>
      </c>
      <c r="G29" s="554">
        <v>159</v>
      </c>
      <c r="H29" s="554"/>
      <c r="I29" s="554">
        <v>20</v>
      </c>
    </row>
    <row r="30" spans="1:9" ht="11.25">
      <c r="A30" s="532" t="s">
        <v>555</v>
      </c>
      <c r="B30" s="532">
        <v>0</v>
      </c>
      <c r="C30" s="554">
        <v>0</v>
      </c>
      <c r="D30" s="554">
        <v>1</v>
      </c>
      <c r="E30" s="554">
        <v>0</v>
      </c>
      <c r="F30" s="554">
        <v>0</v>
      </c>
      <c r="G30" s="554">
        <v>0</v>
      </c>
      <c r="H30" s="554"/>
      <c r="I30" s="554">
        <v>1</v>
      </c>
    </row>
    <row r="31" spans="1:9" ht="11.25">
      <c r="A31" s="532" t="s">
        <v>556</v>
      </c>
      <c r="B31" s="532">
        <v>0</v>
      </c>
      <c r="C31" s="554">
        <v>0</v>
      </c>
      <c r="D31" s="554">
        <v>0</v>
      </c>
      <c r="E31" s="554">
        <v>0</v>
      </c>
      <c r="F31" s="554">
        <v>0</v>
      </c>
      <c r="G31" s="554">
        <v>0</v>
      </c>
      <c r="H31" s="554"/>
      <c r="I31" s="554">
        <v>0</v>
      </c>
    </row>
    <row r="32" spans="1:9" ht="11.25">
      <c r="A32" s="532" t="s">
        <v>557</v>
      </c>
      <c r="B32" s="532">
        <v>579</v>
      </c>
      <c r="C32" s="554">
        <v>55901625</v>
      </c>
      <c r="D32" s="554">
        <v>34</v>
      </c>
      <c r="E32" s="554">
        <v>0</v>
      </c>
      <c r="F32" s="554">
        <v>0</v>
      </c>
      <c r="G32" s="554">
        <v>358</v>
      </c>
      <c r="H32" s="554"/>
      <c r="I32" s="554">
        <v>95</v>
      </c>
    </row>
    <row r="33" spans="1:9" ht="11.25">
      <c r="A33" s="532" t="s">
        <v>7</v>
      </c>
      <c r="B33" s="532">
        <v>1</v>
      </c>
      <c r="C33" s="554">
        <v>0</v>
      </c>
      <c r="D33" s="554">
        <v>0</v>
      </c>
      <c r="E33" s="554">
        <v>0</v>
      </c>
      <c r="F33" s="554">
        <v>0</v>
      </c>
      <c r="G33" s="554">
        <v>0</v>
      </c>
      <c r="H33" s="554"/>
      <c r="I33" s="554">
        <v>1</v>
      </c>
    </row>
    <row r="34" spans="1:9" ht="12.75" customHeight="1">
      <c r="A34" s="336" t="s">
        <v>40</v>
      </c>
      <c r="B34" s="337"/>
      <c r="C34" s="337"/>
      <c r="D34" s="337"/>
      <c r="E34" s="337"/>
      <c r="F34" s="337"/>
      <c r="G34" s="337"/>
      <c r="H34" s="337"/>
      <c r="I34" s="338"/>
    </row>
    <row r="35" spans="1:9" ht="11.25" customHeight="1">
      <c r="A35" s="531" t="s">
        <v>30</v>
      </c>
      <c r="B35" s="531">
        <v>106</v>
      </c>
      <c r="C35" s="553">
        <v>13335311</v>
      </c>
      <c r="D35" s="553">
        <v>7</v>
      </c>
      <c r="E35" s="553">
        <v>7</v>
      </c>
      <c r="F35" s="553">
        <v>8450000</v>
      </c>
      <c r="G35" s="553">
        <v>67</v>
      </c>
      <c r="H35" s="553"/>
      <c r="I35" s="553">
        <v>51</v>
      </c>
    </row>
    <row r="36" spans="1:9" ht="11.25">
      <c r="A36" s="532" t="s">
        <v>554</v>
      </c>
      <c r="B36" s="532">
        <v>62</v>
      </c>
      <c r="C36" s="554">
        <v>10355311</v>
      </c>
      <c r="D36" s="554">
        <v>0</v>
      </c>
      <c r="E36" s="554">
        <v>7</v>
      </c>
      <c r="F36" s="554">
        <v>8450000</v>
      </c>
      <c r="G36" s="554">
        <v>43</v>
      </c>
      <c r="H36" s="554"/>
      <c r="I36" s="554">
        <v>28</v>
      </c>
    </row>
    <row r="37" spans="1:9" s="5" customFormat="1" ht="11.25">
      <c r="A37" s="532" t="s">
        <v>555</v>
      </c>
      <c r="B37" s="532">
        <v>0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/>
      <c r="I37" s="554">
        <v>0</v>
      </c>
    </row>
    <row r="38" spans="1:9" ht="11.25">
      <c r="A38" s="532" t="s">
        <v>556</v>
      </c>
      <c r="B38" s="532">
        <v>0</v>
      </c>
      <c r="C38" s="554">
        <v>0</v>
      </c>
      <c r="D38" s="554">
        <v>0</v>
      </c>
      <c r="E38" s="554">
        <v>0</v>
      </c>
      <c r="F38" s="554">
        <v>0</v>
      </c>
      <c r="G38" s="554">
        <v>0</v>
      </c>
      <c r="H38" s="554"/>
      <c r="I38" s="554">
        <v>0</v>
      </c>
    </row>
    <row r="39" spans="1:9" ht="11.25">
      <c r="A39" s="532" t="s">
        <v>557</v>
      </c>
      <c r="B39" s="532">
        <v>43</v>
      </c>
      <c r="C39" s="554">
        <v>2980000</v>
      </c>
      <c r="D39" s="554">
        <v>7</v>
      </c>
      <c r="E39" s="554">
        <v>0</v>
      </c>
      <c r="F39" s="554">
        <v>0</v>
      </c>
      <c r="G39" s="554">
        <v>24</v>
      </c>
      <c r="H39" s="554"/>
      <c r="I39" s="554">
        <v>23</v>
      </c>
    </row>
    <row r="40" spans="1:9" ht="11.25">
      <c r="A40" s="532" t="s">
        <v>7</v>
      </c>
      <c r="B40" s="532">
        <v>1</v>
      </c>
      <c r="C40" s="554">
        <v>0</v>
      </c>
      <c r="D40" s="554">
        <v>0</v>
      </c>
      <c r="E40" s="554">
        <v>0</v>
      </c>
      <c r="F40" s="554">
        <v>0</v>
      </c>
      <c r="G40" s="554">
        <v>0</v>
      </c>
      <c r="H40" s="554"/>
      <c r="I40" s="554">
        <v>0</v>
      </c>
    </row>
    <row r="41" spans="1:9" ht="11.25" customHeight="1">
      <c r="A41" s="336" t="s">
        <v>41</v>
      </c>
      <c r="B41" s="337"/>
      <c r="C41" s="337"/>
      <c r="D41" s="337"/>
      <c r="E41" s="337"/>
      <c r="F41" s="337"/>
      <c r="G41" s="337"/>
      <c r="H41" s="337"/>
      <c r="I41" s="338"/>
    </row>
    <row r="42" spans="1:9" ht="11.25" customHeight="1">
      <c r="A42" s="531" t="s">
        <v>30</v>
      </c>
      <c r="B42" s="531">
        <v>24</v>
      </c>
      <c r="C42" s="553">
        <v>4630000</v>
      </c>
      <c r="D42" s="553">
        <v>0</v>
      </c>
      <c r="E42" s="553">
        <v>0</v>
      </c>
      <c r="F42" s="553">
        <v>0</v>
      </c>
      <c r="G42" s="553">
        <v>5</v>
      </c>
      <c r="H42" s="553"/>
      <c r="I42" s="553">
        <v>3</v>
      </c>
    </row>
    <row r="43" spans="1:9" ht="11.25">
      <c r="A43" s="532" t="s">
        <v>554</v>
      </c>
      <c r="B43" s="532">
        <v>6</v>
      </c>
      <c r="C43" s="554">
        <v>2700000</v>
      </c>
      <c r="D43" s="554">
        <v>0</v>
      </c>
      <c r="E43" s="554">
        <v>0</v>
      </c>
      <c r="F43" s="554">
        <v>0</v>
      </c>
      <c r="G43" s="554">
        <v>0</v>
      </c>
      <c r="H43" s="554"/>
      <c r="I43" s="554">
        <v>2</v>
      </c>
    </row>
    <row r="44" spans="1:9" s="5" customFormat="1" ht="11.25">
      <c r="A44" s="532" t="s">
        <v>555</v>
      </c>
      <c r="B44" s="532">
        <v>0</v>
      </c>
      <c r="C44" s="554">
        <v>0</v>
      </c>
      <c r="D44" s="554">
        <v>0</v>
      </c>
      <c r="E44" s="554">
        <v>0</v>
      </c>
      <c r="F44" s="554">
        <v>0</v>
      </c>
      <c r="G44" s="554">
        <v>0</v>
      </c>
      <c r="H44" s="554"/>
      <c r="I44" s="554">
        <v>0</v>
      </c>
    </row>
    <row r="45" spans="1:9" ht="11.25">
      <c r="A45" s="532" t="s">
        <v>556</v>
      </c>
      <c r="B45" s="532">
        <v>0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/>
      <c r="I45" s="554">
        <v>0</v>
      </c>
    </row>
    <row r="46" spans="1:9" ht="11.25">
      <c r="A46" s="532" t="s">
        <v>557</v>
      </c>
      <c r="B46" s="532">
        <v>18</v>
      </c>
      <c r="C46" s="554">
        <v>1930000</v>
      </c>
      <c r="D46" s="554">
        <v>0</v>
      </c>
      <c r="E46" s="554">
        <v>0</v>
      </c>
      <c r="F46" s="554">
        <v>0</v>
      </c>
      <c r="G46" s="554">
        <v>5</v>
      </c>
      <c r="H46" s="554"/>
      <c r="I46" s="554">
        <v>1</v>
      </c>
    </row>
    <row r="47" spans="1:9" ht="11.25">
      <c r="A47" s="532" t="s">
        <v>7</v>
      </c>
      <c r="B47" s="532">
        <v>0</v>
      </c>
      <c r="C47" s="554">
        <v>0</v>
      </c>
      <c r="D47" s="554">
        <v>0</v>
      </c>
      <c r="E47" s="554">
        <v>0</v>
      </c>
      <c r="F47" s="554">
        <v>0</v>
      </c>
      <c r="G47" s="554">
        <v>0</v>
      </c>
      <c r="H47" s="554"/>
      <c r="I47" s="554">
        <v>0</v>
      </c>
    </row>
    <row r="48" spans="1:9" ht="11.25" customHeight="1">
      <c r="A48" s="336" t="s">
        <v>42</v>
      </c>
      <c r="B48" s="337"/>
      <c r="C48" s="337"/>
      <c r="D48" s="337"/>
      <c r="E48" s="337"/>
      <c r="F48" s="337"/>
      <c r="G48" s="337"/>
      <c r="H48" s="337"/>
      <c r="I48" s="338"/>
    </row>
    <row r="49" spans="1:9" ht="11.25">
      <c r="A49" s="531" t="s">
        <v>30</v>
      </c>
      <c r="B49" s="531">
        <v>1095</v>
      </c>
      <c r="C49" s="553">
        <v>239708736</v>
      </c>
      <c r="D49" s="553">
        <v>34</v>
      </c>
      <c r="E49" s="553">
        <v>34</v>
      </c>
      <c r="F49" s="553">
        <v>100268000</v>
      </c>
      <c r="G49" s="553">
        <v>349</v>
      </c>
      <c r="H49" s="553"/>
      <c r="I49" s="553">
        <v>161</v>
      </c>
    </row>
    <row r="50" spans="1:10" ht="11.25">
      <c r="A50" s="532" t="s">
        <v>554</v>
      </c>
      <c r="B50" s="532">
        <v>224</v>
      </c>
      <c r="C50" s="554">
        <v>116472236</v>
      </c>
      <c r="D50" s="554">
        <v>1</v>
      </c>
      <c r="E50" s="554">
        <v>33</v>
      </c>
      <c r="F50" s="554">
        <v>99968000</v>
      </c>
      <c r="G50" s="554">
        <v>82</v>
      </c>
      <c r="H50" s="554"/>
      <c r="I50" s="554">
        <v>18</v>
      </c>
      <c r="J50" s="5"/>
    </row>
    <row r="51" spans="1:9" s="5" customFormat="1" ht="11.25">
      <c r="A51" s="532" t="s">
        <v>555</v>
      </c>
      <c r="B51" s="532">
        <v>0</v>
      </c>
      <c r="C51" s="554">
        <v>0</v>
      </c>
      <c r="D51" s="554">
        <v>0</v>
      </c>
      <c r="E51" s="554">
        <v>0</v>
      </c>
      <c r="F51" s="554">
        <v>0</v>
      </c>
      <c r="G51" s="554">
        <v>1</v>
      </c>
      <c r="H51" s="554"/>
      <c r="I51" s="554">
        <v>0</v>
      </c>
    </row>
    <row r="52" spans="1:10" ht="11.25">
      <c r="A52" s="532" t="s">
        <v>556</v>
      </c>
      <c r="B52" s="532">
        <v>0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/>
      <c r="I52" s="554">
        <v>0</v>
      </c>
      <c r="J52" s="5"/>
    </row>
    <row r="53" spans="1:10" ht="11.25">
      <c r="A53" s="532" t="s">
        <v>557</v>
      </c>
      <c r="B53" s="532">
        <v>822</v>
      </c>
      <c r="C53" s="554">
        <v>123236500</v>
      </c>
      <c r="D53" s="554">
        <v>33</v>
      </c>
      <c r="E53" s="554">
        <v>1</v>
      </c>
      <c r="F53" s="554">
        <v>300000</v>
      </c>
      <c r="G53" s="554">
        <v>266</v>
      </c>
      <c r="H53" s="554"/>
      <c r="I53" s="554">
        <v>68</v>
      </c>
      <c r="J53" s="5"/>
    </row>
    <row r="54" spans="1:10" ht="11.25">
      <c r="A54" s="532" t="s">
        <v>7</v>
      </c>
      <c r="B54" s="532">
        <v>49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/>
      <c r="I54" s="554">
        <v>75</v>
      </c>
      <c r="J54" s="5"/>
    </row>
    <row r="55" spans="1:9" ht="12.75" customHeight="1">
      <c r="A55" s="336" t="s">
        <v>43</v>
      </c>
      <c r="B55" s="337"/>
      <c r="C55" s="337"/>
      <c r="D55" s="337"/>
      <c r="E55" s="337"/>
      <c r="F55" s="337"/>
      <c r="G55" s="337"/>
      <c r="H55" s="337"/>
      <c r="I55" s="338"/>
    </row>
    <row r="56" spans="1:9" ht="11.25" customHeight="1">
      <c r="A56" s="531" t="s">
        <v>30</v>
      </c>
      <c r="B56" s="531">
        <v>1563</v>
      </c>
      <c r="C56" s="553">
        <v>270304736</v>
      </c>
      <c r="D56" s="553">
        <v>47</v>
      </c>
      <c r="E56" s="553">
        <v>47</v>
      </c>
      <c r="F56" s="553">
        <v>61459550</v>
      </c>
      <c r="G56" s="553">
        <v>839</v>
      </c>
      <c r="H56" s="553"/>
      <c r="I56" s="553">
        <v>265</v>
      </c>
    </row>
    <row r="57" spans="1:9" ht="11.25">
      <c r="A57" s="532" t="s">
        <v>554</v>
      </c>
      <c r="B57" s="532">
        <v>250</v>
      </c>
      <c r="C57" s="554">
        <v>113227236</v>
      </c>
      <c r="D57" s="554">
        <v>0</v>
      </c>
      <c r="E57" s="554">
        <v>45</v>
      </c>
      <c r="F57" s="554">
        <v>59943150</v>
      </c>
      <c r="G57" s="554">
        <v>148</v>
      </c>
      <c r="H57" s="554"/>
      <c r="I57" s="554">
        <v>27</v>
      </c>
    </row>
    <row r="58" spans="1:9" s="5" customFormat="1" ht="12" customHeight="1">
      <c r="A58" s="532" t="s">
        <v>555</v>
      </c>
      <c r="B58" s="532">
        <v>0</v>
      </c>
      <c r="C58" s="554">
        <v>0</v>
      </c>
      <c r="D58" s="554">
        <v>2</v>
      </c>
      <c r="E58" s="554">
        <v>0</v>
      </c>
      <c r="F58" s="554">
        <v>0</v>
      </c>
      <c r="G58" s="554">
        <v>1</v>
      </c>
      <c r="H58" s="554"/>
      <c r="I58" s="554">
        <v>0</v>
      </c>
    </row>
    <row r="59" spans="1:9" ht="11.25">
      <c r="A59" s="532" t="s">
        <v>556</v>
      </c>
      <c r="B59" s="532">
        <v>0</v>
      </c>
      <c r="C59" s="554">
        <v>0</v>
      </c>
      <c r="D59" s="554">
        <v>0</v>
      </c>
      <c r="E59" s="554">
        <v>0</v>
      </c>
      <c r="F59" s="554">
        <v>0</v>
      </c>
      <c r="G59" s="554">
        <v>0</v>
      </c>
      <c r="H59" s="554"/>
      <c r="I59" s="554">
        <v>0</v>
      </c>
    </row>
    <row r="60" spans="1:9" ht="11.25">
      <c r="A60" s="532" t="s">
        <v>557</v>
      </c>
      <c r="B60" s="532">
        <v>1307</v>
      </c>
      <c r="C60" s="554">
        <v>157077500</v>
      </c>
      <c r="D60" s="554">
        <v>45</v>
      </c>
      <c r="E60" s="554">
        <v>2</v>
      </c>
      <c r="F60" s="554">
        <v>1516400</v>
      </c>
      <c r="G60" s="554">
        <v>690</v>
      </c>
      <c r="H60" s="554"/>
      <c r="I60" s="554">
        <v>230</v>
      </c>
    </row>
    <row r="61" spans="1:9" ht="11.25">
      <c r="A61" s="532" t="s">
        <v>7</v>
      </c>
      <c r="B61" s="532">
        <v>6</v>
      </c>
      <c r="C61" s="554">
        <v>0</v>
      </c>
      <c r="D61" s="554">
        <v>0</v>
      </c>
      <c r="E61" s="554">
        <v>0</v>
      </c>
      <c r="F61" s="554">
        <v>0</v>
      </c>
      <c r="G61" s="554">
        <v>0</v>
      </c>
      <c r="H61" s="554"/>
      <c r="I61" s="554">
        <v>8</v>
      </c>
    </row>
    <row r="62" spans="1:9" s="5" customFormat="1" ht="11.25" customHeight="1">
      <c r="A62" s="336" t="s">
        <v>44</v>
      </c>
      <c r="B62" s="337"/>
      <c r="C62" s="337"/>
      <c r="D62" s="337"/>
      <c r="E62" s="337"/>
      <c r="F62" s="337"/>
      <c r="G62" s="337"/>
      <c r="H62" s="337"/>
      <c r="I62" s="338"/>
    </row>
    <row r="63" spans="1:9" ht="11.25" customHeight="1">
      <c r="A63" s="531" t="s">
        <v>30</v>
      </c>
      <c r="B63" s="531">
        <v>189</v>
      </c>
      <c r="C63" s="553">
        <v>2494805454</v>
      </c>
      <c r="D63" s="553">
        <v>4</v>
      </c>
      <c r="E63" s="553">
        <v>4</v>
      </c>
      <c r="F63" s="553">
        <v>2550000</v>
      </c>
      <c r="G63" s="553">
        <v>119</v>
      </c>
      <c r="H63" s="553"/>
      <c r="I63" s="553">
        <v>39</v>
      </c>
    </row>
    <row r="64" spans="1:9" ht="11.25">
      <c r="A64" s="532" t="s">
        <v>554</v>
      </c>
      <c r="B64" s="532">
        <v>30</v>
      </c>
      <c r="C64" s="554">
        <v>2473210454</v>
      </c>
      <c r="D64" s="554">
        <v>0</v>
      </c>
      <c r="E64" s="554">
        <v>4</v>
      </c>
      <c r="F64" s="554">
        <v>2550000</v>
      </c>
      <c r="G64" s="554">
        <v>27</v>
      </c>
      <c r="H64" s="554"/>
      <c r="I64" s="554">
        <v>7</v>
      </c>
    </row>
    <row r="65" spans="1:9" ht="11.25">
      <c r="A65" s="532" t="s">
        <v>555</v>
      </c>
      <c r="B65" s="532">
        <v>0</v>
      </c>
      <c r="C65" s="554">
        <v>0</v>
      </c>
      <c r="D65" s="554">
        <v>0</v>
      </c>
      <c r="E65" s="554">
        <v>0</v>
      </c>
      <c r="F65" s="554">
        <v>0</v>
      </c>
      <c r="G65" s="554">
        <v>0</v>
      </c>
      <c r="H65" s="554"/>
      <c r="I65" s="554">
        <v>0</v>
      </c>
    </row>
    <row r="66" spans="1:9" ht="11.25">
      <c r="A66" s="532" t="s">
        <v>556</v>
      </c>
      <c r="B66" s="532">
        <v>0</v>
      </c>
      <c r="C66" s="554">
        <v>0</v>
      </c>
      <c r="D66" s="554">
        <v>0</v>
      </c>
      <c r="E66" s="554">
        <v>0</v>
      </c>
      <c r="F66" s="554">
        <v>0</v>
      </c>
      <c r="G66" s="554">
        <v>0</v>
      </c>
      <c r="H66" s="554"/>
      <c r="I66" s="554">
        <v>0</v>
      </c>
    </row>
    <row r="67" spans="1:9" ht="11.25">
      <c r="A67" s="532" t="s">
        <v>557</v>
      </c>
      <c r="B67" s="532">
        <v>147</v>
      </c>
      <c r="C67" s="554">
        <v>21595000</v>
      </c>
      <c r="D67" s="554">
        <v>4</v>
      </c>
      <c r="E67" s="554">
        <v>0</v>
      </c>
      <c r="F67" s="554">
        <v>0</v>
      </c>
      <c r="G67" s="554">
        <v>86</v>
      </c>
      <c r="H67" s="554"/>
      <c r="I67" s="554">
        <v>27</v>
      </c>
    </row>
    <row r="68" spans="1:9" ht="11.25">
      <c r="A68" s="532" t="s">
        <v>7</v>
      </c>
      <c r="B68" s="532">
        <v>12</v>
      </c>
      <c r="C68" s="554">
        <v>0</v>
      </c>
      <c r="D68" s="554">
        <v>0</v>
      </c>
      <c r="E68" s="554">
        <v>0</v>
      </c>
      <c r="F68" s="554">
        <v>0</v>
      </c>
      <c r="G68" s="554">
        <v>6</v>
      </c>
      <c r="H68" s="554"/>
      <c r="I68" s="554">
        <v>5</v>
      </c>
    </row>
    <row r="69" spans="1:9" ht="14.25" customHeight="1">
      <c r="A69" s="336" t="s">
        <v>45</v>
      </c>
      <c r="B69" s="337"/>
      <c r="C69" s="337"/>
      <c r="D69" s="337"/>
      <c r="E69" s="337"/>
      <c r="F69" s="337"/>
      <c r="G69" s="337"/>
      <c r="H69" s="337"/>
      <c r="I69" s="338"/>
    </row>
    <row r="70" spans="1:9" ht="11.25">
      <c r="A70" s="553" t="s">
        <v>30</v>
      </c>
      <c r="B70" s="553">
        <v>314</v>
      </c>
      <c r="C70" s="553">
        <v>46224017</v>
      </c>
      <c r="D70" s="553">
        <v>5</v>
      </c>
      <c r="E70" s="553">
        <v>5</v>
      </c>
      <c r="F70" s="553">
        <v>3252236</v>
      </c>
      <c r="G70" s="553">
        <v>64</v>
      </c>
      <c r="H70" s="553"/>
      <c r="I70" s="553">
        <v>28</v>
      </c>
    </row>
    <row r="71" spans="1:9" ht="11.25">
      <c r="A71" s="554" t="s">
        <v>554</v>
      </c>
      <c r="B71" s="554">
        <v>57</v>
      </c>
      <c r="C71" s="554">
        <v>23579967</v>
      </c>
      <c r="D71" s="554">
        <v>0</v>
      </c>
      <c r="E71" s="554">
        <v>5</v>
      </c>
      <c r="F71" s="554">
        <v>3252236</v>
      </c>
      <c r="G71" s="554">
        <v>18</v>
      </c>
      <c r="H71" s="554"/>
      <c r="I71" s="554">
        <v>5</v>
      </c>
    </row>
    <row r="72" spans="1:9" s="5" customFormat="1" ht="11.25">
      <c r="A72" s="554" t="s">
        <v>555</v>
      </c>
      <c r="B72" s="554">
        <v>0</v>
      </c>
      <c r="C72" s="554">
        <v>0</v>
      </c>
      <c r="D72" s="554">
        <v>0</v>
      </c>
      <c r="E72" s="554">
        <v>0</v>
      </c>
      <c r="F72" s="554">
        <v>0</v>
      </c>
      <c r="G72" s="554">
        <v>0</v>
      </c>
      <c r="H72" s="554"/>
      <c r="I72" s="554">
        <v>1</v>
      </c>
    </row>
    <row r="73" spans="1:9" ht="11.25">
      <c r="A73" s="554" t="s">
        <v>556</v>
      </c>
      <c r="B73" s="554">
        <v>0</v>
      </c>
      <c r="C73" s="554">
        <v>0</v>
      </c>
      <c r="D73" s="554">
        <v>0</v>
      </c>
      <c r="E73" s="554">
        <v>0</v>
      </c>
      <c r="F73" s="554">
        <v>0</v>
      </c>
      <c r="G73" s="554">
        <v>0</v>
      </c>
      <c r="H73" s="554"/>
      <c r="I73" s="554">
        <v>0</v>
      </c>
    </row>
    <row r="74" spans="1:9" ht="11.25">
      <c r="A74" s="554" t="s">
        <v>557</v>
      </c>
      <c r="B74" s="554">
        <v>257</v>
      </c>
      <c r="C74" s="554">
        <v>22644050</v>
      </c>
      <c r="D74" s="554">
        <v>5</v>
      </c>
      <c r="E74" s="554">
        <v>0</v>
      </c>
      <c r="F74" s="554">
        <v>0</v>
      </c>
      <c r="G74" s="554">
        <v>46</v>
      </c>
      <c r="H74" s="554"/>
      <c r="I74" s="554">
        <v>22</v>
      </c>
    </row>
    <row r="75" spans="1:9" ht="12" customHeight="1">
      <c r="A75" s="554" t="s">
        <v>7</v>
      </c>
      <c r="B75" s="554">
        <v>0</v>
      </c>
      <c r="C75" s="554">
        <v>0</v>
      </c>
      <c r="D75" s="554">
        <v>0</v>
      </c>
      <c r="E75" s="554">
        <v>0</v>
      </c>
      <c r="F75" s="554">
        <v>0</v>
      </c>
      <c r="G75" s="554">
        <v>0</v>
      </c>
      <c r="H75" s="554"/>
      <c r="I75" s="554">
        <v>0</v>
      </c>
    </row>
    <row r="76" spans="1:9" ht="12.75" customHeight="1">
      <c r="A76" s="555" t="s">
        <v>46</v>
      </c>
      <c r="B76" s="556"/>
      <c r="C76" s="556"/>
      <c r="D76" s="556"/>
      <c r="E76" s="556"/>
      <c r="F76" s="556"/>
      <c r="G76" s="556"/>
      <c r="H76" s="556"/>
      <c r="I76" s="557"/>
    </row>
    <row r="77" spans="1:9" ht="11.25">
      <c r="A77" s="531" t="s">
        <v>30</v>
      </c>
      <c r="B77" s="531">
        <v>180</v>
      </c>
      <c r="C77" s="553">
        <v>14954748</v>
      </c>
      <c r="D77" s="553">
        <v>11</v>
      </c>
      <c r="E77" s="553">
        <v>11</v>
      </c>
      <c r="F77" s="553">
        <v>9145000</v>
      </c>
      <c r="G77" s="553">
        <v>71</v>
      </c>
      <c r="H77" s="553"/>
      <c r="I77" s="553">
        <v>31</v>
      </c>
    </row>
    <row r="78" spans="1:9" ht="11.25">
      <c r="A78" s="532" t="s">
        <v>554</v>
      </c>
      <c r="B78" s="532">
        <v>64</v>
      </c>
      <c r="C78" s="554">
        <v>9241748</v>
      </c>
      <c r="D78" s="554">
        <v>0</v>
      </c>
      <c r="E78" s="554">
        <v>11</v>
      </c>
      <c r="F78" s="554">
        <v>9145000</v>
      </c>
      <c r="G78" s="554">
        <v>29</v>
      </c>
      <c r="H78" s="554"/>
      <c r="I78" s="554">
        <v>6</v>
      </c>
    </row>
    <row r="79" spans="1:9" s="5" customFormat="1" ht="11.25">
      <c r="A79" s="532" t="s">
        <v>555</v>
      </c>
      <c r="B79" s="532">
        <v>1</v>
      </c>
      <c r="C79" s="554">
        <v>10000</v>
      </c>
      <c r="D79" s="554">
        <v>0</v>
      </c>
      <c r="E79" s="554">
        <v>0</v>
      </c>
      <c r="F79" s="554">
        <v>0</v>
      </c>
      <c r="G79" s="554">
        <v>0</v>
      </c>
      <c r="H79" s="554"/>
      <c r="I79" s="554">
        <v>0</v>
      </c>
    </row>
    <row r="80" spans="1:9" ht="11.25">
      <c r="A80" s="532" t="s">
        <v>556</v>
      </c>
      <c r="B80" s="532">
        <v>0</v>
      </c>
      <c r="C80" s="554">
        <v>0</v>
      </c>
      <c r="D80" s="554">
        <v>0</v>
      </c>
      <c r="E80" s="554">
        <v>0</v>
      </c>
      <c r="F80" s="554">
        <v>0</v>
      </c>
      <c r="G80" s="554">
        <v>0</v>
      </c>
      <c r="H80" s="554"/>
      <c r="I80" s="554">
        <v>0</v>
      </c>
    </row>
    <row r="81" spans="1:9" ht="11.25">
      <c r="A81" s="532" t="s">
        <v>557</v>
      </c>
      <c r="B81" s="532">
        <v>115</v>
      </c>
      <c r="C81" s="554">
        <v>5703000</v>
      </c>
      <c r="D81" s="554">
        <v>11</v>
      </c>
      <c r="E81" s="554">
        <v>0</v>
      </c>
      <c r="F81" s="554">
        <v>0</v>
      </c>
      <c r="G81" s="554">
        <v>42</v>
      </c>
      <c r="H81" s="554"/>
      <c r="I81" s="554">
        <v>25</v>
      </c>
    </row>
    <row r="82" spans="1:9" ht="12" customHeight="1">
      <c r="A82" s="532" t="s">
        <v>7</v>
      </c>
      <c r="B82" s="532">
        <v>0</v>
      </c>
      <c r="C82" s="554">
        <v>0</v>
      </c>
      <c r="D82" s="554">
        <v>0</v>
      </c>
      <c r="E82" s="554">
        <v>0</v>
      </c>
      <c r="F82" s="554">
        <v>0</v>
      </c>
      <c r="G82" s="554">
        <v>0</v>
      </c>
      <c r="H82" s="554"/>
      <c r="I82" s="554">
        <v>0</v>
      </c>
    </row>
    <row r="83" spans="1:9" ht="12.75" customHeight="1">
      <c r="A83" s="336" t="s">
        <v>47</v>
      </c>
      <c r="B83" s="337"/>
      <c r="C83" s="337"/>
      <c r="D83" s="337"/>
      <c r="E83" s="337"/>
      <c r="F83" s="337"/>
      <c r="G83" s="337"/>
      <c r="H83" s="337"/>
      <c r="I83" s="338"/>
    </row>
    <row r="84" spans="1:9" ht="11.25">
      <c r="A84" s="531" t="s">
        <v>30</v>
      </c>
      <c r="B84" s="531">
        <v>65</v>
      </c>
      <c r="C84" s="553">
        <v>31870000</v>
      </c>
      <c r="D84" s="553">
        <v>2</v>
      </c>
      <c r="E84" s="553">
        <v>2</v>
      </c>
      <c r="F84" s="553">
        <v>200000</v>
      </c>
      <c r="G84" s="553">
        <v>63</v>
      </c>
      <c r="H84" s="553"/>
      <c r="I84" s="553">
        <v>7</v>
      </c>
    </row>
    <row r="85" spans="1:9" ht="11.25">
      <c r="A85" s="532" t="s">
        <v>554</v>
      </c>
      <c r="B85" s="532">
        <v>16</v>
      </c>
      <c r="C85" s="554">
        <v>20000000</v>
      </c>
      <c r="D85" s="554">
        <v>0</v>
      </c>
      <c r="E85" s="554">
        <v>1</v>
      </c>
      <c r="F85" s="554">
        <v>150000</v>
      </c>
      <c r="G85" s="554">
        <v>42</v>
      </c>
      <c r="H85" s="554"/>
      <c r="I85" s="554">
        <v>1</v>
      </c>
    </row>
    <row r="86" spans="1:9" s="5" customFormat="1" ht="11.25">
      <c r="A86" s="532" t="s">
        <v>555</v>
      </c>
      <c r="B86" s="532">
        <v>0</v>
      </c>
      <c r="C86" s="554">
        <v>0</v>
      </c>
      <c r="D86" s="554">
        <v>1</v>
      </c>
      <c r="E86" s="554">
        <v>0</v>
      </c>
      <c r="F86" s="554">
        <v>0</v>
      </c>
      <c r="G86" s="554">
        <v>0</v>
      </c>
      <c r="H86" s="554"/>
      <c r="I86" s="554">
        <v>0</v>
      </c>
    </row>
    <row r="87" spans="1:9" ht="11.25">
      <c r="A87" s="532" t="s">
        <v>556</v>
      </c>
      <c r="B87" s="532">
        <v>0</v>
      </c>
      <c r="C87" s="554">
        <v>0</v>
      </c>
      <c r="D87" s="554">
        <v>0</v>
      </c>
      <c r="E87" s="554">
        <v>0</v>
      </c>
      <c r="F87" s="554">
        <v>0</v>
      </c>
      <c r="G87" s="554">
        <v>0</v>
      </c>
      <c r="H87" s="554"/>
      <c r="I87" s="554">
        <v>0</v>
      </c>
    </row>
    <row r="88" spans="1:9" ht="11.25">
      <c r="A88" s="532" t="s">
        <v>557</v>
      </c>
      <c r="B88" s="532">
        <v>48</v>
      </c>
      <c r="C88" s="554">
        <v>11870000</v>
      </c>
      <c r="D88" s="554">
        <v>1</v>
      </c>
      <c r="E88" s="554">
        <v>1</v>
      </c>
      <c r="F88" s="554">
        <v>50000</v>
      </c>
      <c r="G88" s="554">
        <v>21</v>
      </c>
      <c r="H88" s="554"/>
      <c r="I88" s="554">
        <v>6</v>
      </c>
    </row>
    <row r="89" spans="1:9" ht="12" customHeight="1">
      <c r="A89" s="532" t="s">
        <v>7</v>
      </c>
      <c r="B89" s="532">
        <v>1</v>
      </c>
      <c r="C89" s="554">
        <v>0</v>
      </c>
      <c r="D89" s="554">
        <v>0</v>
      </c>
      <c r="E89" s="554">
        <v>0</v>
      </c>
      <c r="F89" s="554">
        <v>0</v>
      </c>
      <c r="G89" s="554">
        <v>0</v>
      </c>
      <c r="H89" s="554"/>
      <c r="I89" s="554">
        <v>0</v>
      </c>
    </row>
    <row r="90" spans="1:9" ht="12" customHeight="1">
      <c r="A90" s="336" t="s">
        <v>48</v>
      </c>
      <c r="B90" s="337"/>
      <c r="C90" s="337"/>
      <c r="D90" s="337"/>
      <c r="E90" s="337"/>
      <c r="F90" s="337"/>
      <c r="G90" s="337"/>
      <c r="H90" s="337"/>
      <c r="I90" s="338"/>
    </row>
    <row r="91" spans="1:9" ht="11.25">
      <c r="A91" s="531" t="s">
        <v>30</v>
      </c>
      <c r="B91" s="531">
        <v>125</v>
      </c>
      <c r="C91" s="553">
        <v>30603310</v>
      </c>
      <c r="D91" s="553">
        <v>5</v>
      </c>
      <c r="E91" s="553">
        <v>5</v>
      </c>
      <c r="F91" s="553">
        <v>11800000</v>
      </c>
      <c r="G91" s="553">
        <v>37</v>
      </c>
      <c r="H91" s="553"/>
      <c r="I91" s="553">
        <v>15</v>
      </c>
    </row>
    <row r="92" spans="1:9" ht="11.25">
      <c r="A92" s="532" t="s">
        <v>554</v>
      </c>
      <c r="B92" s="532">
        <v>37</v>
      </c>
      <c r="C92" s="554">
        <v>20670810</v>
      </c>
      <c r="D92" s="554">
        <v>0</v>
      </c>
      <c r="E92" s="554">
        <v>5</v>
      </c>
      <c r="F92" s="554">
        <v>11800000</v>
      </c>
      <c r="G92" s="554">
        <v>13</v>
      </c>
      <c r="H92" s="554"/>
      <c r="I92" s="554">
        <v>1</v>
      </c>
    </row>
    <row r="93" spans="1:9" s="5" customFormat="1" ht="11.25">
      <c r="A93" s="532" t="s">
        <v>555</v>
      </c>
      <c r="B93" s="532">
        <v>0</v>
      </c>
      <c r="C93" s="554">
        <v>0</v>
      </c>
      <c r="D93" s="554">
        <v>0</v>
      </c>
      <c r="E93" s="554">
        <v>0</v>
      </c>
      <c r="F93" s="554">
        <v>0</v>
      </c>
      <c r="G93" s="554">
        <v>0</v>
      </c>
      <c r="H93" s="554"/>
      <c r="I93" s="554">
        <v>0</v>
      </c>
    </row>
    <row r="94" spans="1:9" ht="11.25">
      <c r="A94" s="532" t="s">
        <v>556</v>
      </c>
      <c r="B94" s="532">
        <v>0</v>
      </c>
      <c r="C94" s="554">
        <v>0</v>
      </c>
      <c r="D94" s="554">
        <v>0</v>
      </c>
      <c r="E94" s="554">
        <v>0</v>
      </c>
      <c r="F94" s="554">
        <v>0</v>
      </c>
      <c r="G94" s="554">
        <v>0</v>
      </c>
      <c r="H94" s="554"/>
      <c r="I94" s="554">
        <v>0</v>
      </c>
    </row>
    <row r="95" spans="1:9" ht="11.25">
      <c r="A95" s="532" t="s">
        <v>557</v>
      </c>
      <c r="B95" s="532">
        <v>87</v>
      </c>
      <c r="C95" s="554">
        <v>9932500</v>
      </c>
      <c r="D95" s="554">
        <v>5</v>
      </c>
      <c r="E95" s="554">
        <v>0</v>
      </c>
      <c r="F95" s="554">
        <v>0</v>
      </c>
      <c r="G95" s="554">
        <v>24</v>
      </c>
      <c r="H95" s="554"/>
      <c r="I95" s="554">
        <v>14</v>
      </c>
    </row>
    <row r="96" spans="1:9" ht="12" customHeight="1">
      <c r="A96" s="532" t="s">
        <v>7</v>
      </c>
      <c r="B96" s="532">
        <v>1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/>
      <c r="I96" s="554">
        <v>0</v>
      </c>
    </row>
    <row r="97" spans="1:10" ht="12" customHeight="1">
      <c r="A97" s="336" t="s">
        <v>49</v>
      </c>
      <c r="B97" s="337"/>
      <c r="C97" s="337"/>
      <c r="D97" s="337"/>
      <c r="E97" s="337"/>
      <c r="F97" s="337"/>
      <c r="G97" s="337"/>
      <c r="H97" s="337"/>
      <c r="I97" s="338"/>
      <c r="J97" s="5"/>
    </row>
    <row r="98" spans="1:10" ht="11.25">
      <c r="A98" s="531" t="s">
        <v>30</v>
      </c>
      <c r="B98" s="531">
        <v>445</v>
      </c>
      <c r="C98" s="553">
        <v>66620305</v>
      </c>
      <c r="D98" s="553">
        <v>17</v>
      </c>
      <c r="E98" s="553">
        <v>17</v>
      </c>
      <c r="F98" s="553">
        <v>6135000</v>
      </c>
      <c r="G98" s="553">
        <v>130</v>
      </c>
      <c r="H98" s="553"/>
      <c r="I98" s="553">
        <v>59</v>
      </c>
      <c r="J98" s="5"/>
    </row>
    <row r="99" spans="1:10" ht="11.25">
      <c r="A99" s="532" t="s">
        <v>554</v>
      </c>
      <c r="B99" s="532">
        <v>127</v>
      </c>
      <c r="C99" s="554">
        <v>47735305</v>
      </c>
      <c r="D99" s="554">
        <v>0</v>
      </c>
      <c r="E99" s="554">
        <v>17</v>
      </c>
      <c r="F99" s="554">
        <v>6135000</v>
      </c>
      <c r="G99" s="554">
        <v>27</v>
      </c>
      <c r="H99" s="554"/>
      <c r="I99" s="554">
        <v>4</v>
      </c>
      <c r="J99" s="5"/>
    </row>
    <row r="100" spans="1:9" s="5" customFormat="1" ht="11.25">
      <c r="A100" s="532" t="s">
        <v>555</v>
      </c>
      <c r="B100" s="532">
        <v>0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/>
      <c r="I100" s="554">
        <v>0</v>
      </c>
    </row>
    <row r="101" spans="1:9" ht="11.25">
      <c r="A101" s="532" t="s">
        <v>556</v>
      </c>
      <c r="B101" s="532">
        <v>0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/>
      <c r="I101" s="554">
        <v>0</v>
      </c>
    </row>
    <row r="102" spans="1:9" ht="11.25">
      <c r="A102" s="532" t="s">
        <v>557</v>
      </c>
      <c r="B102" s="532">
        <v>318</v>
      </c>
      <c r="C102" s="554">
        <v>18885000</v>
      </c>
      <c r="D102" s="554">
        <v>17</v>
      </c>
      <c r="E102" s="554">
        <v>0</v>
      </c>
      <c r="F102" s="554">
        <v>0</v>
      </c>
      <c r="G102" s="554">
        <v>103</v>
      </c>
      <c r="H102" s="554"/>
      <c r="I102" s="554">
        <v>55</v>
      </c>
    </row>
    <row r="103" spans="1:9" ht="12" customHeight="1">
      <c r="A103" s="532" t="s">
        <v>7</v>
      </c>
      <c r="B103" s="532">
        <v>0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/>
      <c r="I103" s="554">
        <v>0</v>
      </c>
    </row>
    <row r="104" spans="1:9" ht="14.25" customHeight="1">
      <c r="A104" s="336" t="s">
        <v>50</v>
      </c>
      <c r="B104" s="337"/>
      <c r="C104" s="337"/>
      <c r="D104" s="337"/>
      <c r="E104" s="337"/>
      <c r="F104" s="337"/>
      <c r="G104" s="337"/>
      <c r="H104" s="337"/>
      <c r="I104" s="338"/>
    </row>
    <row r="105" spans="1:9" ht="11.25">
      <c r="A105" s="531" t="s">
        <v>30</v>
      </c>
      <c r="B105" s="531">
        <v>257</v>
      </c>
      <c r="C105" s="553">
        <v>24965000</v>
      </c>
      <c r="D105" s="553">
        <v>10</v>
      </c>
      <c r="E105" s="553">
        <v>10</v>
      </c>
      <c r="F105" s="553">
        <v>23300000</v>
      </c>
      <c r="G105" s="553">
        <v>81</v>
      </c>
      <c r="H105" s="553"/>
      <c r="I105" s="553">
        <v>33</v>
      </c>
    </row>
    <row r="106" spans="1:9" ht="11.25">
      <c r="A106" s="532" t="s">
        <v>554</v>
      </c>
      <c r="B106" s="532">
        <v>46</v>
      </c>
      <c r="C106" s="554">
        <v>8940000</v>
      </c>
      <c r="D106" s="554">
        <v>0</v>
      </c>
      <c r="E106" s="554">
        <v>10</v>
      </c>
      <c r="F106" s="554">
        <v>23300000</v>
      </c>
      <c r="G106" s="554">
        <v>22</v>
      </c>
      <c r="H106" s="554"/>
      <c r="I106" s="554">
        <v>4</v>
      </c>
    </row>
    <row r="107" spans="1:9" s="5" customFormat="1" ht="11.25">
      <c r="A107" s="532" t="s">
        <v>555</v>
      </c>
      <c r="B107" s="532">
        <v>0</v>
      </c>
      <c r="C107" s="554">
        <v>0</v>
      </c>
      <c r="D107" s="554">
        <v>0</v>
      </c>
      <c r="E107" s="554">
        <v>0</v>
      </c>
      <c r="F107" s="554">
        <v>0</v>
      </c>
      <c r="G107" s="554">
        <v>0</v>
      </c>
      <c r="H107" s="554"/>
      <c r="I107" s="554">
        <v>0</v>
      </c>
    </row>
    <row r="108" spans="1:9" ht="11.25">
      <c r="A108" s="532" t="s">
        <v>556</v>
      </c>
      <c r="B108" s="532">
        <v>0</v>
      </c>
      <c r="C108" s="554">
        <v>0</v>
      </c>
      <c r="D108" s="554">
        <v>0</v>
      </c>
      <c r="E108" s="554">
        <v>0</v>
      </c>
      <c r="F108" s="554">
        <v>0</v>
      </c>
      <c r="G108" s="554">
        <v>0</v>
      </c>
      <c r="H108" s="554"/>
      <c r="I108" s="554">
        <v>0</v>
      </c>
    </row>
    <row r="109" spans="1:9" ht="11.25">
      <c r="A109" s="532" t="s">
        <v>557</v>
      </c>
      <c r="B109" s="532">
        <v>210</v>
      </c>
      <c r="C109" s="554">
        <v>16025000</v>
      </c>
      <c r="D109" s="554">
        <v>10</v>
      </c>
      <c r="E109" s="554">
        <v>0</v>
      </c>
      <c r="F109" s="554">
        <v>0</v>
      </c>
      <c r="G109" s="554">
        <v>59</v>
      </c>
      <c r="H109" s="554"/>
      <c r="I109" s="554">
        <v>29</v>
      </c>
    </row>
    <row r="110" spans="1:9" ht="12" customHeight="1">
      <c r="A110" s="532" t="s">
        <v>7</v>
      </c>
      <c r="B110" s="532">
        <v>1</v>
      </c>
      <c r="C110" s="554">
        <v>0</v>
      </c>
      <c r="D110" s="554">
        <v>0</v>
      </c>
      <c r="E110" s="554">
        <v>0</v>
      </c>
      <c r="F110" s="554">
        <v>0</v>
      </c>
      <c r="G110" s="554">
        <v>0</v>
      </c>
      <c r="H110" s="554"/>
      <c r="I110" s="554">
        <v>0</v>
      </c>
    </row>
    <row r="111" spans="1:9" ht="13.5" customHeight="1">
      <c r="A111" s="336" t="s">
        <v>51</v>
      </c>
      <c r="B111" s="337"/>
      <c r="C111" s="337"/>
      <c r="D111" s="337"/>
      <c r="E111" s="337"/>
      <c r="F111" s="337"/>
      <c r="G111" s="337"/>
      <c r="H111" s="337"/>
      <c r="I111" s="338"/>
    </row>
    <row r="112" spans="1:9" ht="11.25">
      <c r="A112" s="531" t="s">
        <v>30</v>
      </c>
      <c r="B112" s="531">
        <v>11</v>
      </c>
      <c r="C112" s="553">
        <v>5940538</v>
      </c>
      <c r="D112" s="553">
        <v>2</v>
      </c>
      <c r="E112" s="553">
        <v>2</v>
      </c>
      <c r="F112" s="553">
        <v>100000</v>
      </c>
      <c r="G112" s="553">
        <v>7</v>
      </c>
      <c r="H112" s="553"/>
      <c r="I112" s="553">
        <v>1</v>
      </c>
    </row>
    <row r="113" spans="1:9" ht="11.25">
      <c r="A113" s="532" t="s">
        <v>554</v>
      </c>
      <c r="B113" s="532">
        <v>5</v>
      </c>
      <c r="C113" s="554">
        <v>5700538</v>
      </c>
      <c r="D113" s="554">
        <v>0</v>
      </c>
      <c r="E113" s="554">
        <v>2</v>
      </c>
      <c r="F113" s="554">
        <v>100000</v>
      </c>
      <c r="G113" s="554">
        <v>4</v>
      </c>
      <c r="H113" s="554"/>
      <c r="I113" s="554">
        <v>1</v>
      </c>
    </row>
    <row r="114" spans="1:9" ht="11.25">
      <c r="A114" s="532" t="s">
        <v>555</v>
      </c>
      <c r="B114" s="532">
        <v>0</v>
      </c>
      <c r="C114" s="554">
        <v>0</v>
      </c>
      <c r="D114" s="554">
        <v>0</v>
      </c>
      <c r="E114" s="554">
        <v>0</v>
      </c>
      <c r="F114" s="554">
        <v>0</v>
      </c>
      <c r="G114" s="554">
        <v>0</v>
      </c>
      <c r="H114" s="554"/>
      <c r="I114" s="554">
        <v>0</v>
      </c>
    </row>
    <row r="115" spans="1:9" s="5" customFormat="1" ht="11.25">
      <c r="A115" s="532" t="s">
        <v>556</v>
      </c>
      <c r="B115" s="532">
        <v>0</v>
      </c>
      <c r="C115" s="554">
        <v>0</v>
      </c>
      <c r="D115" s="554">
        <v>0</v>
      </c>
      <c r="E115" s="554">
        <v>0</v>
      </c>
      <c r="F115" s="554">
        <v>0</v>
      </c>
      <c r="G115" s="554">
        <v>0</v>
      </c>
      <c r="H115" s="554"/>
      <c r="I115" s="554">
        <v>0</v>
      </c>
    </row>
    <row r="116" spans="1:9" ht="11.25">
      <c r="A116" s="532" t="s">
        <v>557</v>
      </c>
      <c r="B116" s="532">
        <v>6</v>
      </c>
      <c r="C116" s="554">
        <v>240000</v>
      </c>
      <c r="D116" s="554">
        <v>2</v>
      </c>
      <c r="E116" s="554">
        <v>0</v>
      </c>
      <c r="F116" s="554">
        <v>0</v>
      </c>
      <c r="G116" s="554">
        <v>3</v>
      </c>
      <c r="H116" s="554"/>
      <c r="I116" s="554">
        <v>0</v>
      </c>
    </row>
    <row r="117" spans="1:9" ht="11.25">
      <c r="A117" s="532" t="s">
        <v>7</v>
      </c>
      <c r="B117" s="532">
        <v>0</v>
      </c>
      <c r="C117" s="554">
        <v>0</v>
      </c>
      <c r="D117" s="554">
        <v>0</v>
      </c>
      <c r="E117" s="554">
        <v>0</v>
      </c>
      <c r="F117" s="554">
        <v>0</v>
      </c>
      <c r="G117" s="554">
        <v>0</v>
      </c>
      <c r="H117" s="554"/>
      <c r="I117" s="554">
        <v>0</v>
      </c>
    </row>
    <row r="118" spans="1:9" ht="12.75" customHeight="1">
      <c r="A118" s="336" t="s">
        <v>52</v>
      </c>
      <c r="B118" s="337"/>
      <c r="C118" s="337"/>
      <c r="D118" s="337"/>
      <c r="E118" s="337"/>
      <c r="F118" s="337"/>
      <c r="G118" s="337"/>
      <c r="H118" s="337"/>
      <c r="I118" s="338"/>
    </row>
    <row r="119" spans="1:9" ht="11.25">
      <c r="A119" s="531" t="s">
        <v>30</v>
      </c>
      <c r="B119" s="531">
        <v>196</v>
      </c>
      <c r="C119" s="553">
        <v>20810000</v>
      </c>
      <c r="D119" s="553">
        <v>5</v>
      </c>
      <c r="E119" s="553">
        <v>5</v>
      </c>
      <c r="F119" s="553">
        <v>15205000</v>
      </c>
      <c r="G119" s="553">
        <v>32</v>
      </c>
      <c r="H119" s="553"/>
      <c r="I119" s="553">
        <v>20</v>
      </c>
    </row>
    <row r="120" spans="1:9" ht="11.25">
      <c r="A120" s="532" t="s">
        <v>554</v>
      </c>
      <c r="B120" s="532">
        <v>24</v>
      </c>
      <c r="C120" s="554">
        <v>5650000</v>
      </c>
      <c r="D120" s="554">
        <v>0</v>
      </c>
      <c r="E120" s="554">
        <v>5</v>
      </c>
      <c r="F120" s="554">
        <v>15205000</v>
      </c>
      <c r="G120" s="554">
        <v>6</v>
      </c>
      <c r="H120" s="554"/>
      <c r="I120" s="554">
        <v>1</v>
      </c>
    </row>
    <row r="121" spans="1:9" ht="11.25">
      <c r="A121" s="532" t="s">
        <v>555</v>
      </c>
      <c r="B121" s="532">
        <v>0</v>
      </c>
      <c r="C121" s="554">
        <v>0</v>
      </c>
      <c r="D121" s="554">
        <v>0</v>
      </c>
      <c r="E121" s="554">
        <v>0</v>
      </c>
      <c r="F121" s="554">
        <v>0</v>
      </c>
      <c r="G121" s="554">
        <v>0</v>
      </c>
      <c r="H121" s="554"/>
      <c r="I121" s="554">
        <v>0</v>
      </c>
    </row>
    <row r="122" spans="1:9" ht="11.25">
      <c r="A122" s="532" t="s">
        <v>556</v>
      </c>
      <c r="B122" s="532">
        <v>0</v>
      </c>
      <c r="C122" s="554">
        <v>0</v>
      </c>
      <c r="D122" s="554">
        <v>0</v>
      </c>
      <c r="E122" s="554">
        <v>0</v>
      </c>
      <c r="F122" s="554">
        <v>0</v>
      </c>
      <c r="G122" s="554">
        <v>0</v>
      </c>
      <c r="H122" s="554"/>
      <c r="I122" s="554">
        <v>0</v>
      </c>
    </row>
    <row r="123" spans="1:9" ht="11.25">
      <c r="A123" s="532" t="s">
        <v>557</v>
      </c>
      <c r="B123" s="532">
        <v>172</v>
      </c>
      <c r="C123" s="554">
        <v>15160000</v>
      </c>
      <c r="D123" s="554">
        <v>5</v>
      </c>
      <c r="E123" s="554">
        <v>0</v>
      </c>
      <c r="F123" s="554">
        <v>0</v>
      </c>
      <c r="G123" s="554">
        <v>26</v>
      </c>
      <c r="H123" s="554"/>
      <c r="I123" s="554">
        <v>19</v>
      </c>
    </row>
    <row r="124" spans="1:9" ht="12" customHeight="1">
      <c r="A124" s="532" t="s">
        <v>7</v>
      </c>
      <c r="B124" s="532">
        <v>0</v>
      </c>
      <c r="C124" s="554">
        <v>0</v>
      </c>
      <c r="D124" s="554">
        <v>0</v>
      </c>
      <c r="E124" s="554">
        <v>0</v>
      </c>
      <c r="F124" s="554">
        <v>0</v>
      </c>
      <c r="G124" s="554">
        <v>0</v>
      </c>
      <c r="H124" s="554"/>
      <c r="I124" s="554">
        <v>0</v>
      </c>
    </row>
    <row r="125" spans="1:9" ht="13.5" customHeight="1">
      <c r="A125" s="336" t="s">
        <v>53</v>
      </c>
      <c r="B125" s="337"/>
      <c r="C125" s="337"/>
      <c r="D125" s="337"/>
      <c r="E125" s="337"/>
      <c r="F125" s="337"/>
      <c r="G125" s="337"/>
      <c r="H125" s="337"/>
      <c r="I125" s="338"/>
    </row>
    <row r="126" spans="1:10" ht="11.25">
      <c r="A126" s="531" t="s">
        <v>30</v>
      </c>
      <c r="B126" s="531">
        <v>108</v>
      </c>
      <c r="C126" s="553">
        <v>22872000</v>
      </c>
      <c r="D126" s="553">
        <v>3</v>
      </c>
      <c r="E126" s="553">
        <v>3</v>
      </c>
      <c r="F126" s="553">
        <v>2200000</v>
      </c>
      <c r="G126" s="553">
        <v>33</v>
      </c>
      <c r="H126" s="553"/>
      <c r="I126" s="553">
        <v>14</v>
      </c>
      <c r="J126" s="7"/>
    </row>
    <row r="127" spans="1:9" ht="11.25">
      <c r="A127" s="532" t="s">
        <v>554</v>
      </c>
      <c r="B127" s="532">
        <v>8</v>
      </c>
      <c r="C127" s="554">
        <v>15727000</v>
      </c>
      <c r="D127" s="554">
        <v>0</v>
      </c>
      <c r="E127" s="554">
        <v>3</v>
      </c>
      <c r="F127" s="554">
        <v>2200000</v>
      </c>
      <c r="G127" s="554">
        <v>8</v>
      </c>
      <c r="H127" s="554"/>
      <c r="I127" s="554">
        <v>1</v>
      </c>
    </row>
    <row r="128" spans="1:9" ht="11.25">
      <c r="A128" s="532" t="s">
        <v>555</v>
      </c>
      <c r="B128" s="532">
        <v>0</v>
      </c>
      <c r="C128" s="554">
        <v>0</v>
      </c>
      <c r="D128" s="554">
        <v>0</v>
      </c>
      <c r="E128" s="554">
        <v>0</v>
      </c>
      <c r="F128" s="554">
        <v>0</v>
      </c>
      <c r="G128" s="554">
        <v>0</v>
      </c>
      <c r="H128" s="554"/>
      <c r="I128" s="554">
        <v>0</v>
      </c>
    </row>
    <row r="129" spans="1:9" s="5" customFormat="1" ht="11.25">
      <c r="A129" s="532" t="s">
        <v>556</v>
      </c>
      <c r="B129" s="532">
        <v>0</v>
      </c>
      <c r="C129" s="554">
        <v>0</v>
      </c>
      <c r="D129" s="554">
        <v>0</v>
      </c>
      <c r="E129" s="554">
        <v>0</v>
      </c>
      <c r="F129" s="554">
        <v>0</v>
      </c>
      <c r="G129" s="554">
        <v>0</v>
      </c>
      <c r="H129" s="554"/>
      <c r="I129" s="554">
        <v>0</v>
      </c>
    </row>
    <row r="130" spans="1:9" ht="11.25">
      <c r="A130" s="532" t="s">
        <v>557</v>
      </c>
      <c r="B130" s="532">
        <v>100</v>
      </c>
      <c r="C130" s="554">
        <v>7145000</v>
      </c>
      <c r="D130" s="554">
        <v>3</v>
      </c>
      <c r="E130" s="554">
        <v>0</v>
      </c>
      <c r="F130" s="554">
        <v>0</v>
      </c>
      <c r="G130" s="554">
        <v>25</v>
      </c>
      <c r="H130" s="554"/>
      <c r="I130" s="554">
        <v>13</v>
      </c>
    </row>
    <row r="131" spans="1:9" ht="12" customHeight="1">
      <c r="A131" s="532" t="s">
        <v>7</v>
      </c>
      <c r="B131" s="532">
        <v>0</v>
      </c>
      <c r="C131" s="554">
        <v>0</v>
      </c>
      <c r="D131" s="554">
        <v>0</v>
      </c>
      <c r="E131" s="554">
        <v>0</v>
      </c>
      <c r="F131" s="554">
        <v>0</v>
      </c>
      <c r="G131" s="554">
        <v>0</v>
      </c>
      <c r="H131" s="554"/>
      <c r="I131" s="554">
        <v>0</v>
      </c>
    </row>
    <row r="132" spans="1:9" ht="14.25" customHeight="1">
      <c r="A132" s="336" t="s">
        <v>54</v>
      </c>
      <c r="B132" s="337"/>
      <c r="C132" s="337"/>
      <c r="D132" s="337"/>
      <c r="E132" s="337"/>
      <c r="F132" s="337"/>
      <c r="G132" s="337"/>
      <c r="H132" s="337"/>
      <c r="I132" s="338"/>
    </row>
    <row r="133" spans="1:9" ht="11.25">
      <c r="A133" s="531" t="s">
        <v>30</v>
      </c>
      <c r="B133" s="531">
        <v>31</v>
      </c>
      <c r="C133" s="553">
        <v>2099000</v>
      </c>
      <c r="D133" s="553">
        <v>0</v>
      </c>
      <c r="E133" s="553">
        <v>0</v>
      </c>
      <c r="F133" s="553">
        <v>0</v>
      </c>
      <c r="G133" s="553">
        <v>6</v>
      </c>
      <c r="H133" s="553"/>
      <c r="I133" s="553">
        <v>1</v>
      </c>
    </row>
    <row r="134" spans="1:9" ht="11.25">
      <c r="A134" s="532" t="s">
        <v>554</v>
      </c>
      <c r="B134" s="532">
        <v>5</v>
      </c>
      <c r="C134" s="554">
        <v>650000</v>
      </c>
      <c r="D134" s="554">
        <v>0</v>
      </c>
      <c r="E134" s="554">
        <v>0</v>
      </c>
      <c r="F134" s="554">
        <v>0</v>
      </c>
      <c r="G134" s="554">
        <v>2</v>
      </c>
      <c r="H134" s="554"/>
      <c r="I134" s="554">
        <v>0</v>
      </c>
    </row>
    <row r="135" spans="1:9" ht="11.25" customHeight="1">
      <c r="A135" s="532" t="s">
        <v>555</v>
      </c>
      <c r="B135" s="532">
        <v>0</v>
      </c>
      <c r="C135" s="554">
        <v>0</v>
      </c>
      <c r="D135" s="554">
        <v>0</v>
      </c>
      <c r="E135" s="554">
        <v>0</v>
      </c>
      <c r="F135" s="554">
        <v>0</v>
      </c>
      <c r="G135" s="554">
        <v>0</v>
      </c>
      <c r="H135" s="554"/>
      <c r="I135" s="554">
        <v>0</v>
      </c>
    </row>
    <row r="136" spans="1:9" s="5" customFormat="1" ht="11.25" customHeight="1">
      <c r="A136" s="532" t="s">
        <v>556</v>
      </c>
      <c r="B136" s="532">
        <v>0</v>
      </c>
      <c r="C136" s="554">
        <v>0</v>
      </c>
      <c r="D136" s="554">
        <v>0</v>
      </c>
      <c r="E136" s="554">
        <v>0</v>
      </c>
      <c r="F136" s="554">
        <v>0</v>
      </c>
      <c r="G136" s="554">
        <v>0</v>
      </c>
      <c r="H136" s="554"/>
      <c r="I136" s="554">
        <v>0</v>
      </c>
    </row>
    <row r="137" spans="1:9" ht="11.25">
      <c r="A137" s="532" t="s">
        <v>557</v>
      </c>
      <c r="B137" s="532">
        <v>26</v>
      </c>
      <c r="C137" s="554">
        <v>1449000</v>
      </c>
      <c r="D137" s="554">
        <v>0</v>
      </c>
      <c r="E137" s="554">
        <v>0</v>
      </c>
      <c r="F137" s="554">
        <v>0</v>
      </c>
      <c r="G137" s="554">
        <v>4</v>
      </c>
      <c r="H137" s="554"/>
      <c r="I137" s="554">
        <v>1</v>
      </c>
    </row>
    <row r="138" spans="1:9" ht="12" customHeight="1">
      <c r="A138" s="532" t="s">
        <v>7</v>
      </c>
      <c r="B138" s="532">
        <v>0</v>
      </c>
      <c r="C138" s="554">
        <v>0</v>
      </c>
      <c r="D138" s="554">
        <v>0</v>
      </c>
      <c r="E138" s="554">
        <v>0</v>
      </c>
      <c r="F138" s="554">
        <v>0</v>
      </c>
      <c r="G138" s="554">
        <v>0</v>
      </c>
      <c r="H138" s="554"/>
      <c r="I138" s="554">
        <v>0</v>
      </c>
    </row>
    <row r="139" spans="1:9" ht="12" customHeight="1">
      <c r="A139" s="336" t="s">
        <v>55</v>
      </c>
      <c r="B139" s="337"/>
      <c r="C139" s="337"/>
      <c r="D139" s="337"/>
      <c r="E139" s="337"/>
      <c r="F139" s="337"/>
      <c r="G139" s="337"/>
      <c r="H139" s="337"/>
      <c r="I139" s="338"/>
    </row>
    <row r="140" spans="1:9" ht="12.75" customHeight="1">
      <c r="A140" s="531" t="s">
        <v>30</v>
      </c>
      <c r="B140" s="531">
        <v>42</v>
      </c>
      <c r="C140" s="553">
        <v>2700250</v>
      </c>
      <c r="D140" s="553">
        <v>0</v>
      </c>
      <c r="E140" s="553">
        <v>0</v>
      </c>
      <c r="F140" s="553">
        <v>0</v>
      </c>
      <c r="G140" s="553">
        <v>12</v>
      </c>
      <c r="H140" s="553"/>
      <c r="I140" s="553">
        <v>4</v>
      </c>
    </row>
    <row r="141" spans="1:9" ht="11.25">
      <c r="A141" s="532" t="s">
        <v>554</v>
      </c>
      <c r="B141" s="532">
        <v>0</v>
      </c>
      <c r="C141" s="554">
        <v>0</v>
      </c>
      <c r="D141" s="554">
        <v>0</v>
      </c>
      <c r="E141" s="554">
        <v>0</v>
      </c>
      <c r="F141" s="554">
        <v>0</v>
      </c>
      <c r="G141" s="554">
        <v>2</v>
      </c>
      <c r="H141" s="554"/>
      <c r="I141" s="554">
        <v>0</v>
      </c>
    </row>
    <row r="142" spans="1:9" ht="11.25">
      <c r="A142" s="532" t="s">
        <v>555</v>
      </c>
      <c r="B142" s="532">
        <v>0</v>
      </c>
      <c r="C142" s="554">
        <v>0</v>
      </c>
      <c r="D142" s="554">
        <v>0</v>
      </c>
      <c r="E142" s="554">
        <v>0</v>
      </c>
      <c r="F142" s="554">
        <v>0</v>
      </c>
      <c r="G142" s="554">
        <v>0</v>
      </c>
      <c r="H142" s="554"/>
      <c r="I142" s="554">
        <v>0</v>
      </c>
    </row>
    <row r="143" spans="1:9" ht="11.25" customHeight="1">
      <c r="A143" s="532" t="s">
        <v>556</v>
      </c>
      <c r="B143" s="532">
        <v>0</v>
      </c>
      <c r="C143" s="554">
        <v>0</v>
      </c>
      <c r="D143" s="554">
        <v>0</v>
      </c>
      <c r="E143" s="554">
        <v>0</v>
      </c>
      <c r="F143" s="554">
        <v>0</v>
      </c>
      <c r="G143" s="554">
        <v>0</v>
      </c>
      <c r="H143" s="554"/>
      <c r="I143" s="554">
        <v>0</v>
      </c>
    </row>
    <row r="144" spans="1:9" ht="11.25">
      <c r="A144" s="532" t="s">
        <v>557</v>
      </c>
      <c r="B144" s="532">
        <v>41</v>
      </c>
      <c r="C144" s="554">
        <v>2700250</v>
      </c>
      <c r="D144" s="554">
        <v>0</v>
      </c>
      <c r="E144" s="554">
        <v>0</v>
      </c>
      <c r="F144" s="554">
        <v>0</v>
      </c>
      <c r="G144" s="554">
        <v>10</v>
      </c>
      <c r="H144" s="554"/>
      <c r="I144" s="554">
        <v>4</v>
      </c>
    </row>
    <row r="145" spans="1:9" ht="12" customHeight="1">
      <c r="A145" s="532" t="s">
        <v>7</v>
      </c>
      <c r="B145" s="532">
        <v>1</v>
      </c>
      <c r="C145" s="554">
        <v>0</v>
      </c>
      <c r="D145" s="554">
        <v>0</v>
      </c>
      <c r="E145" s="554">
        <v>0</v>
      </c>
      <c r="F145" s="554">
        <v>0</v>
      </c>
      <c r="G145" s="554">
        <v>0</v>
      </c>
      <c r="H145" s="554"/>
      <c r="I145" s="554">
        <v>0</v>
      </c>
    </row>
    <row r="146" spans="1:9" ht="24.75" customHeight="1">
      <c r="A146" s="336" t="s">
        <v>56</v>
      </c>
      <c r="B146" s="337"/>
      <c r="C146" s="337"/>
      <c r="D146" s="337"/>
      <c r="E146" s="337"/>
      <c r="F146" s="337"/>
      <c r="G146" s="337"/>
      <c r="H146" s="337"/>
      <c r="I146" s="338"/>
    </row>
    <row r="147" spans="1:9" ht="11.25">
      <c r="A147" s="531" t="s">
        <v>30</v>
      </c>
      <c r="B147" s="531">
        <v>0</v>
      </c>
      <c r="C147" s="531">
        <v>0</v>
      </c>
      <c r="D147" s="531">
        <v>0</v>
      </c>
      <c r="E147" s="531">
        <v>0</v>
      </c>
      <c r="F147" s="531">
        <v>0</v>
      </c>
      <c r="G147" s="531">
        <v>0</v>
      </c>
      <c r="H147" s="531"/>
      <c r="I147" s="531">
        <v>0</v>
      </c>
    </row>
    <row r="148" spans="1:9" ht="11.25">
      <c r="A148" s="532" t="s">
        <v>554</v>
      </c>
      <c r="B148" s="532">
        <v>0</v>
      </c>
      <c r="C148" s="532">
        <v>0</v>
      </c>
      <c r="D148" s="532">
        <v>0</v>
      </c>
      <c r="E148" s="532">
        <v>0</v>
      </c>
      <c r="F148" s="532">
        <v>0</v>
      </c>
      <c r="G148" s="532">
        <v>0</v>
      </c>
      <c r="H148" s="532"/>
      <c r="I148" s="532">
        <v>0</v>
      </c>
    </row>
    <row r="149" spans="1:9" ht="11.25" customHeight="1">
      <c r="A149" s="532" t="s">
        <v>555</v>
      </c>
      <c r="B149" s="532">
        <v>0</v>
      </c>
      <c r="C149" s="532">
        <v>0</v>
      </c>
      <c r="D149" s="532">
        <v>0</v>
      </c>
      <c r="E149" s="532">
        <v>0</v>
      </c>
      <c r="F149" s="532">
        <v>0</v>
      </c>
      <c r="G149" s="532">
        <v>0</v>
      </c>
      <c r="H149" s="532"/>
      <c r="I149" s="532">
        <v>0</v>
      </c>
    </row>
    <row r="150" spans="1:9" s="5" customFormat="1" ht="11.25" customHeight="1">
      <c r="A150" s="532" t="s">
        <v>556</v>
      </c>
      <c r="B150" s="532">
        <v>0</v>
      </c>
      <c r="C150" s="532">
        <v>0</v>
      </c>
      <c r="D150" s="532">
        <v>0</v>
      </c>
      <c r="E150" s="532">
        <v>0</v>
      </c>
      <c r="F150" s="532">
        <v>0</v>
      </c>
      <c r="G150" s="532">
        <v>0</v>
      </c>
      <c r="H150" s="532"/>
      <c r="I150" s="532">
        <v>0</v>
      </c>
    </row>
    <row r="151" spans="1:9" ht="11.25">
      <c r="A151" s="532" t="s">
        <v>557</v>
      </c>
      <c r="B151" s="532">
        <v>0</v>
      </c>
      <c r="C151" s="532">
        <v>0</v>
      </c>
      <c r="D151" s="532">
        <v>0</v>
      </c>
      <c r="E151" s="532">
        <v>0</v>
      </c>
      <c r="F151" s="532">
        <v>0</v>
      </c>
      <c r="G151" s="532">
        <v>0</v>
      </c>
      <c r="H151" s="532"/>
      <c r="I151" s="532">
        <v>0</v>
      </c>
    </row>
    <row r="152" spans="1:9" ht="12" customHeight="1">
      <c r="A152" s="532" t="s">
        <v>7</v>
      </c>
      <c r="B152" s="532">
        <v>0</v>
      </c>
      <c r="C152" s="532">
        <v>0</v>
      </c>
      <c r="D152" s="532">
        <v>0</v>
      </c>
      <c r="E152" s="532">
        <v>0</v>
      </c>
      <c r="F152" s="532">
        <v>0</v>
      </c>
      <c r="G152" s="532">
        <v>0</v>
      </c>
      <c r="H152" s="532"/>
      <c r="I152" s="532">
        <v>0</v>
      </c>
    </row>
    <row r="153" spans="1:9" ht="13.5" customHeight="1">
      <c r="A153" s="336" t="s">
        <v>57</v>
      </c>
      <c r="B153" s="337"/>
      <c r="C153" s="337"/>
      <c r="D153" s="337"/>
      <c r="E153" s="337"/>
      <c r="F153" s="337"/>
      <c r="G153" s="337"/>
      <c r="H153" s="337"/>
      <c r="I153" s="338"/>
    </row>
    <row r="154" spans="1:9" ht="11.25">
      <c r="A154" s="531" t="s">
        <v>30</v>
      </c>
      <c r="B154" s="531">
        <v>0</v>
      </c>
      <c r="C154" s="531">
        <v>0</v>
      </c>
      <c r="D154" s="531">
        <v>0</v>
      </c>
      <c r="E154" s="531">
        <v>0</v>
      </c>
      <c r="F154" s="531">
        <v>0</v>
      </c>
      <c r="G154" s="531">
        <v>0</v>
      </c>
      <c r="H154" s="531"/>
      <c r="I154" s="531">
        <v>0</v>
      </c>
    </row>
    <row r="155" spans="1:9" ht="11.25">
      <c r="A155" s="532" t="s">
        <v>554</v>
      </c>
      <c r="B155" s="532">
        <v>0</v>
      </c>
      <c r="C155" s="532">
        <v>0</v>
      </c>
      <c r="D155" s="532">
        <v>0</v>
      </c>
      <c r="E155" s="532">
        <v>0</v>
      </c>
      <c r="F155" s="532">
        <v>0</v>
      </c>
      <c r="G155" s="532">
        <v>0</v>
      </c>
      <c r="H155" s="532"/>
      <c r="I155" s="532">
        <v>0</v>
      </c>
    </row>
    <row r="156" spans="1:9" ht="11.25">
      <c r="A156" s="532" t="s">
        <v>555</v>
      </c>
      <c r="B156" s="532">
        <v>0</v>
      </c>
      <c r="C156" s="532">
        <v>0</v>
      </c>
      <c r="D156" s="532">
        <v>0</v>
      </c>
      <c r="E156" s="532">
        <v>0</v>
      </c>
      <c r="F156" s="532">
        <v>0</v>
      </c>
      <c r="G156" s="532">
        <v>0</v>
      </c>
      <c r="H156" s="532"/>
      <c r="I156" s="532">
        <v>0</v>
      </c>
    </row>
    <row r="157" spans="1:9" ht="11.25">
      <c r="A157" s="532" t="s">
        <v>556</v>
      </c>
      <c r="B157" s="532">
        <v>0</v>
      </c>
      <c r="C157" s="532">
        <v>0</v>
      </c>
      <c r="D157" s="532">
        <v>0</v>
      </c>
      <c r="E157" s="532">
        <v>0</v>
      </c>
      <c r="F157" s="532">
        <v>0</v>
      </c>
      <c r="G157" s="532">
        <v>0</v>
      </c>
      <c r="H157" s="532"/>
      <c r="I157" s="532">
        <v>0</v>
      </c>
    </row>
    <row r="158" spans="1:9" ht="11.25" customHeight="1">
      <c r="A158" s="532" t="s">
        <v>557</v>
      </c>
      <c r="B158" s="532">
        <v>0</v>
      </c>
      <c r="C158" s="532">
        <v>0</v>
      </c>
      <c r="D158" s="532">
        <v>0</v>
      </c>
      <c r="E158" s="532">
        <v>0</v>
      </c>
      <c r="F158" s="532">
        <v>0</v>
      </c>
      <c r="G158" s="532">
        <v>0</v>
      </c>
      <c r="H158" s="532"/>
      <c r="I158" s="532">
        <v>0</v>
      </c>
    </row>
    <row r="159" spans="1:9" ht="12" customHeight="1">
      <c r="A159" s="532" t="s">
        <v>7</v>
      </c>
      <c r="B159" s="532">
        <v>0</v>
      </c>
      <c r="C159" s="532">
        <v>0</v>
      </c>
      <c r="D159" s="532">
        <v>0</v>
      </c>
      <c r="E159" s="532">
        <v>0</v>
      </c>
      <c r="F159" s="532">
        <v>0</v>
      </c>
      <c r="G159" s="532">
        <v>0</v>
      </c>
      <c r="H159" s="532"/>
      <c r="I159" s="532">
        <v>0</v>
      </c>
    </row>
    <row r="160" ht="13.5" customHeight="1"/>
    <row r="161" ht="15" customHeight="1">
      <c r="A161" s="8" t="s">
        <v>18</v>
      </c>
    </row>
    <row r="162" ht="27" customHeight="1"/>
  </sheetData>
  <sheetProtection/>
  <mergeCells count="27">
    <mergeCell ref="A132:I132"/>
    <mergeCell ref="A76:I76"/>
    <mergeCell ref="A83:I83"/>
    <mergeCell ref="A139:I139"/>
    <mergeCell ref="A146:I146"/>
    <mergeCell ref="A153:I153"/>
    <mergeCell ref="A97:I97"/>
    <mergeCell ref="A104:I104"/>
    <mergeCell ref="A111:I111"/>
    <mergeCell ref="A118:I118"/>
    <mergeCell ref="A125:I125"/>
    <mergeCell ref="A90:I90"/>
    <mergeCell ref="A13:I13"/>
    <mergeCell ref="A20:I20"/>
    <mergeCell ref="A27:I27"/>
    <mergeCell ref="A34:I34"/>
    <mergeCell ref="A41:I41"/>
    <mergeCell ref="A48:I48"/>
    <mergeCell ref="A55:I55"/>
    <mergeCell ref="A62:I62"/>
    <mergeCell ref="A69:I69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7086614173228347" header="0.31496062992125984" footer="0.31496062992125984"/>
  <pageSetup horizontalDpi="600" verticalDpi="600" orientation="portrait" paperSize="9" r:id="rId1"/>
  <headerFooter>
    <oddFooter>&amp;L&amp;"Arial,Normal"&amp;9 18.07.2016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5" sqref="A15"/>
    </sheetView>
  </sheetViews>
  <sheetFormatPr defaultColWidth="9.140625" defaultRowHeight="15"/>
  <cols>
    <col min="1" max="1" width="19.28125" style="230" bestFit="1" customWidth="1"/>
    <col min="2" max="2" width="7.00390625" style="230" bestFit="1" customWidth="1"/>
    <col min="3" max="3" width="7.57421875" style="230" bestFit="1" customWidth="1"/>
    <col min="4" max="4" width="7.00390625" style="230" bestFit="1" customWidth="1"/>
    <col min="5" max="5" width="7.57421875" style="230" bestFit="1" customWidth="1"/>
    <col min="6" max="6" width="7.00390625" style="230" bestFit="1" customWidth="1"/>
    <col min="7" max="7" width="7.57421875" style="230" bestFit="1" customWidth="1"/>
    <col min="8" max="8" width="7.7109375" style="230" bestFit="1" customWidth="1"/>
    <col min="9" max="9" width="8.140625" style="230" bestFit="1" customWidth="1"/>
    <col min="10" max="10" width="7.7109375" style="230" bestFit="1" customWidth="1"/>
    <col min="11" max="11" width="8.140625" style="230" bestFit="1" customWidth="1"/>
    <col min="12" max="16384" width="9.140625" style="230" customWidth="1"/>
  </cols>
  <sheetData>
    <row r="2" spans="1:11" ht="16.5" thickBot="1">
      <c r="A2" s="342" t="s">
        <v>519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18.75" customHeight="1">
      <c r="A4" s="343" t="s">
        <v>274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2:11" ht="16.5" customHeight="1" thickBot="1"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5.75" customHeight="1" thickBot="1">
      <c r="A6" s="344" t="s">
        <v>435</v>
      </c>
      <c r="B6" s="346" t="s">
        <v>31</v>
      </c>
      <c r="C6" s="347"/>
      <c r="D6" s="348" t="s">
        <v>32</v>
      </c>
      <c r="E6" s="347"/>
      <c r="F6" s="348" t="s">
        <v>33</v>
      </c>
      <c r="G6" s="347"/>
      <c r="H6" s="348" t="s">
        <v>34</v>
      </c>
      <c r="I6" s="347"/>
      <c r="J6" s="348" t="s">
        <v>35</v>
      </c>
      <c r="K6" s="347"/>
    </row>
    <row r="7" spans="1:11" ht="15.75" customHeight="1" thickBot="1">
      <c r="A7" s="345"/>
      <c r="B7" s="233" t="s">
        <v>8</v>
      </c>
      <c r="C7" s="234" t="s">
        <v>17</v>
      </c>
      <c r="D7" s="233" t="s">
        <v>8</v>
      </c>
      <c r="E7" s="234" t="s">
        <v>17</v>
      </c>
      <c r="F7" s="233" t="s">
        <v>8</v>
      </c>
      <c r="G7" s="234" t="s">
        <v>17</v>
      </c>
      <c r="H7" s="233" t="s">
        <v>8</v>
      </c>
      <c r="I7" s="234" t="s">
        <v>17</v>
      </c>
      <c r="J7" s="233" t="s">
        <v>8</v>
      </c>
      <c r="K7" s="234" t="s">
        <v>17</v>
      </c>
    </row>
    <row r="8" spans="1:11" ht="15.75" thickBot="1">
      <c r="A8" s="235" t="s">
        <v>36</v>
      </c>
      <c r="B8" s="168">
        <f>SUM(B9,B10,B11,B12,B13,B14,B15,B16,B17,B18,B19,B20,B21,B22,B23,B24,B25,B26,B27,B28,B29)</f>
        <v>5571</v>
      </c>
      <c r="C8" s="236">
        <f>SUM(C9,C10,C11,C12,C13,C14,C15,C16,C17,C18,C19,C20,C21,C22,C23,C24,C25,C26,C27,C28,C29)</f>
        <v>878</v>
      </c>
      <c r="D8" s="236">
        <f>SUM(D9,D10,D11,D12,D13,D14,D15,D16,D17,D18,D19,D20,D21,D22,D23,D24,D25,D26,D27,D28,D29)</f>
        <v>2150</v>
      </c>
      <c r="E8" s="236">
        <f>SUM(E9:E29)</f>
        <v>444</v>
      </c>
      <c r="F8" s="236">
        <f>SUM(F9,F10,F11,F12,F13,F14,F15,F16,F17,F18,F19,F20,F21,F22,F23,F24,F25,F26,F27,F28,F30)</f>
        <v>623</v>
      </c>
      <c r="G8" s="236">
        <f>SUM(G9,G10,G11,G12,G13,G14,G15,G16,G17,G18,G19,G20,G21,G22,G23,G24,G25,G26,G27,G28,G30)</f>
        <v>112</v>
      </c>
      <c r="H8" s="236">
        <f>SUM(H9,H10,H11,H12,H13,H14,H15,H16,H17,H18,H19,H20,H21,H22,H23,H24,H25,H26,H27,H28,H30)</f>
        <v>348</v>
      </c>
      <c r="I8" s="236">
        <f>SUM(I9,I10,I11,I12,I13,I14,I15,I16,I17,I18,I19,I20,I21,I22,I23,I24,I25,I26,I27,I28,I30)</f>
        <v>49</v>
      </c>
      <c r="J8" s="236">
        <f>SUM(J9:J29)</f>
        <v>2450</v>
      </c>
      <c r="K8" s="236">
        <f>SUM(K9:K29)</f>
        <v>273</v>
      </c>
    </row>
    <row r="9" spans="1:11" ht="26.25" customHeight="1">
      <c r="A9" s="237" t="s">
        <v>37</v>
      </c>
      <c r="B9" s="238">
        <v>65</v>
      </c>
      <c r="C9" s="238">
        <v>22</v>
      </c>
      <c r="D9" s="239">
        <v>10</v>
      </c>
      <c r="E9" s="240">
        <v>3</v>
      </c>
      <c r="F9" s="239">
        <v>9</v>
      </c>
      <c r="G9" s="240">
        <v>4</v>
      </c>
      <c r="H9" s="239">
        <v>2</v>
      </c>
      <c r="I9" s="240">
        <v>1</v>
      </c>
      <c r="J9" s="239">
        <f>B9-(D9+F9+H9)</f>
        <v>44</v>
      </c>
      <c r="K9" s="241">
        <f>C9-(E9+G9+I9)</f>
        <v>14</v>
      </c>
    </row>
    <row r="10" spans="1:11" ht="26.25" customHeight="1">
      <c r="A10" s="242" t="s">
        <v>38</v>
      </c>
      <c r="B10" s="243">
        <v>43</v>
      </c>
      <c r="C10" s="243">
        <v>7</v>
      </c>
      <c r="D10" s="244">
        <v>8</v>
      </c>
      <c r="E10" s="245">
        <v>1</v>
      </c>
      <c r="F10" s="244">
        <v>8</v>
      </c>
      <c r="G10" s="245">
        <v>1</v>
      </c>
      <c r="H10" s="244">
        <v>4</v>
      </c>
      <c r="I10" s="245">
        <v>1</v>
      </c>
      <c r="J10" s="239">
        <f>B10-(D10+F10+H10)</f>
        <v>23</v>
      </c>
      <c r="K10" s="246">
        <f>C10-(E10+G10+I10)</f>
        <v>4</v>
      </c>
    </row>
    <row r="11" spans="1:11" ht="15">
      <c r="A11" s="242" t="s">
        <v>39</v>
      </c>
      <c r="B11" s="243">
        <v>712</v>
      </c>
      <c r="C11" s="243">
        <v>117</v>
      </c>
      <c r="D11" s="244">
        <v>271</v>
      </c>
      <c r="E11" s="245">
        <v>63</v>
      </c>
      <c r="F11" s="244">
        <v>71</v>
      </c>
      <c r="G11" s="245">
        <v>13</v>
      </c>
      <c r="H11" s="244">
        <v>50</v>
      </c>
      <c r="I11" s="245">
        <v>10</v>
      </c>
      <c r="J11" s="239">
        <f aca="true" t="shared" si="0" ref="J11:J27">B11-(D11+F11+H11)</f>
        <v>320</v>
      </c>
      <c r="K11" s="246">
        <f aca="true" t="shared" si="1" ref="K11:K27">C11-(E11+G11+I11)</f>
        <v>31</v>
      </c>
    </row>
    <row r="12" spans="1:11" ht="36.75" customHeight="1">
      <c r="A12" s="242" t="s">
        <v>40</v>
      </c>
      <c r="B12" s="243">
        <v>106</v>
      </c>
      <c r="C12" s="243">
        <v>51</v>
      </c>
      <c r="D12" s="244">
        <v>27</v>
      </c>
      <c r="E12" s="245">
        <v>35</v>
      </c>
      <c r="F12" s="244">
        <v>16</v>
      </c>
      <c r="G12" s="245">
        <v>13</v>
      </c>
      <c r="H12" s="244">
        <v>4</v>
      </c>
      <c r="I12" s="245">
        <v>0</v>
      </c>
      <c r="J12" s="239">
        <f t="shared" si="0"/>
        <v>59</v>
      </c>
      <c r="K12" s="246">
        <f t="shared" si="1"/>
        <v>3</v>
      </c>
    </row>
    <row r="13" spans="1:11" ht="39.75" customHeight="1">
      <c r="A13" s="242" t="s">
        <v>41</v>
      </c>
      <c r="B13" s="243">
        <v>24</v>
      </c>
      <c r="C13" s="243">
        <v>3</v>
      </c>
      <c r="D13" s="244">
        <v>5</v>
      </c>
      <c r="E13" s="245">
        <v>1</v>
      </c>
      <c r="F13" s="244">
        <v>3</v>
      </c>
      <c r="G13" s="245">
        <v>1</v>
      </c>
      <c r="H13" s="244">
        <v>1</v>
      </c>
      <c r="I13" s="245">
        <v>0</v>
      </c>
      <c r="J13" s="239">
        <f t="shared" si="0"/>
        <v>15</v>
      </c>
      <c r="K13" s="246">
        <f t="shared" si="1"/>
        <v>1</v>
      </c>
    </row>
    <row r="14" spans="1:11" ht="15">
      <c r="A14" s="242" t="s">
        <v>42</v>
      </c>
      <c r="B14" s="243">
        <v>1095</v>
      </c>
      <c r="C14" s="243">
        <v>161</v>
      </c>
      <c r="D14" s="244">
        <v>349</v>
      </c>
      <c r="E14" s="245">
        <v>57</v>
      </c>
      <c r="F14" s="244">
        <v>121</v>
      </c>
      <c r="G14" s="245">
        <v>27</v>
      </c>
      <c r="H14" s="244">
        <v>80</v>
      </c>
      <c r="I14" s="245">
        <v>7</v>
      </c>
      <c r="J14" s="239">
        <f t="shared" si="0"/>
        <v>545</v>
      </c>
      <c r="K14" s="246">
        <f t="shared" si="1"/>
        <v>70</v>
      </c>
    </row>
    <row r="15" spans="1:11" ht="47.25" customHeight="1">
      <c r="A15" s="242" t="s">
        <v>43</v>
      </c>
      <c r="B15" s="243">
        <v>1563</v>
      </c>
      <c r="C15" s="243">
        <v>265</v>
      </c>
      <c r="D15" s="244">
        <v>644</v>
      </c>
      <c r="E15" s="245">
        <v>148</v>
      </c>
      <c r="F15" s="244">
        <v>136</v>
      </c>
      <c r="G15" s="245">
        <v>24</v>
      </c>
      <c r="H15" s="244">
        <v>89</v>
      </c>
      <c r="I15" s="245">
        <v>17</v>
      </c>
      <c r="J15" s="239">
        <f t="shared" si="0"/>
        <v>694</v>
      </c>
      <c r="K15" s="246">
        <f t="shared" si="1"/>
        <v>76</v>
      </c>
    </row>
    <row r="16" spans="1:11" ht="18" customHeight="1">
      <c r="A16" s="242" t="s">
        <v>44</v>
      </c>
      <c r="B16" s="243">
        <v>189</v>
      </c>
      <c r="C16" s="243">
        <v>39</v>
      </c>
      <c r="D16" s="244">
        <v>64</v>
      </c>
      <c r="E16" s="245">
        <v>18</v>
      </c>
      <c r="F16" s="244">
        <v>10</v>
      </c>
      <c r="G16" s="245">
        <v>3</v>
      </c>
      <c r="H16" s="244">
        <v>11</v>
      </c>
      <c r="I16" s="245">
        <v>0</v>
      </c>
      <c r="J16" s="239">
        <f t="shared" si="0"/>
        <v>104</v>
      </c>
      <c r="K16" s="246">
        <f t="shared" si="1"/>
        <v>18</v>
      </c>
    </row>
    <row r="17" spans="1:11" ht="26.25" customHeight="1">
      <c r="A17" s="242" t="s">
        <v>45</v>
      </c>
      <c r="B17" s="243">
        <v>314</v>
      </c>
      <c r="C17" s="243">
        <v>28</v>
      </c>
      <c r="D17" s="244">
        <v>135</v>
      </c>
      <c r="E17" s="245">
        <v>17</v>
      </c>
      <c r="F17" s="244">
        <v>30</v>
      </c>
      <c r="G17" s="245">
        <v>4</v>
      </c>
      <c r="H17" s="244">
        <v>18</v>
      </c>
      <c r="I17" s="245">
        <v>1</v>
      </c>
      <c r="J17" s="239">
        <f t="shared" si="0"/>
        <v>131</v>
      </c>
      <c r="K17" s="246">
        <f t="shared" si="1"/>
        <v>6</v>
      </c>
    </row>
    <row r="18" spans="1:11" ht="15">
      <c r="A18" s="242" t="s">
        <v>46</v>
      </c>
      <c r="B18" s="243">
        <v>180</v>
      </c>
      <c r="C18" s="243">
        <v>31</v>
      </c>
      <c r="D18" s="244">
        <v>117</v>
      </c>
      <c r="E18" s="245">
        <v>22</v>
      </c>
      <c r="F18" s="244">
        <v>22</v>
      </c>
      <c r="G18" s="245">
        <v>2</v>
      </c>
      <c r="H18" s="244">
        <v>5</v>
      </c>
      <c r="I18" s="245">
        <v>1</v>
      </c>
      <c r="J18" s="239">
        <f t="shared" si="0"/>
        <v>36</v>
      </c>
      <c r="K18" s="246">
        <f t="shared" si="1"/>
        <v>6</v>
      </c>
    </row>
    <row r="19" spans="1:11" ht="25.5" customHeight="1">
      <c r="A19" s="242" t="s">
        <v>47</v>
      </c>
      <c r="B19" s="243">
        <v>65</v>
      </c>
      <c r="C19" s="243">
        <v>7</v>
      </c>
      <c r="D19" s="244">
        <v>28</v>
      </c>
      <c r="E19" s="245">
        <v>4</v>
      </c>
      <c r="F19" s="244">
        <v>7</v>
      </c>
      <c r="G19" s="245">
        <v>0</v>
      </c>
      <c r="H19" s="244">
        <v>5</v>
      </c>
      <c r="I19" s="245">
        <v>2</v>
      </c>
      <c r="J19" s="239">
        <f t="shared" si="0"/>
        <v>25</v>
      </c>
      <c r="K19" s="246">
        <f t="shared" si="1"/>
        <v>1</v>
      </c>
    </row>
    <row r="20" spans="1:11" ht="23.25">
      <c r="A20" s="242" t="s">
        <v>48</v>
      </c>
      <c r="B20" s="243">
        <v>125</v>
      </c>
      <c r="C20" s="243">
        <v>15</v>
      </c>
      <c r="D20" s="244">
        <v>66</v>
      </c>
      <c r="E20" s="245">
        <v>3</v>
      </c>
      <c r="F20" s="244">
        <v>13</v>
      </c>
      <c r="G20" s="245">
        <v>2</v>
      </c>
      <c r="H20" s="244">
        <v>4</v>
      </c>
      <c r="I20" s="245">
        <v>1</v>
      </c>
      <c r="J20" s="239">
        <f t="shared" si="0"/>
        <v>42</v>
      </c>
      <c r="K20" s="246">
        <f t="shared" si="1"/>
        <v>9</v>
      </c>
    </row>
    <row r="21" spans="1:11" ht="26.25" customHeight="1">
      <c r="A21" s="242" t="s">
        <v>49</v>
      </c>
      <c r="B21" s="243">
        <v>445</v>
      </c>
      <c r="C21" s="243">
        <v>59</v>
      </c>
      <c r="D21" s="244">
        <v>181</v>
      </c>
      <c r="E21" s="245">
        <v>34</v>
      </c>
      <c r="F21" s="244">
        <v>84</v>
      </c>
      <c r="G21" s="245">
        <v>9</v>
      </c>
      <c r="H21" s="244">
        <v>36</v>
      </c>
      <c r="I21" s="245">
        <v>3</v>
      </c>
      <c r="J21" s="239">
        <f t="shared" si="0"/>
        <v>144</v>
      </c>
      <c r="K21" s="246">
        <f t="shared" si="1"/>
        <v>13</v>
      </c>
    </row>
    <row r="22" spans="1:11" ht="25.5" customHeight="1">
      <c r="A22" s="242" t="s">
        <v>50</v>
      </c>
      <c r="B22" s="243">
        <v>257</v>
      </c>
      <c r="C22" s="243">
        <v>33</v>
      </c>
      <c r="D22" s="244">
        <v>106</v>
      </c>
      <c r="E22" s="245">
        <v>18</v>
      </c>
      <c r="F22" s="244">
        <v>35</v>
      </c>
      <c r="G22" s="245">
        <v>3</v>
      </c>
      <c r="H22" s="244">
        <v>18</v>
      </c>
      <c r="I22" s="245">
        <v>4</v>
      </c>
      <c r="J22" s="239">
        <f t="shared" si="0"/>
        <v>98</v>
      </c>
      <c r="K22" s="246">
        <f t="shared" si="1"/>
        <v>8</v>
      </c>
    </row>
    <row r="23" spans="1:11" ht="34.5">
      <c r="A23" s="242" t="s">
        <v>51</v>
      </c>
      <c r="B23" s="243">
        <v>11</v>
      </c>
      <c r="C23" s="243">
        <v>1</v>
      </c>
      <c r="D23" s="244">
        <v>4</v>
      </c>
      <c r="E23" s="244">
        <v>1</v>
      </c>
      <c r="F23" s="244">
        <v>3</v>
      </c>
      <c r="G23" s="244">
        <v>0</v>
      </c>
      <c r="H23" s="245">
        <v>1</v>
      </c>
      <c r="I23" s="245">
        <v>0</v>
      </c>
      <c r="J23" s="239">
        <f t="shared" si="0"/>
        <v>3</v>
      </c>
      <c r="K23" s="246">
        <f t="shared" si="1"/>
        <v>0</v>
      </c>
    </row>
    <row r="24" spans="1:11" ht="15">
      <c r="A24" s="242" t="s">
        <v>52</v>
      </c>
      <c r="B24" s="243">
        <v>196</v>
      </c>
      <c r="C24" s="243">
        <v>20</v>
      </c>
      <c r="D24" s="244">
        <v>62</v>
      </c>
      <c r="E24" s="245">
        <v>10</v>
      </c>
      <c r="F24" s="244">
        <v>23</v>
      </c>
      <c r="G24" s="245">
        <v>4</v>
      </c>
      <c r="H24" s="244">
        <v>12</v>
      </c>
      <c r="I24" s="245">
        <v>0</v>
      </c>
      <c r="J24" s="239">
        <f t="shared" si="0"/>
        <v>99</v>
      </c>
      <c r="K24" s="246">
        <f t="shared" si="1"/>
        <v>6</v>
      </c>
    </row>
    <row r="25" spans="1:11" ht="25.5" customHeight="1">
      <c r="A25" s="242" t="s">
        <v>53</v>
      </c>
      <c r="B25" s="243">
        <v>108</v>
      </c>
      <c r="C25" s="243">
        <v>14</v>
      </c>
      <c r="D25" s="244">
        <v>42</v>
      </c>
      <c r="E25" s="245">
        <v>6</v>
      </c>
      <c r="F25" s="244">
        <v>20</v>
      </c>
      <c r="G25" s="245">
        <v>1</v>
      </c>
      <c r="H25" s="244">
        <v>3</v>
      </c>
      <c r="I25" s="245">
        <v>1</v>
      </c>
      <c r="J25" s="239">
        <f t="shared" si="0"/>
        <v>43</v>
      </c>
      <c r="K25" s="246">
        <f t="shared" si="1"/>
        <v>6</v>
      </c>
    </row>
    <row r="26" spans="1:11" ht="29.25" customHeight="1">
      <c r="A26" s="242" t="s">
        <v>54</v>
      </c>
      <c r="B26" s="243">
        <v>31</v>
      </c>
      <c r="C26" s="243">
        <v>1</v>
      </c>
      <c r="D26" s="244">
        <v>11</v>
      </c>
      <c r="E26" s="245">
        <v>1</v>
      </c>
      <c r="F26" s="244">
        <v>7</v>
      </c>
      <c r="G26" s="245">
        <v>0</v>
      </c>
      <c r="H26" s="245">
        <v>4</v>
      </c>
      <c r="I26" s="245">
        <v>0</v>
      </c>
      <c r="J26" s="239">
        <f t="shared" si="0"/>
        <v>9</v>
      </c>
      <c r="K26" s="246">
        <f t="shared" si="1"/>
        <v>0</v>
      </c>
    </row>
    <row r="27" spans="1:11" ht="23.25">
      <c r="A27" s="242" t="s">
        <v>55</v>
      </c>
      <c r="B27" s="243">
        <v>42</v>
      </c>
      <c r="C27" s="243">
        <v>4</v>
      </c>
      <c r="D27" s="244">
        <v>20</v>
      </c>
      <c r="E27" s="245">
        <v>2</v>
      </c>
      <c r="F27" s="244">
        <v>5</v>
      </c>
      <c r="G27" s="245">
        <v>1</v>
      </c>
      <c r="H27" s="244">
        <v>1</v>
      </c>
      <c r="I27" s="245">
        <v>0</v>
      </c>
      <c r="J27" s="239">
        <f t="shared" si="0"/>
        <v>16</v>
      </c>
      <c r="K27" s="246">
        <f t="shared" si="1"/>
        <v>1</v>
      </c>
    </row>
    <row r="28" spans="1:11" ht="92.25" customHeight="1">
      <c r="A28" s="242" t="s">
        <v>56</v>
      </c>
      <c r="B28" s="243">
        <v>0</v>
      </c>
      <c r="C28" s="243">
        <v>0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  <c r="J28" s="239">
        <f>B28-(D28+F28+H28)</f>
        <v>0</v>
      </c>
      <c r="K28" s="246">
        <f>C28-(E28+G28+I28)</f>
        <v>0</v>
      </c>
    </row>
    <row r="29" spans="1:11" ht="46.5" thickBot="1">
      <c r="A29" s="247" t="s">
        <v>57</v>
      </c>
      <c r="B29" s="248">
        <v>0</v>
      </c>
      <c r="C29" s="248">
        <v>0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50">
        <v>0</v>
      </c>
      <c r="J29" s="251">
        <v>0</v>
      </c>
      <c r="K29" s="252">
        <v>0</v>
      </c>
    </row>
    <row r="30" spans="1:11" ht="15">
      <c r="A30" s="253" t="s">
        <v>18</v>
      </c>
      <c r="B30" s="254"/>
      <c r="C30" s="255"/>
      <c r="D30" s="256"/>
      <c r="E30" s="256"/>
      <c r="F30" s="256"/>
      <c r="G30" s="256"/>
      <c r="H30" s="256"/>
      <c r="I30" s="256"/>
      <c r="J30" s="256"/>
      <c r="K30" s="256"/>
    </row>
    <row r="31" spans="6:9" ht="15" customHeight="1">
      <c r="F31" s="257"/>
      <c r="G31" s="257"/>
      <c r="H31" s="257"/>
      <c r="I31" s="257"/>
    </row>
    <row r="32" spans="1:9" ht="15">
      <c r="A32" s="253"/>
      <c r="B32" s="254"/>
      <c r="C32" s="254"/>
      <c r="F32" s="257"/>
      <c r="G32" s="257"/>
      <c r="H32" s="257"/>
      <c r="I32" s="257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&amp;L18.07.2016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7">
      <selection activeCell="A15" sqref="A1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50" t="s">
        <v>520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2:11" ht="15.75"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1:11" ht="15.75" customHeight="1">
      <c r="A4" s="340" t="s">
        <v>58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2:11" ht="16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7" customHeight="1" thickBot="1">
      <c r="A6" s="351" t="s">
        <v>436</v>
      </c>
      <c r="B6" s="353" t="s">
        <v>31</v>
      </c>
      <c r="C6" s="354"/>
      <c r="D6" s="355" t="s">
        <v>32</v>
      </c>
      <c r="E6" s="354"/>
      <c r="F6" s="355" t="s">
        <v>33</v>
      </c>
      <c r="G6" s="354"/>
      <c r="H6" s="355" t="s">
        <v>34</v>
      </c>
      <c r="I6" s="354"/>
      <c r="J6" s="355" t="s">
        <v>35</v>
      </c>
      <c r="K6" s="356"/>
    </row>
    <row r="7" spans="1:11" ht="15" customHeight="1" thickBot="1">
      <c r="A7" s="352"/>
      <c r="B7" s="15" t="s">
        <v>8</v>
      </c>
      <c r="C7" s="16" t="s">
        <v>17</v>
      </c>
      <c r="D7" s="15" t="s">
        <v>8</v>
      </c>
      <c r="E7" s="16" t="s">
        <v>17</v>
      </c>
      <c r="F7" s="15" t="s">
        <v>8</v>
      </c>
      <c r="G7" s="16" t="s">
        <v>17</v>
      </c>
      <c r="H7" s="15" t="s">
        <v>8</v>
      </c>
      <c r="I7" s="16" t="s">
        <v>17</v>
      </c>
      <c r="J7" s="15" t="s">
        <v>8</v>
      </c>
      <c r="K7" s="16" t="s">
        <v>17</v>
      </c>
    </row>
    <row r="8" spans="1:11" ht="15.75" thickBot="1">
      <c r="A8" s="30" t="s">
        <v>36</v>
      </c>
      <c r="B8" s="113">
        <f>SUM(B9,B10,B11,B12,B13,B14,B15,B16,B17,B18,B19,B20,B21,B22,B23,B24,B25,B26,B27,B28,B29)</f>
        <v>3409</v>
      </c>
      <c r="C8" s="113">
        <f>SUM(C9,C10,C11,C12,C13,C14,C15,C16,C17,C18,C19,C20,C21,C22,C23,C24,C25,C26,C27,C28,C29)</f>
        <v>1409</v>
      </c>
      <c r="D8" s="31">
        <f aca="true" t="shared" si="0" ref="D8:K8">SUM(D9,D10,D11,D12,D13,D14,D15,D16,D17,D18,D19,D20,D21,D22,D23,D24,D25,D26,D27,D28,D29)</f>
        <v>1304</v>
      </c>
      <c r="E8" s="31">
        <f t="shared" si="0"/>
        <v>483</v>
      </c>
      <c r="F8" s="31">
        <f t="shared" si="0"/>
        <v>150</v>
      </c>
      <c r="G8" s="31">
        <f t="shared" si="0"/>
        <v>140</v>
      </c>
      <c r="H8" s="31">
        <f t="shared" si="0"/>
        <v>193</v>
      </c>
      <c r="I8" s="31">
        <f t="shared" si="0"/>
        <v>48</v>
      </c>
      <c r="J8" s="168">
        <f>SUM(J9,J10,J11,J12,J13,J14,J15,J16,J17,J18,J19,J20,J21,J22,J23,J24,J25,J26,J27,J28,J29)</f>
        <v>1762</v>
      </c>
      <c r="K8" s="168">
        <f t="shared" si="0"/>
        <v>738</v>
      </c>
    </row>
    <row r="9" spans="1:11" ht="29.25" customHeight="1">
      <c r="A9" s="32" t="s">
        <v>37</v>
      </c>
      <c r="B9" s="33">
        <v>15</v>
      </c>
      <c r="C9" s="33">
        <v>18</v>
      </c>
      <c r="D9" s="34">
        <v>2</v>
      </c>
      <c r="E9" s="35">
        <v>0</v>
      </c>
      <c r="F9" s="34">
        <v>1</v>
      </c>
      <c r="G9" s="35">
        <v>1</v>
      </c>
      <c r="H9" s="34">
        <v>1</v>
      </c>
      <c r="I9" s="35">
        <v>0</v>
      </c>
      <c r="J9" s="34">
        <f>B9-(D9+F9+H9)</f>
        <v>11</v>
      </c>
      <c r="K9" s="132">
        <f>C9-(E9+G9+I9)</f>
        <v>17</v>
      </c>
    </row>
    <row r="10" spans="1:11" ht="23.25">
      <c r="A10" s="20" t="s">
        <v>38</v>
      </c>
      <c r="B10" s="21">
        <v>6</v>
      </c>
      <c r="C10" s="21">
        <v>1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3">
        <v>0</v>
      </c>
      <c r="J10" s="19">
        <f>B10-(D10+F10+H10)</f>
        <v>6</v>
      </c>
      <c r="K10" s="135">
        <f>C10-(E10+G10+I10)</f>
        <v>1</v>
      </c>
    </row>
    <row r="11" spans="1:11" ht="15">
      <c r="A11" s="20" t="s">
        <v>39</v>
      </c>
      <c r="B11" s="21">
        <v>377</v>
      </c>
      <c r="C11" s="21">
        <v>145</v>
      </c>
      <c r="D11" s="22">
        <v>186</v>
      </c>
      <c r="E11" s="23">
        <v>64</v>
      </c>
      <c r="F11" s="22">
        <v>8</v>
      </c>
      <c r="G11" s="23">
        <v>13</v>
      </c>
      <c r="H11" s="22">
        <v>27</v>
      </c>
      <c r="I11" s="23">
        <v>3</v>
      </c>
      <c r="J11" s="19">
        <f aca="true" t="shared" si="1" ref="J11:J27">B11-(D11+F11+H11)</f>
        <v>156</v>
      </c>
      <c r="K11" s="135">
        <f aca="true" t="shared" si="2" ref="K11:K27">C11-(E11+G11+I11)</f>
        <v>65</v>
      </c>
    </row>
    <row r="12" spans="1:11" ht="36.75" customHeight="1">
      <c r="A12" s="20" t="s">
        <v>40</v>
      </c>
      <c r="B12" s="21">
        <v>7</v>
      </c>
      <c r="C12" s="21">
        <v>1</v>
      </c>
      <c r="D12" s="22">
        <v>3</v>
      </c>
      <c r="E12" s="23">
        <v>1</v>
      </c>
      <c r="F12" s="22">
        <v>0</v>
      </c>
      <c r="G12" s="23">
        <v>0</v>
      </c>
      <c r="H12" s="22">
        <v>1</v>
      </c>
      <c r="I12" s="23">
        <v>0</v>
      </c>
      <c r="J12" s="19">
        <f t="shared" si="1"/>
        <v>3</v>
      </c>
      <c r="K12" s="135">
        <f t="shared" si="2"/>
        <v>0</v>
      </c>
    </row>
    <row r="13" spans="1:11" ht="38.25" customHeight="1">
      <c r="A13" s="20" t="s">
        <v>41</v>
      </c>
      <c r="B13" s="21">
        <v>10</v>
      </c>
      <c r="C13" s="21">
        <v>1</v>
      </c>
      <c r="D13" s="22">
        <v>2</v>
      </c>
      <c r="E13" s="23">
        <v>1</v>
      </c>
      <c r="F13" s="22">
        <v>0</v>
      </c>
      <c r="G13" s="23">
        <v>0</v>
      </c>
      <c r="H13" s="23">
        <v>1</v>
      </c>
      <c r="I13" s="23">
        <v>0</v>
      </c>
      <c r="J13" s="19">
        <f t="shared" si="1"/>
        <v>7</v>
      </c>
      <c r="K13" s="135">
        <f t="shared" si="2"/>
        <v>0</v>
      </c>
    </row>
    <row r="14" spans="1:11" ht="15">
      <c r="A14" s="20" t="s">
        <v>42</v>
      </c>
      <c r="B14" s="21">
        <v>983</v>
      </c>
      <c r="C14" s="21">
        <v>208</v>
      </c>
      <c r="D14" s="22">
        <v>272</v>
      </c>
      <c r="E14" s="23">
        <v>71</v>
      </c>
      <c r="F14" s="22">
        <v>59</v>
      </c>
      <c r="G14" s="23">
        <v>17</v>
      </c>
      <c r="H14" s="22">
        <v>56</v>
      </c>
      <c r="I14" s="23">
        <v>6</v>
      </c>
      <c r="J14" s="19">
        <f t="shared" si="1"/>
        <v>596</v>
      </c>
      <c r="K14" s="135">
        <f t="shared" si="2"/>
        <v>114</v>
      </c>
    </row>
    <row r="15" spans="1:11" ht="47.25" customHeight="1">
      <c r="A15" s="20" t="s">
        <v>43</v>
      </c>
      <c r="B15" s="21">
        <v>1050</v>
      </c>
      <c r="C15" s="21">
        <v>622</v>
      </c>
      <c r="D15" s="22">
        <v>435</v>
      </c>
      <c r="E15" s="23">
        <v>178</v>
      </c>
      <c r="F15" s="22">
        <v>36</v>
      </c>
      <c r="G15" s="23">
        <v>61</v>
      </c>
      <c r="H15" s="22">
        <v>54</v>
      </c>
      <c r="I15" s="23">
        <v>28</v>
      </c>
      <c r="J15" s="19">
        <f t="shared" si="1"/>
        <v>525</v>
      </c>
      <c r="K15" s="135">
        <f t="shared" si="2"/>
        <v>355</v>
      </c>
    </row>
    <row r="16" spans="1:11" ht="19.5" customHeight="1">
      <c r="A16" s="20" t="s">
        <v>44</v>
      </c>
      <c r="B16" s="21">
        <v>107</v>
      </c>
      <c r="C16" s="21">
        <v>61</v>
      </c>
      <c r="D16" s="22">
        <v>58</v>
      </c>
      <c r="E16" s="23">
        <v>40</v>
      </c>
      <c r="F16" s="22">
        <v>0</v>
      </c>
      <c r="G16" s="23">
        <v>2</v>
      </c>
      <c r="H16" s="22">
        <v>2</v>
      </c>
      <c r="I16" s="23">
        <v>0</v>
      </c>
      <c r="J16" s="19">
        <f t="shared" si="1"/>
        <v>47</v>
      </c>
      <c r="K16" s="135">
        <f t="shared" si="2"/>
        <v>19</v>
      </c>
    </row>
    <row r="17" spans="1:11" ht="26.25" customHeight="1">
      <c r="A17" s="20" t="s">
        <v>45</v>
      </c>
      <c r="B17" s="18">
        <v>253</v>
      </c>
      <c r="C17" s="21">
        <v>124</v>
      </c>
      <c r="D17" s="22">
        <v>104</v>
      </c>
      <c r="E17" s="23">
        <v>38</v>
      </c>
      <c r="F17" s="22">
        <v>13</v>
      </c>
      <c r="G17" s="23">
        <v>20</v>
      </c>
      <c r="H17" s="22">
        <v>11</v>
      </c>
      <c r="I17" s="23">
        <v>5</v>
      </c>
      <c r="J17" s="19">
        <f t="shared" si="1"/>
        <v>125</v>
      </c>
      <c r="K17" s="135">
        <f t="shared" si="2"/>
        <v>61</v>
      </c>
    </row>
    <row r="18" spans="1:11" ht="15">
      <c r="A18" s="20" t="s">
        <v>46</v>
      </c>
      <c r="B18" s="21">
        <v>62</v>
      </c>
      <c r="C18" s="21">
        <v>18</v>
      </c>
      <c r="D18" s="22">
        <v>45</v>
      </c>
      <c r="E18" s="23">
        <v>9</v>
      </c>
      <c r="F18" s="22">
        <v>4</v>
      </c>
      <c r="G18" s="23">
        <v>4</v>
      </c>
      <c r="H18" s="22">
        <v>2</v>
      </c>
      <c r="I18" s="23">
        <v>0</v>
      </c>
      <c r="J18" s="19">
        <f t="shared" si="1"/>
        <v>11</v>
      </c>
      <c r="K18" s="135">
        <f t="shared" si="2"/>
        <v>5</v>
      </c>
    </row>
    <row r="19" spans="1:11" ht="27.75" customHeight="1">
      <c r="A19" s="20" t="s">
        <v>47</v>
      </c>
      <c r="B19" s="21">
        <v>30</v>
      </c>
      <c r="C19" s="21">
        <v>17</v>
      </c>
      <c r="D19" s="22">
        <v>7</v>
      </c>
      <c r="E19" s="23">
        <v>4</v>
      </c>
      <c r="F19" s="22">
        <v>1</v>
      </c>
      <c r="G19" s="23">
        <v>0</v>
      </c>
      <c r="H19" s="22">
        <v>3</v>
      </c>
      <c r="I19" s="23">
        <v>1</v>
      </c>
      <c r="J19" s="19">
        <f t="shared" si="1"/>
        <v>19</v>
      </c>
      <c r="K19" s="135">
        <f t="shared" si="2"/>
        <v>12</v>
      </c>
    </row>
    <row r="20" spans="1:11" ht="25.5" customHeight="1">
      <c r="A20" s="20" t="s">
        <v>48</v>
      </c>
      <c r="B20" s="21">
        <v>73</v>
      </c>
      <c r="C20" s="21">
        <v>40</v>
      </c>
      <c r="D20" s="22">
        <v>34</v>
      </c>
      <c r="E20" s="23">
        <v>21</v>
      </c>
      <c r="F20" s="22">
        <v>6</v>
      </c>
      <c r="G20" s="23">
        <v>1</v>
      </c>
      <c r="H20" s="22">
        <v>6</v>
      </c>
      <c r="I20" s="23">
        <v>2</v>
      </c>
      <c r="J20" s="19">
        <f t="shared" si="1"/>
        <v>27</v>
      </c>
      <c r="K20" s="135">
        <f t="shared" si="2"/>
        <v>16</v>
      </c>
    </row>
    <row r="21" spans="1:11" ht="26.25" customHeight="1">
      <c r="A21" s="20" t="s">
        <v>49</v>
      </c>
      <c r="B21" s="21">
        <v>201</v>
      </c>
      <c r="C21" s="21">
        <v>53</v>
      </c>
      <c r="D21" s="22">
        <v>79</v>
      </c>
      <c r="E21" s="23">
        <v>18</v>
      </c>
      <c r="F21" s="22">
        <v>11</v>
      </c>
      <c r="G21" s="23">
        <v>12</v>
      </c>
      <c r="H21" s="22">
        <v>12</v>
      </c>
      <c r="I21" s="23">
        <v>0</v>
      </c>
      <c r="J21" s="19">
        <f t="shared" si="1"/>
        <v>99</v>
      </c>
      <c r="K21" s="135">
        <f t="shared" si="2"/>
        <v>23</v>
      </c>
    </row>
    <row r="22" spans="1:11" ht="28.5" customHeight="1">
      <c r="A22" s="20" t="s">
        <v>50</v>
      </c>
      <c r="B22" s="21">
        <v>75</v>
      </c>
      <c r="C22" s="21">
        <v>27</v>
      </c>
      <c r="D22" s="22">
        <v>30</v>
      </c>
      <c r="E22" s="23">
        <v>12</v>
      </c>
      <c r="F22" s="22">
        <v>2</v>
      </c>
      <c r="G22" s="23">
        <v>2</v>
      </c>
      <c r="H22" s="22">
        <v>7</v>
      </c>
      <c r="I22" s="23">
        <v>3</v>
      </c>
      <c r="J22" s="19">
        <f t="shared" si="1"/>
        <v>36</v>
      </c>
      <c r="K22" s="135">
        <f t="shared" si="2"/>
        <v>10</v>
      </c>
    </row>
    <row r="23" spans="1:11" ht="34.5">
      <c r="A23" s="20" t="s">
        <v>51</v>
      </c>
      <c r="B23" s="21">
        <v>1</v>
      </c>
      <c r="C23" s="21">
        <v>0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19">
        <f t="shared" si="1"/>
        <v>0</v>
      </c>
      <c r="K23" s="135">
        <f t="shared" si="2"/>
        <v>0</v>
      </c>
    </row>
    <row r="24" spans="1:11" ht="15">
      <c r="A24" s="20" t="s">
        <v>52</v>
      </c>
      <c r="B24" s="21">
        <v>80</v>
      </c>
      <c r="C24" s="21">
        <v>30</v>
      </c>
      <c r="D24" s="22">
        <v>18</v>
      </c>
      <c r="E24" s="23">
        <v>5</v>
      </c>
      <c r="F24" s="22">
        <v>4</v>
      </c>
      <c r="G24" s="23">
        <v>2</v>
      </c>
      <c r="H24" s="22">
        <v>6</v>
      </c>
      <c r="I24" s="23">
        <v>0</v>
      </c>
      <c r="J24" s="19">
        <f t="shared" si="1"/>
        <v>52</v>
      </c>
      <c r="K24" s="135">
        <f t="shared" si="2"/>
        <v>23</v>
      </c>
    </row>
    <row r="25" spans="1:11" ht="25.5" customHeight="1">
      <c r="A25" s="20" t="s">
        <v>53</v>
      </c>
      <c r="B25" s="21">
        <v>19</v>
      </c>
      <c r="C25" s="21">
        <v>4</v>
      </c>
      <c r="D25" s="22">
        <v>1</v>
      </c>
      <c r="E25" s="23">
        <v>2</v>
      </c>
      <c r="F25" s="22">
        <v>1</v>
      </c>
      <c r="G25" s="23">
        <v>0</v>
      </c>
      <c r="H25" s="22">
        <v>3</v>
      </c>
      <c r="I25" s="23">
        <v>0</v>
      </c>
      <c r="J25" s="19">
        <f t="shared" si="1"/>
        <v>14</v>
      </c>
      <c r="K25" s="135">
        <f t="shared" si="2"/>
        <v>2</v>
      </c>
    </row>
    <row r="26" spans="1:11" ht="30.75" customHeight="1">
      <c r="A26" s="20" t="s">
        <v>54</v>
      </c>
      <c r="B26" s="21">
        <v>24</v>
      </c>
      <c r="C26" s="21">
        <v>18</v>
      </c>
      <c r="D26" s="22">
        <v>12</v>
      </c>
      <c r="E26" s="23">
        <v>9</v>
      </c>
      <c r="F26" s="22">
        <v>0</v>
      </c>
      <c r="G26" s="23">
        <v>2</v>
      </c>
      <c r="H26" s="23">
        <v>1</v>
      </c>
      <c r="I26" s="23">
        <v>0</v>
      </c>
      <c r="J26" s="19">
        <f t="shared" si="1"/>
        <v>11</v>
      </c>
      <c r="K26" s="135">
        <f t="shared" si="2"/>
        <v>7</v>
      </c>
    </row>
    <row r="27" spans="1:11" ht="21" customHeight="1">
      <c r="A27" s="20" t="s">
        <v>55</v>
      </c>
      <c r="B27" s="21">
        <v>36</v>
      </c>
      <c r="C27" s="21">
        <v>21</v>
      </c>
      <c r="D27" s="22">
        <v>15</v>
      </c>
      <c r="E27" s="23">
        <v>10</v>
      </c>
      <c r="F27" s="22">
        <v>4</v>
      </c>
      <c r="G27" s="23">
        <v>3</v>
      </c>
      <c r="H27" s="22">
        <v>0</v>
      </c>
      <c r="I27" s="23">
        <v>0</v>
      </c>
      <c r="J27" s="19">
        <f t="shared" si="1"/>
        <v>17</v>
      </c>
      <c r="K27" s="135">
        <f t="shared" si="2"/>
        <v>8</v>
      </c>
    </row>
    <row r="28" spans="1:11" ht="79.5" customHeight="1">
      <c r="A28" s="20" t="s">
        <v>56</v>
      </c>
      <c r="B28" s="18">
        <v>0</v>
      </c>
      <c r="C28" s="21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133">
        <f>B28-(D28+F28+H28)</f>
        <v>0</v>
      </c>
      <c r="K28" s="135">
        <f>C28-(E28+G28+I28)</f>
        <v>0</v>
      </c>
    </row>
    <row r="29" spans="1:11" ht="36" customHeight="1" thickBot="1">
      <c r="A29" s="24" t="s">
        <v>57</v>
      </c>
      <c r="B29" s="18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20">
        <v>0</v>
      </c>
      <c r="K29" s="131">
        <v>0</v>
      </c>
    </row>
    <row r="30" spans="1:11" ht="15">
      <c r="A30" s="349" t="s">
        <v>18</v>
      </c>
      <c r="B30" s="349"/>
      <c r="C30" s="349"/>
      <c r="D30" s="27"/>
      <c r="E30" s="27"/>
      <c r="F30" s="27"/>
      <c r="G30" s="27"/>
      <c r="H30" s="27"/>
      <c r="I30" s="27"/>
      <c r="J30" s="27"/>
      <c r="K30" s="27"/>
    </row>
    <row r="31" ht="15" customHeight="1">
      <c r="A31" s="36"/>
    </row>
    <row r="32" ht="15">
      <c r="A32" s="36"/>
    </row>
    <row r="33" ht="15">
      <c r="A33" s="36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&amp;L18.07.2016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1">
      <selection activeCell="G30" sqref="G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357" t="s">
        <v>520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8.75" customHeight="1">
      <c r="A4" s="358" t="s">
        <v>212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2:10" ht="16.5" customHeight="1" thickBot="1">
      <c r="B5" s="14"/>
      <c r="C5" s="14"/>
      <c r="D5" s="14"/>
      <c r="E5" s="14"/>
      <c r="F5" s="14"/>
      <c r="G5" s="14"/>
      <c r="H5" s="14"/>
      <c r="I5" s="14"/>
      <c r="J5" s="70"/>
    </row>
    <row r="6" spans="1:11" ht="15.75" thickBot="1">
      <c r="A6" s="351" t="s">
        <v>437</v>
      </c>
      <c r="B6" s="559" t="s">
        <v>617</v>
      </c>
      <c r="C6" s="359"/>
      <c r="D6" s="359"/>
      <c r="E6" s="360"/>
      <c r="F6" s="355" t="s">
        <v>521</v>
      </c>
      <c r="G6" s="361"/>
      <c r="H6" s="361"/>
      <c r="I6" s="354"/>
      <c r="J6" s="12"/>
      <c r="K6" s="558"/>
    </row>
    <row r="7" spans="1:10" ht="15.75" customHeight="1" thickBot="1">
      <c r="A7" s="352"/>
      <c r="B7" s="362" t="s">
        <v>213</v>
      </c>
      <c r="C7" s="363"/>
      <c r="D7" s="362" t="s">
        <v>461</v>
      </c>
      <c r="E7" s="363"/>
      <c r="F7" s="362" t="s">
        <v>213</v>
      </c>
      <c r="G7" s="363"/>
      <c r="H7" s="362" t="s">
        <v>461</v>
      </c>
      <c r="I7" s="363"/>
      <c r="J7" s="12"/>
    </row>
    <row r="8" spans="1:10" ht="15.75" thickBot="1">
      <c r="A8" s="17" t="s">
        <v>36</v>
      </c>
      <c r="B8" s="71" t="s">
        <v>8</v>
      </c>
      <c r="C8" s="72" t="s">
        <v>17</v>
      </c>
      <c r="D8" s="71" t="s">
        <v>8</v>
      </c>
      <c r="E8" s="72" t="s">
        <v>17</v>
      </c>
      <c r="F8" s="71" t="s">
        <v>8</v>
      </c>
      <c r="G8" s="72" t="s">
        <v>17</v>
      </c>
      <c r="H8" s="71" t="s">
        <v>8</v>
      </c>
      <c r="I8" s="71" t="s">
        <v>17</v>
      </c>
      <c r="J8" s="12"/>
    </row>
    <row r="9" spans="1:10" ht="23.25">
      <c r="A9" s="32" t="s">
        <v>37</v>
      </c>
      <c r="B9" s="35">
        <v>65</v>
      </c>
      <c r="C9" s="35">
        <v>22</v>
      </c>
      <c r="D9" s="34">
        <v>15</v>
      </c>
      <c r="E9" s="35">
        <v>18</v>
      </c>
      <c r="F9" s="34">
        <v>916</v>
      </c>
      <c r="G9" s="35">
        <v>162</v>
      </c>
      <c r="H9" s="19">
        <v>126</v>
      </c>
      <c r="I9" s="74">
        <v>162</v>
      </c>
      <c r="J9" s="12"/>
    </row>
    <row r="10" spans="1:10" ht="23.25">
      <c r="A10" s="20" t="s">
        <v>38</v>
      </c>
      <c r="B10" s="23">
        <v>43</v>
      </c>
      <c r="C10" s="23">
        <v>7</v>
      </c>
      <c r="D10" s="22">
        <v>6</v>
      </c>
      <c r="E10" s="23">
        <v>1</v>
      </c>
      <c r="F10" s="22">
        <v>215</v>
      </c>
      <c r="G10" s="23">
        <v>40</v>
      </c>
      <c r="H10" s="22">
        <v>35</v>
      </c>
      <c r="I10" s="73">
        <v>13</v>
      </c>
      <c r="J10" s="12"/>
    </row>
    <row r="11" spans="1:10" ht="15">
      <c r="A11" s="20" t="s">
        <v>39</v>
      </c>
      <c r="B11" s="23">
        <v>712</v>
      </c>
      <c r="C11" s="23">
        <v>117</v>
      </c>
      <c r="D11" s="22">
        <v>377</v>
      </c>
      <c r="E11" s="23">
        <v>145</v>
      </c>
      <c r="F11" s="22">
        <v>4996</v>
      </c>
      <c r="G11" s="23">
        <v>796</v>
      </c>
      <c r="H11" s="22">
        <v>2568</v>
      </c>
      <c r="I11" s="73">
        <v>1021</v>
      </c>
      <c r="J11" s="12"/>
    </row>
    <row r="12" spans="1:10" ht="34.5">
      <c r="A12" s="20" t="s">
        <v>40</v>
      </c>
      <c r="B12" s="23">
        <v>106</v>
      </c>
      <c r="C12" s="23">
        <v>51</v>
      </c>
      <c r="D12" s="22">
        <v>7</v>
      </c>
      <c r="E12" s="23">
        <v>1</v>
      </c>
      <c r="F12" s="22">
        <v>1094</v>
      </c>
      <c r="G12" s="23">
        <v>126</v>
      </c>
      <c r="H12" s="22">
        <v>105</v>
      </c>
      <c r="I12" s="73">
        <v>6</v>
      </c>
      <c r="J12" s="12"/>
    </row>
    <row r="13" spans="1:10" ht="34.5">
      <c r="A13" s="20" t="s">
        <v>41</v>
      </c>
      <c r="B13" s="23">
        <v>24</v>
      </c>
      <c r="C13" s="23">
        <v>3</v>
      </c>
      <c r="D13" s="22">
        <v>10</v>
      </c>
      <c r="E13" s="23">
        <v>1</v>
      </c>
      <c r="F13" s="22">
        <v>108</v>
      </c>
      <c r="G13" s="23">
        <v>13</v>
      </c>
      <c r="H13" s="22">
        <v>53</v>
      </c>
      <c r="I13" s="73">
        <v>12</v>
      </c>
      <c r="J13" s="12"/>
    </row>
    <row r="14" spans="1:10" ht="15">
      <c r="A14" s="20" t="s">
        <v>42</v>
      </c>
      <c r="B14" s="23">
        <v>1095</v>
      </c>
      <c r="C14" s="23">
        <v>161</v>
      </c>
      <c r="D14" s="22">
        <v>983</v>
      </c>
      <c r="E14" s="23">
        <v>208</v>
      </c>
      <c r="F14" s="22">
        <v>6985</v>
      </c>
      <c r="G14" s="23">
        <v>1146</v>
      </c>
      <c r="H14" s="22">
        <v>6560</v>
      </c>
      <c r="I14" s="73">
        <v>1467</v>
      </c>
      <c r="J14" s="12"/>
    </row>
    <row r="15" spans="1:10" ht="45.75">
      <c r="A15" s="20" t="s">
        <v>43</v>
      </c>
      <c r="B15" s="23">
        <v>1563</v>
      </c>
      <c r="C15" s="23">
        <v>265</v>
      </c>
      <c r="D15" s="22">
        <v>1050</v>
      </c>
      <c r="E15" s="23">
        <v>622</v>
      </c>
      <c r="F15" s="22">
        <v>10393</v>
      </c>
      <c r="G15" s="23">
        <v>1963</v>
      </c>
      <c r="H15" s="22">
        <v>7569</v>
      </c>
      <c r="I15" s="73">
        <v>4753</v>
      </c>
      <c r="J15" s="12"/>
    </row>
    <row r="16" spans="1:10" ht="15">
      <c r="A16" s="20" t="s">
        <v>44</v>
      </c>
      <c r="B16" s="23">
        <v>189</v>
      </c>
      <c r="C16" s="23">
        <v>39</v>
      </c>
      <c r="D16" s="22">
        <v>107</v>
      </c>
      <c r="E16" s="23">
        <v>61</v>
      </c>
      <c r="F16" s="22">
        <v>1241</v>
      </c>
      <c r="G16" s="23">
        <v>287</v>
      </c>
      <c r="H16" s="22">
        <v>991</v>
      </c>
      <c r="I16" s="73">
        <v>415</v>
      </c>
      <c r="J16" s="12"/>
    </row>
    <row r="17" spans="1:10" ht="23.25">
      <c r="A17" s="20" t="s">
        <v>45</v>
      </c>
      <c r="B17" s="23">
        <v>314</v>
      </c>
      <c r="C17" s="23">
        <v>28</v>
      </c>
      <c r="D17" s="22">
        <v>253</v>
      </c>
      <c r="E17" s="23">
        <v>124</v>
      </c>
      <c r="F17" s="22">
        <v>2032</v>
      </c>
      <c r="G17" s="23">
        <v>180</v>
      </c>
      <c r="H17" s="22">
        <v>1430</v>
      </c>
      <c r="I17" s="73">
        <v>698</v>
      </c>
      <c r="J17" s="12"/>
    </row>
    <row r="18" spans="1:10" ht="15">
      <c r="A18" s="20" t="s">
        <v>46</v>
      </c>
      <c r="B18" s="23">
        <v>180</v>
      </c>
      <c r="C18" s="23">
        <v>31</v>
      </c>
      <c r="D18" s="22">
        <v>62</v>
      </c>
      <c r="E18" s="23">
        <v>18</v>
      </c>
      <c r="F18" s="22">
        <v>1240</v>
      </c>
      <c r="G18" s="23">
        <v>176</v>
      </c>
      <c r="H18" s="22">
        <v>380</v>
      </c>
      <c r="I18" s="73">
        <v>162</v>
      </c>
      <c r="J18" s="12"/>
    </row>
    <row r="19" spans="1:10" ht="23.25">
      <c r="A19" s="20" t="s">
        <v>47</v>
      </c>
      <c r="B19" s="23">
        <v>65</v>
      </c>
      <c r="C19" s="23">
        <v>7</v>
      </c>
      <c r="D19" s="22">
        <v>30</v>
      </c>
      <c r="E19" s="23">
        <v>17</v>
      </c>
      <c r="F19" s="22">
        <v>380</v>
      </c>
      <c r="G19" s="23">
        <v>87</v>
      </c>
      <c r="H19" s="22">
        <v>196</v>
      </c>
      <c r="I19" s="73">
        <v>122</v>
      </c>
      <c r="J19" s="12"/>
    </row>
    <row r="20" spans="1:10" ht="18" customHeight="1">
      <c r="A20" s="20" t="s">
        <v>48</v>
      </c>
      <c r="B20" s="23">
        <v>125</v>
      </c>
      <c r="C20" s="23">
        <v>15</v>
      </c>
      <c r="D20" s="22">
        <v>73</v>
      </c>
      <c r="E20" s="23">
        <v>40</v>
      </c>
      <c r="F20" s="22">
        <v>805</v>
      </c>
      <c r="G20" s="23">
        <v>90</v>
      </c>
      <c r="H20" s="22">
        <v>514</v>
      </c>
      <c r="I20" s="73">
        <v>251</v>
      </c>
      <c r="J20" s="12"/>
    </row>
    <row r="21" spans="1:10" ht="23.25">
      <c r="A21" s="20" t="s">
        <v>49</v>
      </c>
      <c r="B21" s="23">
        <v>445</v>
      </c>
      <c r="C21" s="23">
        <v>59</v>
      </c>
      <c r="D21" s="22">
        <v>201</v>
      </c>
      <c r="E21" s="23">
        <v>53</v>
      </c>
      <c r="F21" s="22">
        <v>3037</v>
      </c>
      <c r="G21" s="23">
        <v>430</v>
      </c>
      <c r="H21" s="22">
        <v>1223</v>
      </c>
      <c r="I21" s="73">
        <v>384</v>
      </c>
      <c r="J21" s="12"/>
    </row>
    <row r="22" spans="1:10" ht="23.25">
      <c r="A22" s="20" t="s">
        <v>50</v>
      </c>
      <c r="B22" s="23">
        <v>257</v>
      </c>
      <c r="C22" s="23">
        <v>33</v>
      </c>
      <c r="D22" s="22">
        <v>75</v>
      </c>
      <c r="E22" s="23">
        <v>27</v>
      </c>
      <c r="F22" s="22">
        <v>1593</v>
      </c>
      <c r="G22" s="23">
        <v>175</v>
      </c>
      <c r="H22" s="22">
        <v>547</v>
      </c>
      <c r="I22" s="73">
        <v>173</v>
      </c>
      <c r="J22" s="12"/>
    </row>
    <row r="23" spans="1:10" ht="34.5">
      <c r="A23" s="20" t="s">
        <v>51</v>
      </c>
      <c r="B23" s="23">
        <v>11</v>
      </c>
      <c r="C23" s="23">
        <v>1</v>
      </c>
      <c r="D23" s="22">
        <v>1</v>
      </c>
      <c r="E23" s="22">
        <v>0</v>
      </c>
      <c r="F23" s="22">
        <v>50</v>
      </c>
      <c r="G23" s="22">
        <v>10</v>
      </c>
      <c r="H23" s="22">
        <v>8</v>
      </c>
      <c r="I23" s="73">
        <v>5</v>
      </c>
      <c r="J23" s="12"/>
    </row>
    <row r="24" spans="1:10" ht="15">
      <c r="A24" s="20" t="s">
        <v>52</v>
      </c>
      <c r="B24" s="23">
        <v>196</v>
      </c>
      <c r="C24" s="23">
        <v>20</v>
      </c>
      <c r="D24" s="22">
        <v>80</v>
      </c>
      <c r="E24" s="23">
        <v>30</v>
      </c>
      <c r="F24" s="22">
        <v>1008</v>
      </c>
      <c r="G24" s="23">
        <v>112</v>
      </c>
      <c r="H24" s="22">
        <v>542</v>
      </c>
      <c r="I24" s="73">
        <v>132</v>
      </c>
      <c r="J24" s="12"/>
    </row>
    <row r="25" spans="1:10" ht="23.25">
      <c r="A25" s="20" t="s">
        <v>53</v>
      </c>
      <c r="B25" s="23">
        <v>108</v>
      </c>
      <c r="C25" s="23">
        <v>14</v>
      </c>
      <c r="D25" s="22">
        <v>19</v>
      </c>
      <c r="E25" s="23">
        <v>4</v>
      </c>
      <c r="F25" s="22">
        <v>676</v>
      </c>
      <c r="G25" s="23">
        <v>116</v>
      </c>
      <c r="H25" s="22">
        <v>98</v>
      </c>
      <c r="I25" s="73">
        <v>50</v>
      </c>
      <c r="J25" s="12"/>
    </row>
    <row r="26" spans="1:10" ht="23.25">
      <c r="A26" s="20" t="s">
        <v>54</v>
      </c>
      <c r="B26" s="23">
        <v>31</v>
      </c>
      <c r="C26" s="23">
        <v>1</v>
      </c>
      <c r="D26" s="22">
        <v>24</v>
      </c>
      <c r="E26" s="23">
        <v>18</v>
      </c>
      <c r="F26" s="22">
        <v>206</v>
      </c>
      <c r="G26" s="23">
        <v>26</v>
      </c>
      <c r="H26" s="22">
        <v>177</v>
      </c>
      <c r="I26" s="73">
        <v>92</v>
      </c>
      <c r="J26" s="12"/>
    </row>
    <row r="27" spans="1:10" ht="15">
      <c r="A27" s="20" t="s">
        <v>55</v>
      </c>
      <c r="B27" s="23">
        <v>42</v>
      </c>
      <c r="C27" s="23">
        <v>4</v>
      </c>
      <c r="D27" s="22">
        <v>36</v>
      </c>
      <c r="E27" s="23">
        <v>21</v>
      </c>
      <c r="F27" s="22">
        <v>252</v>
      </c>
      <c r="G27" s="23">
        <v>40</v>
      </c>
      <c r="H27" s="22">
        <v>234</v>
      </c>
      <c r="I27" s="73">
        <v>152</v>
      </c>
      <c r="J27" s="12"/>
    </row>
    <row r="28" spans="1:10" ht="81" customHeight="1">
      <c r="A28" s="20" t="s">
        <v>56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2">
        <v>0</v>
      </c>
      <c r="I28" s="73">
        <v>1</v>
      </c>
      <c r="J28" s="12"/>
    </row>
    <row r="29" spans="1:10" ht="34.5">
      <c r="A29" s="20" t="s">
        <v>57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19">
        <v>0</v>
      </c>
      <c r="I29" s="74">
        <v>0</v>
      </c>
      <c r="J29" s="12"/>
    </row>
    <row r="30" spans="1:10" ht="15.75" thickBot="1">
      <c r="A30" s="75" t="s">
        <v>30</v>
      </c>
      <c r="B30" s="76">
        <f>SUM(B9:B29)</f>
        <v>5571</v>
      </c>
      <c r="C30" s="76">
        <f aca="true" t="shared" si="0" ref="C30:I30">SUM(C9:C29)</f>
        <v>878</v>
      </c>
      <c r="D30" s="76">
        <f t="shared" si="0"/>
        <v>3409</v>
      </c>
      <c r="E30" s="76">
        <f t="shared" si="0"/>
        <v>1409</v>
      </c>
      <c r="F30" s="76">
        <f t="shared" si="0"/>
        <v>37227</v>
      </c>
      <c r="G30" s="76">
        <f t="shared" si="0"/>
        <v>5975</v>
      </c>
      <c r="H30" s="76">
        <f t="shared" si="0"/>
        <v>23356</v>
      </c>
      <c r="I30" s="76">
        <f t="shared" si="0"/>
        <v>10071</v>
      </c>
      <c r="J30" s="12"/>
    </row>
    <row r="31" spans="1:10" ht="15" customHeight="1">
      <c r="A31" s="77" t="s">
        <v>18</v>
      </c>
      <c r="J31" s="1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&amp;L18.07.2016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3">
      <selection activeCell="I42" sqref="I42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350" t="s">
        <v>520</v>
      </c>
      <c r="B1" s="350"/>
      <c r="C1" s="350"/>
      <c r="D1" s="350"/>
      <c r="E1" s="350"/>
      <c r="F1" s="350"/>
      <c r="G1" s="350"/>
      <c r="H1" s="350"/>
      <c r="I1" s="350"/>
    </row>
    <row r="3" spans="1:9" ht="15.75">
      <c r="A3" s="340" t="s">
        <v>527</v>
      </c>
      <c r="B3" s="340"/>
      <c r="C3" s="340"/>
      <c r="D3" s="340"/>
      <c r="E3" s="340"/>
      <c r="F3" s="340"/>
      <c r="G3" s="340"/>
      <c r="H3" s="340"/>
      <c r="I3" s="340"/>
    </row>
    <row r="4" spans="1:9" ht="15.75" customHeight="1">
      <c r="A4" s="365" t="s">
        <v>59</v>
      </c>
      <c r="B4" s="365"/>
      <c r="C4" s="365"/>
      <c r="D4" s="365"/>
      <c r="E4" s="365"/>
      <c r="F4" s="365"/>
      <c r="G4" s="365"/>
      <c r="H4" s="365"/>
      <c r="I4" s="365"/>
    </row>
    <row r="5" spans="4:8" ht="18.75">
      <c r="D5" s="38"/>
      <c r="E5" s="38"/>
      <c r="F5" s="38"/>
      <c r="G5" s="38"/>
      <c r="H5" s="38"/>
    </row>
    <row r="6" spans="4:7" ht="22.5" customHeight="1">
      <c r="D6" s="366" t="s">
        <v>60</v>
      </c>
      <c r="E6" s="366"/>
      <c r="F6" s="166" t="s">
        <v>9</v>
      </c>
      <c r="G6" s="39" t="s">
        <v>61</v>
      </c>
    </row>
    <row r="7" spans="4:7" ht="15">
      <c r="D7" s="364" t="s">
        <v>62</v>
      </c>
      <c r="E7" s="364"/>
      <c r="F7" s="560">
        <v>5003</v>
      </c>
      <c r="G7" s="258">
        <v>70.33</v>
      </c>
    </row>
    <row r="8" spans="4:7" ht="13.5" customHeight="1">
      <c r="D8" s="364" t="s">
        <v>63</v>
      </c>
      <c r="E8" s="364"/>
      <c r="F8" s="258">
        <v>134</v>
      </c>
      <c r="G8" s="258">
        <v>1.87</v>
      </c>
    </row>
    <row r="9" spans="4:7" ht="13.5" customHeight="1">
      <c r="D9" s="364" t="s">
        <v>64</v>
      </c>
      <c r="E9" s="364"/>
      <c r="F9" s="258">
        <v>443</v>
      </c>
      <c r="G9" s="258">
        <v>6.23</v>
      </c>
    </row>
    <row r="10" spans="4:7" ht="15.75" customHeight="1">
      <c r="D10" s="364" t="s">
        <v>65</v>
      </c>
      <c r="E10" s="364"/>
      <c r="F10" s="258">
        <v>185</v>
      </c>
      <c r="G10" s="258">
        <v>2.6</v>
      </c>
    </row>
    <row r="11" spans="4:7" ht="14.25" customHeight="1">
      <c r="D11" s="364" t="s">
        <v>66</v>
      </c>
      <c r="E11" s="364"/>
      <c r="F11" s="258">
        <v>157</v>
      </c>
      <c r="G11" s="258">
        <v>2.21</v>
      </c>
    </row>
    <row r="12" spans="4:7" ht="15" customHeight="1">
      <c r="D12" s="364" t="s">
        <v>67</v>
      </c>
      <c r="E12" s="364"/>
      <c r="F12" s="258">
        <v>129</v>
      </c>
      <c r="G12" s="258">
        <v>1.81</v>
      </c>
    </row>
    <row r="13" spans="4:7" ht="14.25" customHeight="1">
      <c r="D13" s="364" t="s">
        <v>68</v>
      </c>
      <c r="E13" s="364"/>
      <c r="F13" s="258">
        <v>280</v>
      </c>
      <c r="G13" s="258">
        <v>3.94</v>
      </c>
    </row>
    <row r="14" spans="4:7" ht="16.5" customHeight="1">
      <c r="D14" s="364" t="s">
        <v>69</v>
      </c>
      <c r="E14" s="364"/>
      <c r="F14" s="258">
        <v>74</v>
      </c>
      <c r="G14" s="258">
        <v>1.04</v>
      </c>
    </row>
    <row r="15" spans="4:7" ht="16.5" customHeight="1">
      <c r="D15" s="364" t="s">
        <v>70</v>
      </c>
      <c r="E15" s="364"/>
      <c r="F15" s="258">
        <v>339</v>
      </c>
      <c r="G15" s="258">
        <v>4.77</v>
      </c>
    </row>
    <row r="16" spans="4:7" ht="15.75" customHeight="1">
      <c r="D16" s="364" t="s">
        <v>71</v>
      </c>
      <c r="E16" s="364"/>
      <c r="F16" s="258">
        <v>64</v>
      </c>
      <c r="G16" s="258">
        <v>0.9</v>
      </c>
    </row>
    <row r="17" spans="4:7" ht="15.75" customHeight="1">
      <c r="D17" s="364" t="s">
        <v>72</v>
      </c>
      <c r="E17" s="364"/>
      <c r="F17" s="258">
        <v>76</v>
      </c>
      <c r="G17" s="258">
        <v>1.07</v>
      </c>
    </row>
    <row r="18" spans="4:7" ht="17.25" customHeight="1">
      <c r="D18" s="364" t="s">
        <v>73</v>
      </c>
      <c r="E18" s="364"/>
      <c r="F18" s="258">
        <v>49</v>
      </c>
      <c r="G18" s="258">
        <v>0.68</v>
      </c>
    </row>
    <row r="19" spans="4:7" ht="17.25" customHeight="1">
      <c r="D19" s="364" t="s">
        <v>74</v>
      </c>
      <c r="E19" s="364"/>
      <c r="F19" s="258">
        <v>46</v>
      </c>
      <c r="G19" s="258">
        <v>0.65</v>
      </c>
    </row>
    <row r="20" spans="4:7" ht="15.75" customHeight="1">
      <c r="D20" s="364" t="s">
        <v>75</v>
      </c>
      <c r="E20" s="364"/>
      <c r="F20" s="258">
        <v>135</v>
      </c>
      <c r="G20" s="258">
        <v>1.9</v>
      </c>
    </row>
    <row r="21" spans="4:7" ht="15">
      <c r="D21" s="368" t="s">
        <v>30</v>
      </c>
      <c r="E21" s="369"/>
      <c r="F21" s="117">
        <f>SUM(F7:F20)</f>
        <v>7114</v>
      </c>
      <c r="G21" s="170">
        <f>SUM(G7:G20)</f>
        <v>100.00000000000001</v>
      </c>
    </row>
    <row r="22" ht="15.75" customHeight="1"/>
    <row r="23" spans="1:9" ht="15">
      <c r="A23" s="365" t="s">
        <v>76</v>
      </c>
      <c r="B23" s="365"/>
      <c r="C23" s="365"/>
      <c r="D23" s="365"/>
      <c r="E23" s="365"/>
      <c r="F23" s="365"/>
      <c r="G23" s="365"/>
      <c r="H23" s="365"/>
      <c r="I23" s="365"/>
    </row>
    <row r="24" ht="15.75" customHeight="1"/>
    <row r="25" spans="4:7" ht="30" customHeight="1">
      <c r="D25" s="366" t="s">
        <v>60</v>
      </c>
      <c r="E25" s="366"/>
      <c r="F25" s="116" t="s">
        <v>9</v>
      </c>
      <c r="G25" s="39" t="s">
        <v>61</v>
      </c>
    </row>
    <row r="26" spans="4:7" ht="15" customHeight="1">
      <c r="D26" s="364">
        <v>10000</v>
      </c>
      <c r="E26" s="367"/>
      <c r="F26" s="560">
        <v>7453</v>
      </c>
      <c r="G26" s="258">
        <v>25.14</v>
      </c>
    </row>
    <row r="27" spans="4:7" ht="15">
      <c r="D27" s="367" t="s">
        <v>77</v>
      </c>
      <c r="E27" s="367"/>
      <c r="F27" s="560">
        <v>2750</v>
      </c>
      <c r="G27" s="258">
        <v>9.27</v>
      </c>
    </row>
    <row r="28" spans="4:7" ht="15">
      <c r="D28" s="367" t="s">
        <v>78</v>
      </c>
      <c r="E28" s="367"/>
      <c r="F28" s="258">
        <v>905</v>
      </c>
      <c r="G28" s="258">
        <v>3.05</v>
      </c>
    </row>
    <row r="29" spans="4:7" ht="15">
      <c r="D29" s="367" t="s">
        <v>79</v>
      </c>
      <c r="E29" s="367"/>
      <c r="F29" s="258">
        <v>682</v>
      </c>
      <c r="G29" s="258">
        <v>2.3</v>
      </c>
    </row>
    <row r="30" spans="4:7" ht="15">
      <c r="D30" s="367" t="s">
        <v>80</v>
      </c>
      <c r="E30" s="367"/>
      <c r="F30" s="560">
        <v>5140</v>
      </c>
      <c r="G30" s="258">
        <v>17.33</v>
      </c>
    </row>
    <row r="31" spans="4:7" ht="15">
      <c r="D31" s="367" t="s">
        <v>81</v>
      </c>
      <c r="E31" s="367"/>
      <c r="F31" s="258">
        <v>381</v>
      </c>
      <c r="G31" s="258">
        <v>1.28</v>
      </c>
    </row>
    <row r="32" spans="4:7" ht="15">
      <c r="D32" s="367" t="s">
        <v>82</v>
      </c>
      <c r="E32" s="367"/>
      <c r="F32" s="560">
        <v>6461</v>
      </c>
      <c r="G32" s="258">
        <v>21.78</v>
      </c>
    </row>
    <row r="33" spans="4:7" ht="15">
      <c r="D33" s="367" t="s">
        <v>83</v>
      </c>
      <c r="E33" s="367"/>
      <c r="F33" s="258">
        <v>200</v>
      </c>
      <c r="G33" s="258">
        <v>0.67</v>
      </c>
    </row>
    <row r="34" spans="4:7" ht="15">
      <c r="D34" s="367" t="s">
        <v>84</v>
      </c>
      <c r="E34" s="367"/>
      <c r="F34" s="258">
        <v>397</v>
      </c>
      <c r="G34" s="258">
        <v>1.34</v>
      </c>
    </row>
    <row r="35" spans="4:7" ht="15">
      <c r="D35" s="367" t="s">
        <v>64</v>
      </c>
      <c r="E35" s="367"/>
      <c r="F35" s="560">
        <v>1940</v>
      </c>
      <c r="G35" s="258">
        <v>6.54</v>
      </c>
    </row>
    <row r="36" spans="4:7" ht="15">
      <c r="D36" s="367" t="s">
        <v>65</v>
      </c>
      <c r="E36" s="367"/>
      <c r="F36" s="258">
        <v>435</v>
      </c>
      <c r="G36" s="258">
        <v>1.47</v>
      </c>
    </row>
    <row r="37" spans="4:7" ht="15">
      <c r="D37" s="367" t="s">
        <v>66</v>
      </c>
      <c r="E37" s="367"/>
      <c r="F37" s="258">
        <v>644</v>
      </c>
      <c r="G37" s="258">
        <v>2.17</v>
      </c>
    </row>
    <row r="38" spans="4:7" ht="15">
      <c r="D38" s="367" t="s">
        <v>67</v>
      </c>
      <c r="E38" s="367"/>
      <c r="F38" s="258">
        <v>508</v>
      </c>
      <c r="G38" s="258">
        <v>1.71</v>
      </c>
    </row>
    <row r="39" spans="4:7" ht="15">
      <c r="D39" s="367" t="s">
        <v>68</v>
      </c>
      <c r="E39" s="367"/>
      <c r="F39" s="258">
        <v>912</v>
      </c>
      <c r="G39" s="258">
        <v>3.07</v>
      </c>
    </row>
    <row r="40" spans="4:7" ht="15">
      <c r="D40" s="367" t="s">
        <v>85</v>
      </c>
      <c r="E40" s="367"/>
      <c r="F40" s="258">
        <v>155</v>
      </c>
      <c r="G40" s="258">
        <v>0.52</v>
      </c>
    </row>
    <row r="41" spans="4:7" ht="15">
      <c r="D41" s="367" t="s">
        <v>86</v>
      </c>
      <c r="E41" s="367"/>
      <c r="F41" s="258">
        <v>29</v>
      </c>
      <c r="G41" s="258">
        <v>0.1</v>
      </c>
    </row>
    <row r="42" spans="4:7" ht="15">
      <c r="D42" s="367" t="s">
        <v>87</v>
      </c>
      <c r="E42" s="367"/>
      <c r="F42" s="258">
        <v>95</v>
      </c>
      <c r="G42" s="258">
        <v>0.32</v>
      </c>
    </row>
    <row r="43" spans="4:7" ht="15">
      <c r="D43" s="367" t="s">
        <v>88</v>
      </c>
      <c r="E43" s="367"/>
      <c r="F43" s="258">
        <v>385</v>
      </c>
      <c r="G43" s="258">
        <v>1.3</v>
      </c>
    </row>
    <row r="44" spans="4:7" ht="15">
      <c r="D44" s="367" t="s">
        <v>71</v>
      </c>
      <c r="E44" s="367"/>
      <c r="F44" s="258">
        <v>66</v>
      </c>
      <c r="G44" s="258">
        <v>0.22</v>
      </c>
    </row>
    <row r="45" spans="4:7" ht="15">
      <c r="D45" s="367" t="s">
        <v>72</v>
      </c>
      <c r="E45" s="367"/>
      <c r="F45" s="258">
        <v>64</v>
      </c>
      <c r="G45" s="258">
        <v>0.22</v>
      </c>
    </row>
    <row r="46" spans="4:7" ht="15">
      <c r="D46" s="367" t="s">
        <v>89</v>
      </c>
      <c r="E46" s="367"/>
      <c r="F46" s="258">
        <v>58</v>
      </c>
      <c r="G46" s="258">
        <v>0.2</v>
      </c>
    </row>
    <row r="47" spans="4:7" ht="15">
      <c r="D47" s="370" t="s">
        <v>30</v>
      </c>
      <c r="E47" s="370"/>
      <c r="F47" s="115">
        <f>SUM(F26:F46)</f>
        <v>29660</v>
      </c>
      <c r="G47" s="170">
        <f>SUM(G26:G46)</f>
        <v>99.99999999999997</v>
      </c>
    </row>
    <row r="48" spans="4:8" ht="15">
      <c r="D48" s="2" t="s">
        <v>90</v>
      </c>
      <c r="E48" s="2"/>
      <c r="F48" s="2"/>
      <c r="G48" s="2"/>
      <c r="H48" s="2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&amp;L18.07.2016&amp;CTÜRKİYE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I17" sqref="I17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  <col min="10" max="10" width="14.00390625" style="0" customWidth="1"/>
  </cols>
  <sheetData>
    <row r="2" spans="1:11" ht="17.25" customHeight="1" thickBot="1">
      <c r="A2" s="350" t="s">
        <v>519</v>
      </c>
      <c r="B2" s="350"/>
      <c r="C2" s="350"/>
      <c r="D2" s="350"/>
      <c r="E2" s="350"/>
      <c r="F2" s="350"/>
      <c r="G2" s="350"/>
      <c r="H2" s="350"/>
      <c r="I2" s="37"/>
      <c r="J2" s="37"/>
      <c r="K2" s="37"/>
    </row>
    <row r="3" spans="1:1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37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09"/>
      <c r="B5" s="561" t="s">
        <v>91</v>
      </c>
      <c r="C5" s="285"/>
      <c r="D5" s="285"/>
      <c r="E5" s="285"/>
      <c r="F5" s="285"/>
      <c r="G5" s="164"/>
      <c r="H5" s="164"/>
      <c r="I5" s="164"/>
      <c r="J5" s="164"/>
      <c r="K5" s="41"/>
    </row>
    <row r="6" spans="2:11" ht="18.75">
      <c r="B6" s="42"/>
      <c r="C6" s="43"/>
      <c r="D6" s="43"/>
      <c r="E6" s="43"/>
      <c r="F6" s="43"/>
      <c r="G6" s="43"/>
      <c r="H6" s="43"/>
      <c r="I6" s="43"/>
      <c r="J6" s="43"/>
      <c r="K6" s="3"/>
    </row>
    <row r="7" spans="2:11" ht="15">
      <c r="B7" s="3"/>
      <c r="C7" s="3"/>
      <c r="D7" s="42"/>
      <c r="E7" s="42"/>
      <c r="F7" s="42"/>
      <c r="G7" s="3"/>
      <c r="H7" s="3"/>
      <c r="I7" s="3"/>
      <c r="J7" s="3"/>
      <c r="K7" s="3"/>
    </row>
    <row r="8" spans="2:7" ht="24.75" customHeight="1">
      <c r="B8" s="372"/>
      <c r="C8" s="373" t="s">
        <v>299</v>
      </c>
      <c r="D8" s="373"/>
      <c r="E8" s="373" t="s">
        <v>300</v>
      </c>
      <c r="F8" s="373"/>
      <c r="G8" s="3"/>
    </row>
    <row r="9" spans="2:11" ht="24.75" customHeight="1">
      <c r="B9" s="372"/>
      <c r="C9" s="373"/>
      <c r="D9" s="373"/>
      <c r="E9" s="373"/>
      <c r="F9" s="373"/>
      <c r="G9" s="3"/>
      <c r="H9" s="3"/>
      <c r="I9" s="45"/>
      <c r="J9" s="3"/>
      <c r="K9" s="3"/>
    </row>
    <row r="10" spans="2:11" ht="24.75" customHeight="1">
      <c r="B10" s="154" t="s">
        <v>301</v>
      </c>
      <c r="C10" s="154" t="s">
        <v>9</v>
      </c>
      <c r="D10" s="154" t="s">
        <v>92</v>
      </c>
      <c r="E10" s="154" t="s">
        <v>9</v>
      </c>
      <c r="F10" s="154" t="s">
        <v>92</v>
      </c>
      <c r="G10" s="152"/>
      <c r="H10" s="3"/>
      <c r="I10" s="3"/>
      <c r="J10" s="3"/>
      <c r="K10" s="3"/>
    </row>
    <row r="11" spans="2:11" ht="24.75" customHeight="1">
      <c r="B11" s="155">
        <v>1</v>
      </c>
      <c r="C11" s="156">
        <v>631</v>
      </c>
      <c r="D11" s="157">
        <f>C11/1139*100</f>
        <v>55.399473222124676</v>
      </c>
      <c r="E11" s="158">
        <v>2729</v>
      </c>
      <c r="F11" s="157">
        <f>E11/4208*100</f>
        <v>64.85266159695817</v>
      </c>
      <c r="G11" s="3"/>
      <c r="H11" s="3"/>
      <c r="I11" s="3"/>
      <c r="J11" s="3"/>
      <c r="K11" s="3"/>
    </row>
    <row r="12" spans="2:8" ht="24.75" customHeight="1">
      <c r="B12" s="155">
        <v>2</v>
      </c>
      <c r="C12" s="159">
        <v>292</v>
      </c>
      <c r="D12" s="157">
        <f aca="true" t="shared" si="0" ref="D12:D22">C12/1139*100</f>
        <v>25.636523266022827</v>
      </c>
      <c r="E12" s="159">
        <v>1255</v>
      </c>
      <c r="F12" s="157">
        <f aca="true" t="shared" si="1" ref="F12:F22">E12/4208*100</f>
        <v>29.824144486692017</v>
      </c>
      <c r="G12" s="3"/>
      <c r="H12" s="3"/>
    </row>
    <row r="13" spans="2:8" ht="24.75" customHeight="1">
      <c r="B13" s="155">
        <v>3</v>
      </c>
      <c r="C13" s="160">
        <v>95</v>
      </c>
      <c r="D13" s="157">
        <f t="shared" si="0"/>
        <v>8.340649692712907</v>
      </c>
      <c r="E13" s="160">
        <v>396</v>
      </c>
      <c r="F13" s="157">
        <f t="shared" si="1"/>
        <v>9.4106463878327</v>
      </c>
      <c r="G13" s="3"/>
      <c r="H13" s="3"/>
    </row>
    <row r="14" spans="2:8" ht="24.75" customHeight="1">
      <c r="B14" s="155">
        <v>4</v>
      </c>
      <c r="C14" s="160">
        <v>47</v>
      </c>
      <c r="D14" s="157">
        <f t="shared" si="0"/>
        <v>4.1264266900790165</v>
      </c>
      <c r="E14" s="160">
        <v>102</v>
      </c>
      <c r="F14" s="157">
        <f t="shared" si="1"/>
        <v>2.423954372623574</v>
      </c>
      <c r="G14" s="3"/>
      <c r="H14" s="3"/>
    </row>
    <row r="15" spans="2:8" ht="24.75" customHeight="1">
      <c r="B15" s="155">
        <v>5</v>
      </c>
      <c r="C15" s="160">
        <v>22</v>
      </c>
      <c r="D15" s="157">
        <f t="shared" si="0"/>
        <v>1.9315188762071993</v>
      </c>
      <c r="E15" s="160">
        <v>37</v>
      </c>
      <c r="F15" s="157">
        <f t="shared" si="1"/>
        <v>0.8792775665399241</v>
      </c>
      <c r="G15" s="3"/>
      <c r="H15" s="3"/>
    </row>
    <row r="16" spans="2:8" ht="24.75" customHeight="1">
      <c r="B16" s="155">
        <v>6</v>
      </c>
      <c r="C16" s="160">
        <v>11</v>
      </c>
      <c r="D16" s="157">
        <f t="shared" si="0"/>
        <v>0.9657594381035997</v>
      </c>
      <c r="E16" s="160">
        <v>17</v>
      </c>
      <c r="F16" s="157">
        <f t="shared" si="1"/>
        <v>0.40399239543726234</v>
      </c>
      <c r="G16" s="3"/>
      <c r="H16" s="3"/>
    </row>
    <row r="17" spans="2:8" ht="23.25" customHeight="1">
      <c r="B17" s="155">
        <v>7</v>
      </c>
      <c r="C17" s="160">
        <v>2</v>
      </c>
      <c r="D17" s="157">
        <f t="shared" si="0"/>
        <v>0.17559262510974538</v>
      </c>
      <c r="E17" s="160">
        <v>7</v>
      </c>
      <c r="F17" s="157">
        <f t="shared" si="1"/>
        <v>0.16634980988593154</v>
      </c>
      <c r="G17" s="3"/>
      <c r="H17" s="3"/>
    </row>
    <row r="18" spans="2:8" ht="25.5" customHeight="1">
      <c r="B18" s="155">
        <v>8</v>
      </c>
      <c r="C18" s="160">
        <v>8</v>
      </c>
      <c r="D18" s="157">
        <f t="shared" si="0"/>
        <v>0.7023705004389815</v>
      </c>
      <c r="E18" s="160">
        <v>2</v>
      </c>
      <c r="F18" s="157">
        <f t="shared" si="1"/>
        <v>0.04752851711026616</v>
      </c>
      <c r="G18" s="3"/>
      <c r="H18" s="3"/>
    </row>
    <row r="19" spans="1:8" ht="22.5" customHeight="1">
      <c r="A19" s="152"/>
      <c r="B19" s="155">
        <v>9</v>
      </c>
      <c r="C19" s="160">
        <v>1</v>
      </c>
      <c r="D19" s="157">
        <f t="shared" si="0"/>
        <v>0.08779631255487269</v>
      </c>
      <c r="E19" s="160">
        <v>4</v>
      </c>
      <c r="F19" s="157">
        <f t="shared" si="1"/>
        <v>0.09505703422053231</v>
      </c>
      <c r="G19" s="152"/>
      <c r="H19" s="3"/>
    </row>
    <row r="20" spans="2:8" ht="23.25" customHeight="1">
      <c r="B20" s="155">
        <v>10</v>
      </c>
      <c r="C20" s="160">
        <v>0</v>
      </c>
      <c r="D20" s="157">
        <f t="shared" si="0"/>
        <v>0</v>
      </c>
      <c r="E20" s="160">
        <v>3</v>
      </c>
      <c r="F20" s="157">
        <f t="shared" si="1"/>
        <v>0.07129277566539924</v>
      </c>
      <c r="G20" s="3"/>
      <c r="H20" s="3"/>
    </row>
    <row r="21" spans="2:8" ht="24.75" customHeight="1">
      <c r="B21" s="155" t="s">
        <v>93</v>
      </c>
      <c r="C21" s="160">
        <v>5</v>
      </c>
      <c r="D21" s="157">
        <f t="shared" si="0"/>
        <v>0.4389815627743635</v>
      </c>
      <c r="E21" s="160">
        <v>2</v>
      </c>
      <c r="F21" s="157">
        <f t="shared" si="1"/>
        <v>0.04752851711026616</v>
      </c>
      <c r="G21" s="3"/>
      <c r="H21" s="3"/>
    </row>
    <row r="22" spans="2:8" ht="24.75" customHeight="1">
      <c r="B22" s="154" t="s">
        <v>30</v>
      </c>
      <c r="C22" s="161">
        <f>SUM(C11:C21)</f>
        <v>1114</v>
      </c>
      <c r="D22" s="162">
        <f t="shared" si="0"/>
        <v>97.80509218612818</v>
      </c>
      <c r="E22" s="163">
        <f>SUM(E11:E21)</f>
        <v>4554</v>
      </c>
      <c r="F22" s="162">
        <f t="shared" si="1"/>
        <v>108.22243346007605</v>
      </c>
      <c r="G22" s="3"/>
      <c r="H22" s="3"/>
    </row>
    <row r="23" spans="2:8" ht="18.75" customHeight="1">
      <c r="B23" s="371" t="s">
        <v>18</v>
      </c>
      <c r="C23" s="371"/>
      <c r="D23" s="371"/>
      <c r="E23" s="371"/>
      <c r="F23" s="371"/>
      <c r="G23" s="3"/>
      <c r="H23" s="3"/>
    </row>
    <row r="24" spans="2:8" ht="19.5" customHeight="1">
      <c r="B24" t="s">
        <v>302</v>
      </c>
      <c r="C24" s="3"/>
      <c r="D24" s="3"/>
      <c r="E24" s="3"/>
      <c r="F24" s="3"/>
      <c r="G24" s="3"/>
      <c r="H24" s="3"/>
    </row>
    <row r="25" spans="2:11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"/>
      <c r="C26" s="3"/>
      <c r="D26" s="3"/>
      <c r="E26" s="3"/>
      <c r="F26" s="3"/>
      <c r="G26" s="118"/>
      <c r="H26" s="3"/>
      <c r="I26" s="3"/>
      <c r="J26" s="3"/>
      <c r="K26" s="3"/>
    </row>
    <row r="27" spans="2:11" ht="24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24.7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24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24.7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24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24.7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153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118"/>
      <c r="I35" s="118"/>
      <c r="J35" s="3"/>
      <c r="K35" s="3"/>
    </row>
    <row r="36" spans="2:11" ht="15">
      <c r="B36" s="3"/>
      <c r="C36" s="47"/>
      <c r="D36" s="47"/>
      <c r="H36" s="48"/>
      <c r="I36" s="3"/>
      <c r="J36" s="3"/>
      <c r="K36" s="3"/>
    </row>
    <row r="37" spans="2:11" ht="15">
      <c r="B37" s="3"/>
      <c r="C37" s="3"/>
      <c r="D37" s="3"/>
      <c r="H37" s="3"/>
      <c r="I37" s="3"/>
      <c r="J37" s="3"/>
      <c r="K37" s="3"/>
    </row>
    <row r="38" spans="2:11" ht="15">
      <c r="B38" s="3"/>
      <c r="C38" s="3"/>
      <c r="D38" s="3"/>
      <c r="H38" s="3"/>
      <c r="I38" s="3"/>
      <c r="J38" s="3"/>
      <c r="K38" s="3"/>
    </row>
    <row r="39" spans="2:11" ht="15">
      <c r="B39" s="3"/>
      <c r="C39" s="3"/>
      <c r="D39" s="3"/>
      <c r="H39" s="3"/>
      <c r="I39" s="3"/>
      <c r="J39" s="3"/>
      <c r="K39" s="3"/>
    </row>
    <row r="40" spans="2:11" ht="15">
      <c r="B40" s="3"/>
      <c r="C40" s="3"/>
      <c r="D40" s="3"/>
      <c r="H40" s="3"/>
      <c r="I40" s="3"/>
      <c r="J40" s="3"/>
      <c r="K40" s="3"/>
    </row>
    <row r="41" spans="2:11" ht="15">
      <c r="B41" s="3"/>
      <c r="C41" s="3"/>
      <c r="D41" s="3"/>
      <c r="H41" s="3"/>
      <c r="I41" s="3"/>
      <c r="J41" s="3"/>
      <c r="K41" s="3"/>
    </row>
    <row r="42" spans="2:11" ht="15">
      <c r="B42" s="3"/>
      <c r="C42" s="3"/>
      <c r="D42" s="3"/>
      <c r="H42" s="3"/>
      <c r="I42" s="3"/>
      <c r="J42" s="3"/>
      <c r="K42" s="3"/>
    </row>
    <row r="43" spans="2:11" ht="15">
      <c r="B43" s="3"/>
      <c r="C43" s="3"/>
      <c r="D43" s="3"/>
      <c r="H43" s="3"/>
      <c r="I43" s="3"/>
      <c r="J43" s="3"/>
      <c r="K43" s="3"/>
    </row>
    <row r="44" spans="2:11" ht="15">
      <c r="B44" s="3"/>
      <c r="C44" s="3"/>
      <c r="D44" s="3"/>
      <c r="H44" s="3"/>
      <c r="I44" s="3"/>
      <c r="J44" s="3"/>
      <c r="K44" s="3"/>
    </row>
    <row r="45" spans="2:11" ht="15">
      <c r="B45" s="3"/>
      <c r="C45" s="3"/>
      <c r="D45" s="3"/>
      <c r="H45" s="3"/>
      <c r="I45" s="3"/>
      <c r="J45" s="3"/>
      <c r="K45" s="3"/>
    </row>
  </sheetData>
  <sheetProtection/>
  <mergeCells count="6">
    <mergeCell ref="B23:F23"/>
    <mergeCell ref="A2:H2"/>
    <mergeCell ref="B8:B9"/>
    <mergeCell ref="C8:D9"/>
    <mergeCell ref="E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&amp;L18.07.2016&amp;CTÜRKİYE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2016-07-13T14:47:04Z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