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KOOPERATİFLERİN GENEL GÖRÜNÜMÜ" sheetId="15" r:id="rId15"/>
    <sheet name="YABANCI SERMAYE GENEL GÖRÜNÜM" sheetId="16" r:id="rId16"/>
    <sheet name="YABANCI SERMAYE ve İLLER" sheetId="17" r:id="rId17"/>
    <sheet name="YABANCI SERMAYE ve ÜLKELER" sheetId="18" r:id="rId18"/>
    <sheet name="YABANCI SERMAYE ve FAALİYETLER" sheetId="19" r:id="rId19"/>
  </sheets>
  <definedNames>
    <definedName name="_xlnm.Print_Area" localSheetId="10">'EN ÇOK KURULAN 10 FAALİYET'!$A$1:$J$52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8">'YABANCI SERMAYE ve FAALİYETLER'!$A$1:$F$62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BİRİKİMLİ)'!$5:$8</definedName>
    <definedName name="_xlnm.Print_Titles" localSheetId="16">'YABANCI SERMAYE ve İLLER'!$51:$53</definedName>
    <definedName name="_xlnm.Print_Titles" localSheetId="17">'YABANCI SERMAYE ve ÜLKELER'!$54:$56</definedName>
  </definedNames>
  <calcPr fullCalcOnLoad="1"/>
</workbook>
</file>

<file path=xl/sharedStrings.xml><?xml version="1.0" encoding="utf-8"?>
<sst xmlns="http://schemas.openxmlformats.org/spreadsheetml/2006/main" count="1184" uniqueCount="477">
  <si>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</si>
  <si>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</si>
  <si>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</si>
  <si>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</si>
  <si>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</si>
  <si>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</si>
  <si>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</si>
  <si>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</si>
  <si>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</si>
  <si>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</si>
  <si>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</si>
  <si>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</si>
  <si>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</si>
  <si>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</si>
  <si>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</si>
  <si>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</si>
  <si>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</si>
  <si>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</si>
  <si>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</si>
  <si>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</si>
  <si>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</si>
  <si>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</si>
  <si>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</si>
  <si>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</si>
  <si>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</si>
  <si>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</si>
  <si>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</si>
  <si>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</si>
  <si>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</si>
  <si>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</si>
  <si>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</si>
  <si>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</si>
  <si>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</si>
  <si>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</si>
  <si>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</si>
  <si>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</si>
  <si>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</si>
  <si>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</si>
  <si>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</si>
  <si>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</si>
  <si>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</si>
  <si>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</si>
  <si>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</si>
  <si>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</si>
  <si>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</si>
  <si>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</si>
  <si>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</si>
  <si>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</si>
  <si>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</si>
  <si>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</si>
  <si>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</si>
  <si>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</si>
  <si>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</si>
  <si>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</si>
  <si>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</si>
  <si>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</si>
  <si>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</si>
  <si>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</si>
  <si>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</si>
  <si>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</si>
  <si>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</si>
  <si>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</si>
  <si>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</si>
  <si>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</si>
  <si>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</si>
  <si>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</si>
  <si>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</si>
  <si>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</si>
  <si>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</si>
  <si>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</si>
  <si>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</si>
  <si>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</si>
  <si>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</si>
  <si>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</si>
  <si>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</si>
  <si>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</si>
  <si>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</si>
  <si>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</si>
  <si>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</si>
  <si>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</si>
  <si>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</si>
  <si>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</si>
  <si>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</si>
  <si>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</si>
  <si>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</si>
  <si>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</si>
  <si>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</si>
  <si>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</si>
  <si>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</si>
  <si>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</si>
  <si>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</si>
  <si>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</si>
  <si>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</si>
  <si>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</si>
  <si>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</si>
  <si>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</si>
  <si>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</si>
  <si>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</si>
  <si>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</si>
  <si>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</si>
  <si>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</si>
  <si>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</si>
  <si>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</si>
  <si>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</si>
  <si>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</si>
  <si>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</si>
  <si>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</si>
  <si>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</si>
  <si>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</si>
  <si>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</si>
  <si>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</si>
  <si>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</si>
  <si>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</si>
  <si>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</si>
  <si>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</si>
  <si>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</si>
  <si>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</si>
  <si>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</si>
  <si>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</si>
  <si>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</si>
  <si>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</si>
  <si>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</si>
  <si>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</si>
  <si>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</si>
  <si>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</si>
  <si>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</si>
  <si>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</si>
  <si>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</si>
  <si>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</si>
  <si>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</si>
  <si>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</si>
  <si>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</si>
  <si>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</si>
  <si>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</si>
  <si>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</si>
  <si>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</si>
  <si>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</si>
  <si>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</si>
  <si>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</si>
  <si>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</si>
  <si>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</si>
  <si>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</si>
  <si>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</si>
  <si>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</si>
  <si>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</si>
  <si>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</si>
  <si>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Oteller ve benzer konaklama yerleri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</si>
  <si>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</si>
  <si>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</si>
  <si>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</si>
  <si>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</si>
  <si>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</si>
  <si>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</si>
  <si>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</si>
  <si>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</si>
  <si>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</si>
  <si>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</si>
  <si>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</si>
  <si>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</si>
  <si>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</si>
  <si>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</si>
  <si>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</si>
  <si>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</si>
  <si>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</si>
  <si>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</si>
  <si>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</si>
  <si>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</si>
  <si>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</si>
  <si>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</si>
  <si>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</si>
  <si>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</si>
  <si>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</si>
  <si>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</si>
  <si>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</si>
  <si>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</si>
  <si>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</si>
  <si>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</si>
  <si>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</si>
  <si>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</si>
  <si>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</si>
  <si>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</si>
  <si>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</si>
  <si>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</si>
  <si>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</si>
  <si>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</si>
  <si>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</si>
  <si>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</si>
  <si>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</si>
  <si>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</si>
  <si>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</si>
  <si>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</si>
  <si>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</si>
  <si>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</si>
  <si>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</si>
  <si>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</si>
  <si>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</si>
  <si>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</si>
  <si>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</si>
  <si>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</si>
  <si>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</si>
  <si>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</si>
  <si>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</si>
  <si>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</si>
  <si>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</si>
  <si>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</si>
  <si>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</si>
  <si>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</si>
  <si>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</si>
  <si>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</si>
  <si>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</si>
  <si>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</si>
  <si>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</si>
  <si>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</si>
  <si>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</si>
  <si>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</si>
  <si>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</si>
  <si>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</si>
  <si>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</si>
  <si>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</si>
  <si>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</si>
  <si>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</si>
  <si>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</si>
  <si>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</si>
  <si>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</si>
  <si>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</si>
  <si>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</si>
  <si>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</si>
  <si>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</si>
  <si>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</si>
  <si>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</si>
  <si>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</si>
  <si>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</si>
  <si>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</si>
  <si>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</si>
  <si>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</si>
  <si>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</si>
  <si>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</si>
  <si>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</si>
  <si>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</si>
  <si>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</si>
  <si>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</si>
  <si>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</si>
  <si>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</si>
  <si>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</si>
  <si>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</si>
  <si>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</si>
  <si>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</si>
  <si>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</si>
  <si>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</si>
  <si>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</si>
  <si>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</si>
  <si>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</si>
  <si>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</si>
  <si>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</si>
  <si>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</si>
  <si>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</si>
  <si>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</si>
  <si>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</si>
  <si>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</si>
  <si>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Faaliyet  Açıklama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</si>
  <si>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</si>
  <si>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</si>
  <si>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</si>
  <si>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</si>
  <si>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</si>
  <si>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</si>
  <si>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</si>
  <si>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</si>
  <si>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</si>
  <si>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</si>
  <si>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</si>
  <si>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</si>
  <si>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</si>
  <si>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</si>
  <si>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</si>
  <si>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</si>
  <si>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</si>
  <si>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</si>
  <si>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</si>
  <si>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</si>
  <si>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</si>
  <si>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</si>
  <si>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</si>
  <si>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</si>
  <si>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</si>
  <si>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</si>
  <si>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</si>
  <si>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</si>
  <si>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</si>
  <si>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</si>
  <si>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</si>
  <si>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</si>
  <si>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</si>
  <si>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</si>
  <si>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</si>
  <si>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</si>
  <si>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</si>
  <si>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</si>
  <si>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</si>
  <si>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</si>
  <si>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</si>
  <si>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</si>
  <si>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</si>
  <si>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</si>
  <si>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</si>
  <si>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</si>
  <si>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</si>
  <si>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</si>
  <si>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</si>
  <si>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</si>
  <si>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</si>
  <si>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</si>
  <si>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</si>
  <si>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</si>
  <si>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Seyahat acentesi faaliyetleri</t>
  </si>
  <si>
    <t>Belirli bir mala tahsis edilmiş mağazalarda hırdavat, boya ve cam perakende ticareti</t>
  </si>
  <si>
    <t>BAE</t>
  </si>
  <si>
    <t>Mısır</t>
  </si>
  <si>
    <t>Belirli bir mala tahsis edilmiş mağazalarda otomotiv yakıtının perakende ticareti</t>
  </si>
  <si>
    <t>İsveç</t>
  </si>
  <si>
    <t>Belirli bir mala tahsis edilmemiş mağazalardaki toptan ticaret</t>
  </si>
  <si>
    <t>Gayrimenkul acenteleri</t>
  </si>
  <si>
    <t>MERSİN</t>
  </si>
  <si>
    <t>Kanada</t>
  </si>
  <si>
    <t>Güney Kore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</si>
  <si>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</si>
  <si>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</si>
  <si>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</si>
  <si>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</si>
  <si>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</si>
  <si>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</si>
  <si>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</si>
  <si>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</si>
  <si>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</si>
  <si>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</si>
  <si>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</si>
  <si>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</si>
  <si>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</si>
  <si>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Eğitim Kooperatifi</t>
  </si>
  <si>
    <t>Kooperatif Tipi</t>
  </si>
  <si>
    <t>Kurulan Kooperatiflerin Genel Görünümü</t>
  </si>
  <si>
    <t>Afganistan</t>
  </si>
  <si>
    <t>TÜRKİYE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</si>
  <si>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</si>
  <si>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</si>
  <si>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</si>
  <si>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</si>
  <si>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Sudan</t>
  </si>
  <si>
    <t>Temin Tevzi Kooperatifi</t>
  </si>
  <si>
    <t>Üretim ve Pazarlama Kooperatifi</t>
  </si>
  <si>
    <t>Avusturya</t>
  </si>
  <si>
    <t>Lüksemburg</t>
  </si>
  <si>
    <t>Filistin</t>
  </si>
  <si>
    <t>İrlanda</t>
  </si>
  <si>
    <t xml:space="preserve"> 71.12 -Mühendislik faaliyetleri ve ilgili teknik danışmanlık</t>
  </si>
  <si>
    <t xml:space="preserve"> 70.22 -İşletme ve diğer idari danışmanlık faaliyetleri</t>
  </si>
  <si>
    <t xml:space="preserve"> 68.31 -Gayrimenkul acenteleri</t>
  </si>
  <si>
    <t xml:space="preserve"> 41.10 -İnşaat projelerinin geliştirilmesi</t>
  </si>
  <si>
    <t xml:space="preserve"> 46.90 -Belirli bir mala tahsis edilmemiş mağazalardaki toptan ticaret</t>
  </si>
  <si>
    <t xml:space="preserve"> 62.01 -Bilgisayar programlama faaliyetleri</t>
  </si>
  <si>
    <t xml:space="preserve"> 66.19 -Finansal hizmetler için yardımcı diğer faaliyetler (Sigorta ve emeklilik fonları hariç)</t>
  </si>
  <si>
    <t xml:space="preserve"> 56.10 -Lokantalar ve seyyar yemek hizmeti faaliyetleri</t>
  </si>
  <si>
    <t xml:space="preserve"> 46.19 -Çeşitli malların satışı ile ilgili aracılar</t>
  </si>
  <si>
    <t xml:space="preserve"> 46.71 -Katı, sıvı ve gazlı yakıtlar ile bunlarla ilgili ürünlerin toptan ticareti</t>
  </si>
  <si>
    <t xml:space="preserve"> 49.41 -Karayolu ile yük taşımacılığı</t>
  </si>
  <si>
    <t xml:space="preserve"> 46.46 -Eczacılık ürünlerinin toptan ticareti</t>
  </si>
  <si>
    <t xml:space="preserve"> 46.73 -Ağaç, inşaat malzemesi ve sıhhi teçhizat toptan ticareti</t>
  </si>
  <si>
    <t xml:space="preserve"> 47.91 -Posta yoluyla veya internet üzerinden yapılan perakende ticaret</t>
  </si>
  <si>
    <t xml:space="preserve"> 46.69 -Diğer makine ve ekipmanların toptan ticareti</t>
  </si>
  <si>
    <t xml:space="preserve"> 46.42 -Giysi ve ayakkabı toptan ticareti</t>
  </si>
  <si>
    <t xml:space="preserve"> 46.41 -Tekstil ürünlerinin toptan ticareti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</si>
  <si>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</si>
  <si>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</si>
  <si>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</si>
  <si>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Sigorta Kooperatifi</t>
  </si>
  <si>
    <t>Deniz Motorlu Taşıyıcılar Kooperatifi</t>
  </si>
  <si>
    <t>Site İşletme Kooperatifi</t>
  </si>
  <si>
    <t>Kuveyt</t>
  </si>
  <si>
    <t>Rusya Fedarasyonu</t>
  </si>
  <si>
    <t>Moldovya</t>
  </si>
  <si>
    <t>Pakistan</t>
  </si>
  <si>
    <t xml:space="preserve"> 50.20 -Deniz ve kıyı sularında yük taşımacılığı</t>
  </si>
  <si>
    <t xml:space="preserve"> 64.20 -Holding şirketlerinin faaliyetleri</t>
  </si>
  <si>
    <t xml:space="preserve"> 14.13 -Diğer dış giyim eşyaları imalatı</t>
  </si>
  <si>
    <t>Diğer dış giyim eşyaları imalatı</t>
  </si>
  <si>
    <t>Tahıl, işlenmemiş tütün, tohum ve hayvan yemi toptan ticareti</t>
  </si>
  <si>
    <t>Çeşitli malların satışı ile ilgili aracılar</t>
  </si>
  <si>
    <t>Belirli bir mala tahsis edilmiş mağazalarda tekstil ürünleri perakende ticareti</t>
  </si>
  <si>
    <t>19-20</t>
  </si>
  <si>
    <t>21</t>
  </si>
  <si>
    <t>22</t>
  </si>
  <si>
    <t xml:space="preserve">En Çok Şirket Kapanışı Olan İlk 10 İktisadi Faaliyet </t>
  </si>
  <si>
    <t xml:space="preserve"> 41.20 -İkamet amaçlı olan veya ikamet amaçlı olmayan binaların inşaatı</t>
  </si>
  <si>
    <t xml:space="preserve"> 35.11 -Elektrik enerjisi üretimi</t>
  </si>
  <si>
    <t xml:space="preserve"> 68.10 -Kendine ait gayrimenkulün alınıp satılması</t>
  </si>
  <si>
    <t xml:space="preserve"> 79.11 -Seyahat acentesi faaliyetleri</t>
  </si>
  <si>
    <t xml:space="preserve"> 47.11 -Belirli bir mala tahsis edilmemiş mağazalarda gıda, içecek veya tütün ağırlıklı perakende ticaret</t>
  </si>
  <si>
    <t>Bilgisayar programlama faaliyetleri</t>
  </si>
  <si>
    <t>Belirli bir mala tahsis edilmiş mağazalarda diğer yeni malların perakende ticareti</t>
  </si>
  <si>
    <t>Portekiz</t>
  </si>
  <si>
    <t xml:space="preserve"> 46.31 -Meyve ve sebzelerin toptan ticareti</t>
  </si>
  <si>
    <t>Küçük sanat Kooperatifi</t>
  </si>
  <si>
    <t>Sağlık Hizmetleri Kooperatifi</t>
  </si>
  <si>
    <t>23-25</t>
  </si>
  <si>
    <t>26-28</t>
  </si>
  <si>
    <t>29-30</t>
  </si>
  <si>
    <t>EKİM 2013</t>
  </si>
  <si>
    <t xml:space="preserve"> 15 KASIM 2013</t>
  </si>
  <si>
    <t>2013 EKİM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</si>
  <si>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2013 EKİM  AYINA AİT KURULAN ve KAPANAN ŞİRKET İSTATİSTİKLERİ</t>
    </r>
  </si>
  <si>
    <t xml:space="preserve"> 2013  EKİM AYINA AİT KURULAN ve KAPANAN ŞİRKET İSTATİSTİKLERİ</t>
  </si>
  <si>
    <t xml:space="preserve"> 2013 EKİM AYINA AİT KURULAN ve KAPANAN ŞİRKET İSTATİSTİKLERİ</t>
  </si>
  <si>
    <t>OCAK-EKİM 2013</t>
  </si>
  <si>
    <t>2013 Ocak-Ekim Ayları Arası Kurulan ŞirketlerinSermaye Dağılımları</t>
  </si>
  <si>
    <t>2013 EKİM AYINA AİT KURULAN ve KAPANAN ŞİRKET İSTATİSTİKLERİ</t>
  </si>
  <si>
    <t xml:space="preserve">2013 EKİM AYINA AİT KURULAN VE KAPANAN ŞİRKET İSTATİSTİKLERİ </t>
  </si>
  <si>
    <t>Ocak-Ekim Döneminde En Çok Şirket Kapanışı Olan İlk 10 Faaliyet</t>
  </si>
  <si>
    <t>2013 EKİM (BİR AYLIK)</t>
  </si>
  <si>
    <t>2012  EKİM (BİR AYLIK)</t>
  </si>
  <si>
    <t>2013 OCAK-EKİM (ON AYLIK)</t>
  </si>
  <si>
    <t>2012 OCAK-EKİM (ON AYLIK)</t>
  </si>
  <si>
    <t xml:space="preserve"> Ekim Ayında Kurulan Kooperatiflerin Genel Görünümü </t>
  </si>
  <si>
    <t xml:space="preserve"> 2013 Yılı İlk 10 Ayda  Kurulan Kooperatiflerin Genel Görünümü </t>
  </si>
  <si>
    <t xml:space="preserve">        Ekim Ayında Kurulan Yabancı Sermayeli Şirketlerin Genel Görünümü</t>
  </si>
  <si>
    <t>2013 Yılı Ocak-Ekim Ayları Arası Kurulan Yabancı Sermayeli Şirketlerin         Genel Görünümü</t>
  </si>
  <si>
    <t>2013 Yılı Ocak-Ekim Ayları Arası Kurulan Yabancı Sermayeli Şirketlerin                                             İllere Göre Dağılımı</t>
  </si>
  <si>
    <t xml:space="preserve">        Ekim Ayında Kurulan Yabancı Sermayeli Şirketlerin Ülkelere Göre Dağılımı</t>
  </si>
  <si>
    <t>2013 Yılı Ocak-Ekim Ayları Arası En Çok Yabancı Sermayeli Şirket Kuruluşu Olan  İlk 20 Faaliyet</t>
  </si>
  <si>
    <t>-</t>
  </si>
  <si>
    <t>Reklam ajanslarının faaliyetleri</t>
  </si>
  <si>
    <t>35.11</t>
  </si>
  <si>
    <t>70.22</t>
  </si>
  <si>
    <t>55.10</t>
  </si>
  <si>
    <t>71.12</t>
  </si>
  <si>
    <t>46.90</t>
  </si>
  <si>
    <t>62.01</t>
  </si>
  <si>
    <t>56.10</t>
  </si>
  <si>
    <t>46.19</t>
  </si>
  <si>
    <t>73.11</t>
  </si>
  <si>
    <t>49.41</t>
  </si>
  <si>
    <t>46.73</t>
  </si>
  <si>
    <t>79.11</t>
  </si>
  <si>
    <t>47.30</t>
  </si>
  <si>
    <t>68.31</t>
  </si>
  <si>
    <t>49.39</t>
  </si>
  <si>
    <t>47.71</t>
  </si>
  <si>
    <t>47.78</t>
  </si>
  <si>
    <t>47.52</t>
  </si>
  <si>
    <t>Ekmek, taze pastane ürünleri ve taze kek imalatı</t>
  </si>
  <si>
    <t>10.71</t>
  </si>
  <si>
    <t>14.13</t>
  </si>
  <si>
    <t>46.21</t>
  </si>
  <si>
    <t>47.51</t>
  </si>
  <si>
    <t>Singapur</t>
  </si>
  <si>
    <t>Romanya</t>
  </si>
  <si>
    <t>Lübnan</t>
  </si>
  <si>
    <t>Malta</t>
  </si>
  <si>
    <t>Japonya</t>
  </si>
  <si>
    <t>Kolombiya</t>
  </si>
  <si>
    <t>Katar</t>
  </si>
  <si>
    <t>Avustralya</t>
  </si>
  <si>
    <t>Finlandiya</t>
  </si>
  <si>
    <t>Kuzey Kore</t>
  </si>
  <si>
    <t>Kırgızistan</t>
  </si>
  <si>
    <t>Bosna Hersek</t>
  </si>
  <si>
    <t>Panama</t>
  </si>
  <si>
    <t>Estonya</t>
  </si>
  <si>
    <t>Komor Adaları</t>
  </si>
  <si>
    <t>Tuvalu</t>
  </si>
  <si>
    <t>Ruanda</t>
  </si>
  <si>
    <t>Gürcistan</t>
  </si>
  <si>
    <t xml:space="preserve"> 46.75 -Kimyasal ürünlerin toptan ticareti</t>
  </si>
  <si>
    <t xml:space="preserve"> 55.10 -Oteller ve benzeri konaklama yerleri</t>
  </si>
  <si>
    <t>47.77</t>
  </si>
  <si>
    <t>Belirli bir mala tahsis edilmiş mağazalarda saat ve mücevher perakende ticareti</t>
  </si>
  <si>
    <t>66.22</t>
  </si>
  <si>
    <t>Sigorta acentelerinin ve brokerların faaliyetleri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</si>
</sst>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3"/>
      <color indexed="8"/>
      <name val="Arial"/>
      <family val="2"/>
    </font>
    <font>
      <b/>
      <sz val="12"/>
      <color indexed="12"/>
      <name val="Calibri"/>
      <family val="2"/>
    </font>
    <font>
      <sz val="14"/>
      <color indexed="8"/>
      <name val="Verdana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b/>
      <sz val="13"/>
      <color theme="1"/>
      <name val="Arial"/>
      <family val="2"/>
    </font>
    <font>
      <b/>
      <sz val="12"/>
      <color rgb="FF0000FF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thin"/>
      <top style="thin"/>
      <bottom style="thick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1" fillId="20" borderId="5" applyNumberFormat="0" applyAlignment="0" applyProtection="0"/>
    <xf numFmtId="0" fontId="72" fillId="21" borderId="6" applyNumberFormat="0" applyAlignment="0" applyProtection="0"/>
    <xf numFmtId="0" fontId="73" fillId="20" borderId="6" applyNumberFormat="0" applyAlignment="0" applyProtection="0"/>
    <xf numFmtId="0" fontId="74" fillId="22" borderId="7" applyNumberFormat="0" applyAlignment="0" applyProtection="0"/>
    <xf numFmtId="0" fontId="75" fillId="23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4" borderId="0" applyNumberFormat="0" applyBorder="0" applyAlignment="0" applyProtection="0"/>
    <xf numFmtId="0" fontId="0" fillId="25" borderId="8" applyNumberFormat="0" applyFont="0" applyAlignment="0" applyProtection="0"/>
    <xf numFmtId="0" fontId="7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2" fillId="33" borderId="10" xfId="0" applyNumberFormat="1" applyFont="1" applyFill="1" applyBorder="1" applyAlignment="1">
      <alignment/>
    </xf>
    <xf numFmtId="0" fontId="83" fillId="0" borderId="0" xfId="0" applyFont="1" applyAlignment="1">
      <alignment/>
    </xf>
    <xf numFmtId="0" fontId="0" fillId="0" borderId="0" xfId="0" applyAlignment="1">
      <alignment horizontal="center"/>
    </xf>
    <xf numFmtId="0" fontId="84" fillId="0" borderId="0" xfId="0" applyFont="1" applyAlignment="1">
      <alignment/>
    </xf>
    <xf numFmtId="3" fontId="85" fillId="34" borderId="11" xfId="0" applyNumberFormat="1" applyFont="1" applyFill="1" applyBorder="1" applyAlignment="1">
      <alignment horizontal="center"/>
    </xf>
    <xf numFmtId="3" fontId="86" fillId="34" borderId="10" xfId="0" applyNumberFormat="1" applyFont="1" applyFill="1" applyBorder="1" applyAlignment="1">
      <alignment/>
    </xf>
    <xf numFmtId="3" fontId="86" fillId="34" borderId="10" xfId="0" applyNumberFormat="1" applyFont="1" applyFill="1" applyBorder="1" applyAlignment="1">
      <alignment horizontal="center" vertical="center"/>
    </xf>
    <xf numFmtId="3" fontId="86" fillId="34" borderId="10" xfId="0" applyNumberFormat="1" applyFont="1" applyFill="1" applyBorder="1" applyAlignment="1">
      <alignment/>
    </xf>
    <xf numFmtId="3" fontId="86" fillId="34" borderId="12" xfId="0" applyNumberFormat="1" applyFont="1" applyFill="1" applyBorder="1" applyAlignment="1">
      <alignment/>
    </xf>
    <xf numFmtId="3" fontId="85" fillId="34" borderId="10" xfId="0" applyNumberFormat="1" applyFont="1" applyFill="1" applyBorder="1" applyAlignment="1">
      <alignment/>
    </xf>
    <xf numFmtId="3" fontId="85" fillId="34" borderId="12" xfId="0" applyNumberFormat="1" applyFont="1" applyFill="1" applyBorder="1" applyAlignment="1">
      <alignment horizontal="center"/>
    </xf>
    <xf numFmtId="3" fontId="85" fillId="34" borderId="13" xfId="0" applyNumberFormat="1" applyFont="1" applyFill="1" applyBorder="1" applyAlignment="1">
      <alignment horizontal="center"/>
    </xf>
    <xf numFmtId="3" fontId="85" fillId="34" borderId="13" xfId="0" applyNumberFormat="1" applyFont="1" applyFill="1" applyBorder="1" applyAlignment="1">
      <alignment/>
    </xf>
    <xf numFmtId="3" fontId="85" fillId="34" borderId="14" xfId="0" applyNumberFormat="1" applyFont="1" applyFill="1" applyBorder="1" applyAlignment="1">
      <alignment horizontal="center"/>
    </xf>
    <xf numFmtId="3" fontId="87" fillId="34" borderId="15" xfId="0" applyNumberFormat="1" applyFont="1" applyFill="1" applyBorder="1" applyAlignment="1">
      <alignment/>
    </xf>
    <xf numFmtId="3" fontId="88" fillId="34" borderId="16" xfId="0" applyNumberFormat="1" applyFont="1" applyFill="1" applyBorder="1" applyAlignment="1">
      <alignment horizontal="right"/>
    </xf>
    <xf numFmtId="0" fontId="89" fillId="0" borderId="0" xfId="0" applyFont="1" applyAlignment="1">
      <alignment/>
    </xf>
    <xf numFmtId="3" fontId="87" fillId="34" borderId="17" xfId="0" applyNumberFormat="1" applyFont="1" applyFill="1" applyBorder="1" applyAlignment="1">
      <alignment/>
    </xf>
    <xf numFmtId="3" fontId="87" fillId="35" borderId="15" xfId="0" applyNumberFormat="1" applyFont="1" applyFill="1" applyBorder="1" applyAlignment="1">
      <alignment/>
    </xf>
    <xf numFmtId="3" fontId="88" fillId="33" borderId="18" xfId="0" applyNumberFormat="1" applyFont="1" applyFill="1" applyBorder="1" applyAlignment="1">
      <alignment horizontal="right"/>
    </xf>
    <xf numFmtId="3" fontId="88" fillId="33" borderId="19" xfId="0" applyNumberFormat="1" applyFont="1" applyFill="1" applyBorder="1" applyAlignment="1">
      <alignment horizontal="right"/>
    </xf>
    <xf numFmtId="3" fontId="88" fillId="33" borderId="10" xfId="0" applyNumberFormat="1" applyFont="1" applyFill="1" applyBorder="1" applyAlignment="1">
      <alignment/>
    </xf>
    <xf numFmtId="3" fontId="88" fillId="33" borderId="10" xfId="0" applyNumberFormat="1" applyFont="1" applyFill="1" applyBorder="1" applyAlignment="1">
      <alignment horizontal="right"/>
    </xf>
    <xf numFmtId="3" fontId="84" fillId="33" borderId="10" xfId="0" applyNumberFormat="1" applyFont="1" applyFill="1" applyBorder="1" applyAlignment="1">
      <alignment horizontal="right"/>
    </xf>
    <xf numFmtId="3" fontId="84" fillId="33" borderId="10" xfId="0" applyNumberFormat="1" applyFont="1" applyFill="1" applyBorder="1" applyAlignment="1">
      <alignment/>
    </xf>
    <xf numFmtId="3" fontId="84" fillId="33" borderId="12" xfId="0" applyNumberFormat="1" applyFont="1" applyFill="1" applyBorder="1" applyAlignment="1">
      <alignment horizontal="right"/>
    </xf>
    <xf numFmtId="3" fontId="88" fillId="33" borderId="12" xfId="0" applyNumberFormat="1" applyFont="1" applyFill="1" applyBorder="1" applyAlignment="1">
      <alignment horizontal="right"/>
    </xf>
    <xf numFmtId="3" fontId="84" fillId="0" borderId="0" xfId="0" applyNumberFormat="1" applyFont="1" applyAlignment="1">
      <alignment/>
    </xf>
    <xf numFmtId="3" fontId="87" fillId="35" borderId="17" xfId="0" applyNumberFormat="1" applyFont="1" applyFill="1" applyBorder="1" applyAlignment="1">
      <alignment/>
    </xf>
    <xf numFmtId="3" fontId="88" fillId="33" borderId="20" xfId="0" applyNumberFormat="1" applyFont="1" applyFill="1" applyBorder="1" applyAlignment="1">
      <alignment horizontal="right"/>
    </xf>
    <xf numFmtId="3" fontId="88" fillId="33" borderId="13" xfId="0" applyNumberFormat="1" applyFont="1" applyFill="1" applyBorder="1" applyAlignment="1">
      <alignment/>
    </xf>
    <xf numFmtId="3" fontId="88" fillId="33" borderId="13" xfId="0" applyNumberFormat="1" applyFont="1" applyFill="1" applyBorder="1" applyAlignment="1">
      <alignment horizontal="right"/>
    </xf>
    <xf numFmtId="3" fontId="84" fillId="33" borderId="13" xfId="0" applyNumberFormat="1" applyFont="1" applyFill="1" applyBorder="1" applyAlignment="1">
      <alignment horizontal="right"/>
    </xf>
    <xf numFmtId="3" fontId="84" fillId="33" borderId="14" xfId="0" applyNumberFormat="1" applyFont="1" applyFill="1" applyBorder="1" applyAlignment="1">
      <alignment horizontal="right"/>
    </xf>
    <xf numFmtId="3" fontId="88" fillId="33" borderId="14" xfId="0" applyNumberFormat="1" applyFont="1" applyFill="1" applyBorder="1" applyAlignment="1">
      <alignment horizontal="right"/>
    </xf>
    <xf numFmtId="3" fontId="84" fillId="33" borderId="19" xfId="0" applyNumberFormat="1" applyFont="1" applyFill="1" applyBorder="1" applyAlignment="1">
      <alignment horizontal="right"/>
    </xf>
    <xf numFmtId="3" fontId="84" fillId="33" borderId="20" xfId="0" applyNumberFormat="1" applyFont="1" applyFill="1" applyBorder="1" applyAlignment="1">
      <alignment horizontal="right"/>
    </xf>
    <xf numFmtId="3" fontId="84" fillId="33" borderId="13" xfId="0" applyNumberFormat="1" applyFont="1" applyFill="1" applyBorder="1" applyAlignment="1">
      <alignment/>
    </xf>
    <xf numFmtId="3" fontId="84" fillId="33" borderId="0" xfId="0" applyNumberFormat="1" applyFont="1" applyFill="1" applyBorder="1" applyAlignment="1">
      <alignment horizontal="right"/>
    </xf>
    <xf numFmtId="3" fontId="84" fillId="33" borderId="0" xfId="0" applyNumberFormat="1" applyFont="1" applyFill="1" applyBorder="1" applyAlignment="1">
      <alignment/>
    </xf>
    <xf numFmtId="3" fontId="88" fillId="33" borderId="0" xfId="0" applyNumberFormat="1" applyFont="1" applyFill="1" applyBorder="1" applyAlignment="1">
      <alignment horizontal="right"/>
    </xf>
    <xf numFmtId="3" fontId="88" fillId="33" borderId="0" xfId="0" applyNumberFormat="1" applyFont="1" applyFill="1" applyBorder="1" applyAlignment="1">
      <alignment/>
    </xf>
    <xf numFmtId="0" fontId="84" fillId="33" borderId="0" xfId="0" applyFont="1" applyFill="1" applyAlignment="1">
      <alignment/>
    </xf>
    <xf numFmtId="0" fontId="90" fillId="0" borderId="0" xfId="0" applyFont="1" applyAlignment="1">
      <alignment/>
    </xf>
    <xf numFmtId="1" fontId="84" fillId="0" borderId="0" xfId="0" applyNumberFormat="1" applyFont="1" applyAlignment="1">
      <alignment/>
    </xf>
    <xf numFmtId="0" fontId="91" fillId="0" borderId="0" xfId="0" applyFont="1" applyAlignment="1">
      <alignment/>
    </xf>
    <xf numFmtId="181" fontId="84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2" fillId="34" borderId="23" xfId="0" applyFont="1" applyFill="1" applyBorder="1" applyAlignment="1">
      <alignment horizontal="center" vertical="center" wrapText="1"/>
    </xf>
    <xf numFmtId="0" fontId="92" fillId="34" borderId="23" xfId="0" applyFont="1" applyFill="1" applyBorder="1" applyAlignment="1">
      <alignment horizontal="center" vertical="center"/>
    </xf>
    <xf numFmtId="0" fontId="92" fillId="34" borderId="24" xfId="0" applyFont="1" applyFill="1" applyBorder="1" applyAlignment="1">
      <alignment wrapText="1"/>
    </xf>
    <xf numFmtId="3" fontId="92" fillId="34" borderId="25" xfId="0" applyNumberFormat="1" applyFont="1" applyFill="1" applyBorder="1" applyAlignment="1">
      <alignment horizontal="right"/>
    </xf>
    <xf numFmtId="3" fontId="92" fillId="34" borderId="26" xfId="0" applyNumberFormat="1" applyFont="1" applyFill="1" applyBorder="1" applyAlignment="1">
      <alignment horizontal="right"/>
    </xf>
    <xf numFmtId="3" fontId="93" fillId="33" borderId="27" xfId="0" applyNumberFormat="1" applyFont="1" applyFill="1" applyBorder="1" applyAlignment="1">
      <alignment horizontal="right"/>
    </xf>
    <xf numFmtId="3" fontId="94" fillId="33" borderId="27" xfId="0" applyNumberFormat="1" applyFont="1" applyFill="1" applyBorder="1" applyAlignment="1">
      <alignment/>
    </xf>
    <xf numFmtId="0" fontId="93" fillId="33" borderId="19" xfId="0" applyFont="1" applyFill="1" applyBorder="1" applyAlignment="1">
      <alignment wrapText="1"/>
    </xf>
    <xf numFmtId="3" fontId="93" fillId="33" borderId="10" xfId="0" applyNumberFormat="1" applyFont="1" applyFill="1" applyBorder="1" applyAlignment="1">
      <alignment horizontal="right"/>
    </xf>
    <xf numFmtId="3" fontId="94" fillId="33" borderId="10" xfId="0" applyNumberFormat="1" applyFont="1" applyFill="1" applyBorder="1" applyAlignment="1">
      <alignment/>
    </xf>
    <xf numFmtId="3" fontId="94" fillId="33" borderId="10" xfId="0" applyNumberFormat="1" applyFont="1" applyFill="1" applyBorder="1" applyAlignment="1">
      <alignment horizontal="right"/>
    </xf>
    <xf numFmtId="0" fontId="93" fillId="33" borderId="20" xfId="0" applyFont="1" applyFill="1" applyBorder="1" applyAlignment="1">
      <alignment wrapText="1"/>
    </xf>
    <xf numFmtId="3" fontId="93" fillId="33" borderId="13" xfId="0" applyNumberFormat="1" applyFont="1" applyFill="1" applyBorder="1" applyAlignment="1">
      <alignment horizontal="right"/>
    </xf>
    <xf numFmtId="3" fontId="94" fillId="33" borderId="13" xfId="0" applyNumberFormat="1" applyFont="1" applyFill="1" applyBorder="1" applyAlignment="1">
      <alignment horizontal="right"/>
    </xf>
    <xf numFmtId="14" fontId="83" fillId="0" borderId="0" xfId="0" applyNumberFormat="1" applyFont="1" applyAlignment="1">
      <alignment/>
    </xf>
    <xf numFmtId="1" fontId="93" fillId="33" borderId="0" xfId="0" applyNumberFormat="1" applyFont="1" applyFill="1" applyBorder="1" applyAlignment="1">
      <alignment horizontal="right"/>
    </xf>
    <xf numFmtId="1" fontId="94" fillId="33" borderId="0" xfId="0" applyNumberFormat="1" applyFont="1" applyFill="1" applyBorder="1" applyAlignment="1">
      <alignment horizontal="right"/>
    </xf>
    <xf numFmtId="0" fontId="9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2" fillId="34" borderId="28" xfId="0" applyFont="1" applyFill="1" applyBorder="1" applyAlignment="1">
      <alignment wrapText="1"/>
    </xf>
    <xf numFmtId="3" fontId="92" fillId="34" borderId="29" xfId="0" applyNumberFormat="1" applyFont="1" applyFill="1" applyBorder="1" applyAlignment="1">
      <alignment horizontal="right"/>
    </xf>
    <xf numFmtId="0" fontId="93" fillId="33" borderId="18" xfId="0" applyFont="1" applyFill="1" applyBorder="1" applyAlignment="1">
      <alignment wrapText="1"/>
    </xf>
    <xf numFmtId="3" fontId="93" fillId="33" borderId="30" xfId="0" applyNumberFormat="1" applyFont="1" applyFill="1" applyBorder="1" applyAlignment="1">
      <alignment horizontal="right"/>
    </xf>
    <xf numFmtId="3" fontId="94" fillId="33" borderId="30" xfId="0" applyNumberFormat="1" applyFont="1" applyFill="1" applyBorder="1" applyAlignment="1">
      <alignment/>
    </xf>
    <xf numFmtId="3" fontId="94" fillId="33" borderId="30" xfId="0" applyNumberFormat="1" applyFont="1" applyFill="1" applyBorder="1" applyAlignment="1">
      <alignment horizontal="right"/>
    </xf>
    <xf numFmtId="0" fontId="93" fillId="33" borderId="0" xfId="0" applyFont="1" applyFill="1" applyBorder="1" applyAlignment="1">
      <alignment horizontal="center" wrapText="1"/>
    </xf>
    <xf numFmtId="0" fontId="96" fillId="0" borderId="0" xfId="0" applyFont="1" applyBorder="1" applyAlignment="1">
      <alignment/>
    </xf>
    <xf numFmtId="0" fontId="97" fillId="0" borderId="0" xfId="0" applyFont="1" applyAlignment="1">
      <alignment/>
    </xf>
    <xf numFmtId="0" fontId="80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6" fillId="0" borderId="0" xfId="0" applyFont="1" applyBorder="1" applyAlignment="1">
      <alignment horizontal="center"/>
    </xf>
    <xf numFmtId="0" fontId="9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80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9" fillId="0" borderId="0" xfId="0" applyFont="1" applyAlignment="1">
      <alignment horizontal="left"/>
    </xf>
    <xf numFmtId="0" fontId="0" fillId="0" borderId="0" xfId="0" applyAlignment="1">
      <alignment horizontal="left"/>
    </xf>
    <xf numFmtId="0" fontId="99" fillId="0" borderId="0" xfId="0" applyFont="1" applyAlignment="1">
      <alignment horizontal="center"/>
    </xf>
    <xf numFmtId="0" fontId="95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52" fillId="36" borderId="31" xfId="0" applyFont="1" applyFill="1" applyBorder="1" applyAlignment="1">
      <alignment horizontal="left" vertical="center"/>
    </xf>
    <xf numFmtId="1" fontId="1" fillId="33" borderId="32" xfId="0" applyNumberFormat="1" applyFont="1" applyFill="1" applyBorder="1" applyAlignment="1">
      <alignment vertical="top"/>
    </xf>
    <xf numFmtId="1" fontId="1" fillId="33" borderId="33" xfId="0" applyNumberFormat="1" applyFont="1" applyFill="1" applyBorder="1" applyAlignment="1">
      <alignment vertical="top"/>
    </xf>
    <xf numFmtId="1" fontId="1" fillId="33" borderId="34" xfId="0" applyNumberFormat="1" applyFont="1" applyFill="1" applyBorder="1" applyAlignment="1">
      <alignment vertical="top"/>
    </xf>
    <xf numFmtId="0" fontId="52" fillId="35" borderId="31" xfId="0" applyFont="1" applyFill="1" applyBorder="1" applyAlignment="1">
      <alignment horizontal="left" vertical="center"/>
    </xf>
    <xf numFmtId="1" fontId="1" fillId="33" borderId="35" xfId="0" applyNumberFormat="1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vertical="top"/>
    </xf>
    <xf numFmtId="1" fontId="1" fillId="33" borderId="36" xfId="0" applyNumberFormat="1" applyFont="1" applyFill="1" applyBorder="1" applyAlignment="1">
      <alignment vertical="top"/>
    </xf>
    <xf numFmtId="0" fontId="52" fillId="36" borderId="37" xfId="0" applyFont="1" applyFill="1" applyBorder="1" applyAlignment="1">
      <alignment horizontal="left" vertical="center"/>
    </xf>
    <xf numFmtId="3" fontId="49" fillId="35" borderId="38" xfId="0" applyNumberFormat="1" applyFont="1" applyFill="1" applyBorder="1" applyAlignment="1">
      <alignment horizontal="left" vertical="center"/>
    </xf>
    <xf numFmtId="3" fontId="38" fillId="35" borderId="39" xfId="0" applyNumberFormat="1" applyFont="1" applyFill="1" applyBorder="1" applyAlignment="1">
      <alignment vertical="top"/>
    </xf>
    <xf numFmtId="3" fontId="38" fillId="35" borderId="40" xfId="0" applyNumberFormat="1" applyFont="1" applyFill="1" applyBorder="1" applyAlignment="1">
      <alignment vertical="top"/>
    </xf>
    <xf numFmtId="3" fontId="38" fillId="35" borderId="41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2" fillId="34" borderId="25" xfId="0" applyNumberFormat="1" applyFont="1" applyFill="1" applyBorder="1" applyAlignment="1">
      <alignment horizontal="right"/>
    </xf>
    <xf numFmtId="1" fontId="92" fillId="34" borderId="26" xfId="0" applyNumberFormat="1" applyFont="1" applyFill="1" applyBorder="1" applyAlignment="1">
      <alignment horizontal="right"/>
    </xf>
    <xf numFmtId="3" fontId="94" fillId="33" borderId="12" xfId="0" applyNumberFormat="1" applyFont="1" applyFill="1" applyBorder="1" applyAlignment="1">
      <alignment horizontal="right"/>
    </xf>
    <xf numFmtId="3" fontId="94" fillId="33" borderId="42" xfId="0" applyNumberFormat="1" applyFont="1" applyFill="1" applyBorder="1" applyAlignment="1">
      <alignment horizontal="right"/>
    </xf>
    <xf numFmtId="0" fontId="92" fillId="35" borderId="20" xfId="0" applyFont="1" applyFill="1" applyBorder="1" applyAlignment="1">
      <alignment horizontal="right" wrapText="1"/>
    </xf>
    <xf numFmtId="3" fontId="93" fillId="35" borderId="13" xfId="0" applyNumberFormat="1" applyFont="1" applyFill="1" applyBorder="1" applyAlignment="1">
      <alignment horizontal="right"/>
    </xf>
    <xf numFmtId="14" fontId="90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5" fillId="0" borderId="43" xfId="0" applyFont="1" applyBorder="1" applyAlignment="1">
      <alignment wrapText="1"/>
    </xf>
    <xf numFmtId="0" fontId="100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80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00" fillId="0" borderId="44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1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45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46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47" xfId="0" applyFont="1" applyFill="1" applyBorder="1" applyAlignment="1">
      <alignment horizontal="center" vertical="center" wrapText="1"/>
    </xf>
    <xf numFmtId="0" fontId="77" fillId="36" borderId="0" xfId="47" applyFill="1" applyBorder="1" applyAlignment="1" applyProtection="1">
      <alignment/>
      <protection/>
    </xf>
    <xf numFmtId="49" fontId="18" fillId="36" borderId="29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29" xfId="0" applyNumberFormat="1" applyFont="1" applyFill="1" applyBorder="1" applyAlignment="1">
      <alignment horizontal="center" vertical="center"/>
    </xf>
    <xf numFmtId="0" fontId="77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7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2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100" fillId="36" borderId="22" xfId="0" applyFont="1" applyFill="1" applyBorder="1" applyAlignment="1">
      <alignment/>
    </xf>
    <xf numFmtId="49" fontId="100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3" fontId="56" fillId="35" borderId="39" xfId="0" applyNumberFormat="1" applyFont="1" applyFill="1" applyBorder="1" applyAlignment="1">
      <alignment vertical="top"/>
    </xf>
    <xf numFmtId="3" fontId="56" fillId="35" borderId="40" xfId="0" applyNumberFormat="1" applyFont="1" applyFill="1" applyBorder="1" applyAlignment="1">
      <alignment vertical="top"/>
    </xf>
    <xf numFmtId="3" fontId="56" fillId="35" borderId="48" xfId="0" applyNumberFormat="1" applyFont="1" applyFill="1" applyBorder="1" applyAlignment="1">
      <alignment vertical="top"/>
    </xf>
    <xf numFmtId="3" fontId="56" fillId="35" borderId="41" xfId="0" applyNumberFormat="1" applyFont="1" applyFill="1" applyBorder="1" applyAlignment="1">
      <alignment vertical="top"/>
    </xf>
    <xf numFmtId="0" fontId="83" fillId="0" borderId="0" xfId="0" applyFont="1" applyAlignment="1">
      <alignment horizontal="left"/>
    </xf>
    <xf numFmtId="3" fontId="85" fillId="34" borderId="30" xfId="0" applyNumberFormat="1" applyFont="1" applyFill="1" applyBorder="1" applyAlignment="1">
      <alignment horizontal="center"/>
    </xf>
    <xf numFmtId="3" fontId="85" fillId="34" borderId="10" xfId="0" applyNumberFormat="1" applyFont="1" applyFill="1" applyBorder="1" applyAlignment="1">
      <alignment horizontal="center"/>
    </xf>
    <xf numFmtId="3" fontId="87" fillId="33" borderId="0" xfId="0" applyNumberFormat="1" applyFont="1" applyFill="1" applyBorder="1" applyAlignment="1">
      <alignment/>
    </xf>
    <xf numFmtId="3" fontId="87" fillId="35" borderId="49" xfId="0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3" fontId="94" fillId="33" borderId="27" xfId="0" applyNumberFormat="1" applyFont="1" applyFill="1" applyBorder="1" applyAlignment="1">
      <alignment horizontal="right"/>
    </xf>
    <xf numFmtId="3" fontId="40" fillId="33" borderId="32" xfId="0" applyNumberFormat="1" applyFont="1" applyFill="1" applyBorder="1" applyAlignment="1">
      <alignment vertical="top"/>
    </xf>
    <xf numFmtId="3" fontId="40" fillId="33" borderId="33" xfId="0" applyNumberFormat="1" applyFont="1" applyFill="1" applyBorder="1" applyAlignment="1">
      <alignment vertical="top"/>
    </xf>
    <xf numFmtId="3" fontId="40" fillId="33" borderId="34" xfId="0" applyNumberFormat="1" applyFont="1" applyFill="1" applyBorder="1" applyAlignment="1">
      <alignment vertical="top"/>
    </xf>
    <xf numFmtId="3" fontId="40" fillId="33" borderId="35" xfId="0" applyNumberFormat="1" applyFont="1" applyFill="1" applyBorder="1" applyAlignment="1">
      <alignment vertical="top"/>
    </xf>
    <xf numFmtId="3" fontId="40" fillId="33" borderId="10" xfId="0" applyNumberFormat="1" applyFont="1" applyFill="1" applyBorder="1" applyAlignment="1">
      <alignment vertical="top"/>
    </xf>
    <xf numFmtId="3" fontId="40" fillId="33" borderId="36" xfId="0" applyNumberFormat="1" applyFont="1" applyFill="1" applyBorder="1" applyAlignment="1">
      <alignment vertical="top"/>
    </xf>
    <xf numFmtId="3" fontId="57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80" fillId="35" borderId="50" xfId="0" applyNumberFormat="1" applyFont="1" applyFill="1" applyBorder="1" applyAlignment="1">
      <alignment horizontal="right"/>
    </xf>
    <xf numFmtId="3" fontId="0" fillId="0" borderId="50" xfId="0" applyNumberFormat="1" applyBorder="1" applyAlignment="1">
      <alignment horizontal="right"/>
    </xf>
    <xf numFmtId="0" fontId="80" fillId="35" borderId="50" xfId="0" applyFont="1" applyFill="1" applyBorder="1" applyAlignment="1">
      <alignment horizontal="center"/>
    </xf>
    <xf numFmtId="3" fontId="0" fillId="33" borderId="50" xfId="0" applyNumberFormat="1" applyFont="1" applyFill="1" applyBorder="1" applyAlignment="1">
      <alignment horizontal="right"/>
    </xf>
    <xf numFmtId="3" fontId="80" fillId="35" borderId="5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8" fillId="0" borderId="0" xfId="0" applyFont="1" applyBorder="1" applyAlignment="1">
      <alignment horizontal="center"/>
    </xf>
    <xf numFmtId="3" fontId="94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2" fillId="33" borderId="27" xfId="0" applyNumberFormat="1" applyFont="1" applyFill="1" applyBorder="1" applyAlignment="1">
      <alignment/>
    </xf>
    <xf numFmtId="3" fontId="58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51" xfId="0" applyBorder="1" applyAlignment="1">
      <alignment/>
    </xf>
    <xf numFmtId="3" fontId="0" fillId="0" borderId="51" xfId="0" applyNumberFormat="1" applyBorder="1" applyAlignment="1">
      <alignment/>
    </xf>
    <xf numFmtId="3" fontId="82" fillId="33" borderId="13" xfId="0" applyNumberFormat="1" applyFont="1" applyFill="1" applyBorder="1" applyAlignment="1">
      <alignment horizontal="right"/>
    </xf>
    <xf numFmtId="0" fontId="103" fillId="37" borderId="49" xfId="0" applyFont="1" applyFill="1" applyBorder="1" applyAlignment="1">
      <alignment wrapText="1"/>
    </xf>
    <xf numFmtId="3" fontId="82" fillId="33" borderId="52" xfId="0" applyNumberFormat="1" applyFont="1" applyFill="1" applyBorder="1" applyAlignment="1">
      <alignment/>
    </xf>
    <xf numFmtId="3" fontId="0" fillId="0" borderId="53" xfId="0" applyNumberFormat="1" applyBorder="1" applyAlignment="1">
      <alignment/>
    </xf>
    <xf numFmtId="3" fontId="82" fillId="33" borderId="54" xfId="0" applyNumberFormat="1" applyFont="1" applyFill="1" applyBorder="1" applyAlignment="1">
      <alignment/>
    </xf>
    <xf numFmtId="3" fontId="58" fillId="33" borderId="53" xfId="0" applyNumberFormat="1" applyFont="1" applyFill="1" applyBorder="1" applyAlignment="1">
      <alignment/>
    </xf>
    <xf numFmtId="0" fontId="0" fillId="0" borderId="55" xfId="0" applyBorder="1" applyAlignment="1">
      <alignment/>
    </xf>
    <xf numFmtId="0" fontId="82" fillId="37" borderId="56" xfId="0" applyFont="1" applyFill="1" applyBorder="1" applyAlignment="1">
      <alignment horizontal="right"/>
    </xf>
    <xf numFmtId="0" fontId="82" fillId="37" borderId="57" xfId="0" applyFont="1" applyFill="1" applyBorder="1" applyAlignment="1">
      <alignment horizontal="right"/>
    </xf>
    <xf numFmtId="0" fontId="82" fillId="35" borderId="58" xfId="0" applyFont="1" applyFill="1" applyBorder="1" applyAlignment="1">
      <alignment horizontal="right" wrapText="1"/>
    </xf>
    <xf numFmtId="0" fontId="82" fillId="35" borderId="59" xfId="0" applyFont="1" applyFill="1" applyBorder="1" applyAlignment="1">
      <alignment horizontal="right" wrapText="1"/>
    </xf>
    <xf numFmtId="0" fontId="82" fillId="37" borderId="59" xfId="0" applyFont="1" applyFill="1" applyBorder="1" applyAlignment="1">
      <alignment horizontal="right"/>
    </xf>
    <xf numFmtId="0" fontId="82" fillId="35" borderId="58" xfId="0" applyFont="1" applyFill="1" applyBorder="1" applyAlignment="1">
      <alignment horizontal="right"/>
    </xf>
    <xf numFmtId="0" fontId="82" fillId="35" borderId="59" xfId="0" applyFont="1" applyFill="1" applyBorder="1" applyAlignment="1">
      <alignment horizontal="right"/>
    </xf>
    <xf numFmtId="0" fontId="82" fillId="35" borderId="57" xfId="0" applyFont="1" applyFill="1" applyBorder="1" applyAlignment="1">
      <alignment horizontal="right"/>
    </xf>
    <xf numFmtId="3" fontId="82" fillId="36" borderId="49" xfId="0" applyNumberFormat="1" applyFont="1" applyFill="1" applyBorder="1" applyAlignment="1">
      <alignment horizontal="right" vertical="top" wrapText="1"/>
    </xf>
    <xf numFmtId="3" fontId="82" fillId="36" borderId="47" xfId="0" applyNumberFormat="1" applyFont="1" applyFill="1" applyBorder="1" applyAlignment="1">
      <alignment vertical="top" wrapText="1"/>
    </xf>
    <xf numFmtId="3" fontId="82" fillId="33" borderId="42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/>
    </xf>
    <xf numFmtId="3" fontId="58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60" xfId="0" applyBorder="1" applyAlignment="1">
      <alignment/>
    </xf>
    <xf numFmtId="0" fontId="103" fillId="35" borderId="51" xfId="0" applyFont="1" applyFill="1" applyBorder="1" applyAlignment="1">
      <alignment horizontal="center"/>
    </xf>
    <xf numFmtId="0" fontId="103" fillId="35" borderId="60" xfId="0" applyFont="1" applyFill="1" applyBorder="1" applyAlignment="1">
      <alignment horizontal="center"/>
    </xf>
    <xf numFmtId="0" fontId="103" fillId="35" borderId="55" xfId="0" applyFont="1" applyFill="1" applyBorder="1" applyAlignment="1">
      <alignment horizontal="center"/>
    </xf>
    <xf numFmtId="3" fontId="88" fillId="34" borderId="56" xfId="0" applyNumberFormat="1" applyFont="1" applyFill="1" applyBorder="1" applyAlignment="1">
      <alignment horizontal="right"/>
    </xf>
    <xf numFmtId="3" fontId="88" fillId="34" borderId="58" xfId="0" applyNumberFormat="1" applyFont="1" applyFill="1" applyBorder="1" applyAlignment="1">
      <alignment horizontal="right"/>
    </xf>
    <xf numFmtId="3" fontId="88" fillId="34" borderId="49" xfId="0" applyNumberFormat="1" applyFont="1" applyFill="1" applyBorder="1" applyAlignment="1">
      <alignment horizontal="right"/>
    </xf>
    <xf numFmtId="3" fontId="88" fillId="33" borderId="56" xfId="0" applyNumberFormat="1" applyFont="1" applyFill="1" applyBorder="1" applyAlignment="1">
      <alignment horizontal="right"/>
    </xf>
    <xf numFmtId="3" fontId="94" fillId="33" borderId="61" xfId="0" applyNumberFormat="1" applyFont="1" applyFill="1" applyBorder="1" applyAlignment="1">
      <alignment horizontal="right"/>
    </xf>
    <xf numFmtId="3" fontId="94" fillId="33" borderId="14" xfId="0" applyNumberFormat="1" applyFont="1" applyFill="1" applyBorder="1" applyAlignment="1">
      <alignment/>
    </xf>
    <xf numFmtId="3" fontId="94" fillId="33" borderId="11" xfId="0" applyNumberFormat="1" applyFont="1" applyFill="1" applyBorder="1" applyAlignment="1">
      <alignment/>
    </xf>
    <xf numFmtId="3" fontId="94" fillId="33" borderId="62" xfId="0" applyNumberFormat="1" applyFont="1" applyFill="1" applyBorder="1" applyAlignment="1">
      <alignment/>
    </xf>
    <xf numFmtId="0" fontId="0" fillId="35" borderId="50" xfId="0" applyFont="1" applyFill="1" applyBorder="1" applyAlignment="1">
      <alignment horizontal="center" vertical="center"/>
    </xf>
    <xf numFmtId="3" fontId="82" fillId="36" borderId="57" xfId="0" applyNumberFormat="1" applyFont="1" applyFill="1" applyBorder="1" applyAlignment="1">
      <alignment vertical="top" wrapText="1"/>
    </xf>
    <xf numFmtId="0" fontId="98" fillId="0" borderId="0" xfId="0" applyFont="1" applyBorder="1" applyAlignment="1">
      <alignment horizontal="center" wrapText="1"/>
    </xf>
    <xf numFmtId="49" fontId="82" fillId="33" borderId="14" xfId="0" applyNumberFormat="1" applyFont="1" applyFill="1" applyBorder="1" applyAlignment="1">
      <alignment horizontal="right"/>
    </xf>
    <xf numFmtId="3" fontId="94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2" fillId="36" borderId="49" xfId="0" applyNumberFormat="1" applyFont="1" applyFill="1" applyBorder="1" applyAlignment="1">
      <alignment vertical="top" wrapText="1"/>
    </xf>
    <xf numFmtId="0" fontId="82" fillId="37" borderId="58" xfId="0" applyFont="1" applyFill="1" applyBorder="1" applyAlignment="1">
      <alignment horizontal="right"/>
    </xf>
    <xf numFmtId="0" fontId="82" fillId="35" borderId="57" xfId="0" applyFont="1" applyFill="1" applyBorder="1" applyAlignment="1">
      <alignment horizontal="right" wrapText="1"/>
    </xf>
    <xf numFmtId="3" fontId="82" fillId="33" borderId="20" xfId="0" applyNumberFormat="1" applyFont="1" applyFill="1" applyBorder="1" applyAlignment="1">
      <alignment/>
    </xf>
    <xf numFmtId="3" fontId="82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80" fillId="36" borderId="19" xfId="0" applyFont="1" applyFill="1" applyBorder="1" applyAlignment="1">
      <alignment vertical="center"/>
    </xf>
    <xf numFmtId="0" fontId="80" fillId="35" borderId="19" xfId="0" applyFont="1" applyFill="1" applyBorder="1" applyAlignment="1">
      <alignment vertical="center"/>
    </xf>
    <xf numFmtId="0" fontId="80" fillId="36" borderId="63" xfId="0" applyFont="1" applyFill="1" applyBorder="1" applyAlignment="1">
      <alignment vertical="center"/>
    </xf>
    <xf numFmtId="0" fontId="80" fillId="35" borderId="63" xfId="0" applyFont="1" applyFill="1" applyBorder="1" applyAlignment="1">
      <alignment vertical="center"/>
    </xf>
    <xf numFmtId="0" fontId="80" fillId="35" borderId="2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104" fillId="0" borderId="0" xfId="0" applyFont="1" applyBorder="1" applyAlignment="1">
      <alignment horizontal="center"/>
    </xf>
    <xf numFmtId="0" fontId="105" fillId="0" borderId="0" xfId="0" applyFont="1" applyBorder="1" applyAlignment="1">
      <alignment wrapText="1"/>
    </xf>
    <xf numFmtId="0" fontId="98" fillId="0" borderId="0" xfId="0" applyFont="1" applyBorder="1" applyAlignment="1">
      <alignment wrapText="1"/>
    </xf>
    <xf numFmtId="0" fontId="106" fillId="0" borderId="11" xfId="0" applyFont="1" applyBorder="1" applyAlignment="1">
      <alignment horizontal="right" wrapText="1"/>
    </xf>
    <xf numFmtId="0" fontId="106" fillId="0" borderId="12" xfId="0" applyFont="1" applyBorder="1" applyAlignment="1">
      <alignment horizontal="right" wrapText="1"/>
    </xf>
    <xf numFmtId="0" fontId="106" fillId="0" borderId="14" xfId="0" applyFont="1" applyBorder="1" applyAlignment="1">
      <alignment horizontal="right" wrapText="1"/>
    </xf>
    <xf numFmtId="0" fontId="98" fillId="0" borderId="15" xfId="0" applyFont="1" applyBorder="1" applyAlignment="1">
      <alignment horizontal="center" wrapText="1"/>
    </xf>
    <xf numFmtId="0" fontId="104" fillId="0" borderId="0" xfId="0" applyFont="1" applyBorder="1" applyAlignment="1">
      <alignment vertical="top"/>
    </xf>
    <xf numFmtId="0" fontId="106" fillId="0" borderId="64" xfId="0" applyFont="1" applyBorder="1" applyAlignment="1">
      <alignment horizontal="left" vertical="center" wrapText="1"/>
    </xf>
    <xf numFmtId="0" fontId="106" fillId="0" borderId="65" xfId="0" applyFont="1" applyBorder="1" applyAlignment="1">
      <alignment horizontal="left" vertical="center" wrapText="1"/>
    </xf>
    <xf numFmtId="0" fontId="106" fillId="0" borderId="18" xfId="0" applyFont="1" applyBorder="1" applyAlignment="1">
      <alignment horizontal="left" vertical="center" wrapText="1"/>
    </xf>
    <xf numFmtId="0" fontId="106" fillId="0" borderId="19" xfId="0" applyFont="1" applyBorder="1" applyAlignment="1">
      <alignment horizontal="left" vertical="center" wrapText="1"/>
    </xf>
    <xf numFmtId="0" fontId="106" fillId="0" borderId="66" xfId="0" applyFont="1" applyBorder="1" applyAlignment="1">
      <alignment horizontal="left" vertical="center" wrapText="1"/>
    </xf>
    <xf numFmtId="0" fontId="95" fillId="38" borderId="24" xfId="0" applyFont="1" applyFill="1" applyBorder="1" applyAlignment="1">
      <alignment horizontal="left" vertical="center" wrapText="1"/>
    </xf>
    <xf numFmtId="0" fontId="95" fillId="38" borderId="25" xfId="0" applyFont="1" applyFill="1" applyBorder="1" applyAlignment="1">
      <alignment horizontal="right" wrapText="1"/>
    </xf>
    <xf numFmtId="0" fontId="95" fillId="38" borderId="17" xfId="0" applyFont="1" applyFill="1" applyBorder="1" applyAlignment="1">
      <alignment horizontal="left" vertical="center" wrapText="1"/>
    </xf>
    <xf numFmtId="0" fontId="97" fillId="38" borderId="24" xfId="0" applyFont="1" applyFill="1" applyBorder="1" applyAlignment="1">
      <alignment horizontal="left" wrapText="1"/>
    </xf>
    <xf numFmtId="0" fontId="97" fillId="38" borderId="24" xfId="0" applyFont="1" applyFill="1" applyBorder="1" applyAlignment="1">
      <alignment horizontal="center" wrapText="1"/>
    </xf>
    <xf numFmtId="0" fontId="97" fillId="38" borderId="25" xfId="0" applyFont="1" applyFill="1" applyBorder="1" applyAlignment="1">
      <alignment horizontal="left" wrapText="1"/>
    </xf>
    <xf numFmtId="0" fontId="100" fillId="0" borderId="0" xfId="0" applyFont="1" applyBorder="1" applyAlignment="1">
      <alignment horizontal="center"/>
    </xf>
    <xf numFmtId="0" fontId="99" fillId="0" borderId="0" xfId="0" applyFont="1" applyAlignment="1">
      <alignment horizontal="left"/>
    </xf>
    <xf numFmtId="0" fontId="107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7" fillId="39" borderId="10" xfId="0" applyNumberFormat="1" applyFont="1" applyFill="1" applyBorder="1" applyAlignment="1">
      <alignment horizontal="center" vertical="center"/>
    </xf>
    <xf numFmtId="2" fontId="80" fillId="42" borderId="10" xfId="0" applyNumberFormat="1" applyFont="1" applyFill="1" applyBorder="1" applyAlignment="1">
      <alignment horizontal="center" vertical="center"/>
    </xf>
    <xf numFmtId="3" fontId="107" fillId="39" borderId="10" xfId="0" applyNumberFormat="1" applyFont="1" applyFill="1" applyBorder="1" applyAlignment="1">
      <alignment horizontal="center" vertical="center"/>
    </xf>
    <xf numFmtId="0" fontId="98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3" fontId="82" fillId="33" borderId="18" xfId="0" applyNumberFormat="1" applyFont="1" applyFill="1" applyBorder="1" applyAlignment="1">
      <alignment/>
    </xf>
    <xf numFmtId="3" fontId="82" fillId="33" borderId="30" xfId="0" applyNumberFormat="1" applyFont="1" applyFill="1" applyBorder="1" applyAlignment="1">
      <alignment/>
    </xf>
    <xf numFmtId="3" fontId="82" fillId="33" borderId="11" xfId="0" applyNumberFormat="1" applyFont="1" applyFill="1" applyBorder="1" applyAlignment="1">
      <alignment/>
    </xf>
    <xf numFmtId="3" fontId="82" fillId="36" borderId="56" xfId="0" applyNumberFormat="1" applyFont="1" applyFill="1" applyBorder="1" applyAlignment="1">
      <alignment vertical="top" wrapText="1"/>
    </xf>
    <xf numFmtId="0" fontId="108" fillId="0" borderId="0" xfId="0" applyFont="1" applyAlignment="1">
      <alignment horizontal="center" vertical="center" wrapText="1"/>
    </xf>
    <xf numFmtId="0" fontId="80" fillId="35" borderId="50" xfId="0" applyFont="1" applyFill="1" applyBorder="1" applyAlignment="1">
      <alignment horizontal="center" vertical="center"/>
    </xf>
    <xf numFmtId="0" fontId="80" fillId="35" borderId="10" xfId="0" applyFont="1" applyFill="1" applyBorder="1" applyAlignment="1">
      <alignment horizontal="center"/>
    </xf>
    <xf numFmtId="3" fontId="57" fillId="34" borderId="25" xfId="0" applyNumberFormat="1" applyFont="1" applyFill="1" applyBorder="1" applyAlignment="1">
      <alignment horizontal="right"/>
    </xf>
    <xf numFmtId="0" fontId="106" fillId="0" borderId="67" xfId="0" applyFont="1" applyBorder="1" applyAlignment="1">
      <alignment horizontal="right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4" fontId="80" fillId="35" borderId="10" xfId="0" applyNumberFormat="1" applyFont="1" applyFill="1" applyBorder="1" applyAlignment="1">
      <alignment/>
    </xf>
    <xf numFmtId="3" fontId="82" fillId="33" borderId="14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44" xfId="0" applyBorder="1" applyAlignment="1">
      <alignment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8" fillId="0" borderId="0" xfId="0" applyFont="1" applyAlignment="1">
      <alignment horizontal="center" vertical="center" wrapText="1"/>
    </xf>
    <xf numFmtId="0" fontId="96" fillId="0" borderId="22" xfId="0" applyFont="1" applyBorder="1" applyAlignment="1">
      <alignment horizontal="center"/>
    </xf>
    <xf numFmtId="0" fontId="103" fillId="37" borderId="58" xfId="0" applyFont="1" applyFill="1" applyBorder="1" applyAlignment="1">
      <alignment horizontal="left" vertical="center" wrapText="1"/>
    </xf>
    <xf numFmtId="0" fontId="103" fillId="37" borderId="59" xfId="0" applyFont="1" applyFill="1" applyBorder="1" applyAlignment="1">
      <alignment horizontal="left" vertical="center" wrapText="1"/>
    </xf>
    <xf numFmtId="0" fontId="103" fillId="37" borderId="57" xfId="0" applyFont="1" applyFill="1" applyBorder="1" applyAlignment="1">
      <alignment horizontal="left" vertical="center" wrapText="1"/>
    </xf>
    <xf numFmtId="0" fontId="103" fillId="35" borderId="56" xfId="0" applyFont="1" applyFill="1" applyBorder="1" applyAlignment="1">
      <alignment horizontal="left" vertical="center" wrapText="1"/>
    </xf>
    <xf numFmtId="0" fontId="103" fillId="35" borderId="59" xfId="0" applyFont="1" applyFill="1" applyBorder="1" applyAlignment="1">
      <alignment horizontal="left" vertical="center" wrapText="1"/>
    </xf>
    <xf numFmtId="0" fontId="103" fillId="35" borderId="57" xfId="0" applyFont="1" applyFill="1" applyBorder="1" applyAlignment="1">
      <alignment horizontal="left" vertical="center" wrapText="1"/>
    </xf>
    <xf numFmtId="0" fontId="110" fillId="0" borderId="22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111" fillId="35" borderId="18" xfId="0" applyFont="1" applyFill="1" applyBorder="1" applyAlignment="1">
      <alignment/>
    </xf>
    <xf numFmtId="0" fontId="111" fillId="35" borderId="11" xfId="0" applyFont="1" applyFill="1" applyBorder="1" applyAlignment="1">
      <alignment/>
    </xf>
    <xf numFmtId="0" fontId="111" fillId="35" borderId="20" xfId="0" applyFont="1" applyFill="1" applyBorder="1" applyAlignment="1">
      <alignment/>
    </xf>
    <xf numFmtId="0" fontId="111" fillId="35" borderId="14" xfId="0" applyFont="1" applyFill="1" applyBorder="1" applyAlignment="1">
      <alignment/>
    </xf>
    <xf numFmtId="0" fontId="103" fillId="35" borderId="68" xfId="0" applyFont="1" applyFill="1" applyBorder="1" applyAlignment="1">
      <alignment horizontal="center"/>
    </xf>
    <xf numFmtId="0" fontId="103" fillId="35" borderId="69" xfId="0" applyFont="1" applyFill="1" applyBorder="1" applyAlignment="1">
      <alignment horizontal="center"/>
    </xf>
    <xf numFmtId="0" fontId="103" fillId="35" borderId="70" xfId="0" applyFont="1" applyFill="1" applyBorder="1" applyAlignment="1">
      <alignment horizontal="center"/>
    </xf>
    <xf numFmtId="0" fontId="103" fillId="35" borderId="71" xfId="0" applyFont="1" applyFill="1" applyBorder="1" applyAlignment="1">
      <alignment horizontal="center" wrapText="1"/>
    </xf>
    <xf numFmtId="0" fontId="103" fillId="35" borderId="72" xfId="0" applyFont="1" applyFill="1" applyBorder="1" applyAlignment="1">
      <alignment horizontal="center" wrapText="1"/>
    </xf>
    <xf numFmtId="0" fontId="103" fillId="37" borderId="56" xfId="0" applyFont="1" applyFill="1" applyBorder="1" applyAlignment="1">
      <alignment horizontal="left" vertical="center" wrapText="1"/>
    </xf>
    <xf numFmtId="3" fontId="87" fillId="37" borderId="24" xfId="0" applyNumberFormat="1" applyFont="1" applyFill="1" applyBorder="1" applyAlignment="1">
      <alignment wrapText="1"/>
    </xf>
    <xf numFmtId="3" fontId="87" fillId="37" borderId="73" xfId="0" applyNumberFormat="1" applyFont="1" applyFill="1" applyBorder="1" applyAlignment="1">
      <alignment wrapText="1"/>
    </xf>
    <xf numFmtId="3" fontId="87" fillId="37" borderId="26" xfId="0" applyNumberFormat="1" applyFont="1" applyFill="1" applyBorder="1" applyAlignment="1">
      <alignment wrapText="1"/>
    </xf>
    <xf numFmtId="3" fontId="87" fillId="37" borderId="0" xfId="0" applyNumberFormat="1" applyFont="1" applyFill="1" applyBorder="1" applyAlignment="1">
      <alignment wrapText="1"/>
    </xf>
    <xf numFmtId="3" fontId="87" fillId="37" borderId="74" xfId="0" applyNumberFormat="1" applyFont="1" applyFill="1" applyBorder="1" applyAlignment="1">
      <alignment wrapText="1"/>
    </xf>
    <xf numFmtId="3" fontId="87" fillId="37" borderId="17" xfId="0" applyNumberFormat="1" applyFont="1" applyFill="1" applyBorder="1" applyAlignment="1">
      <alignment wrapText="1"/>
    </xf>
    <xf numFmtId="3" fontId="87" fillId="37" borderId="29" xfId="0" applyNumberFormat="1" applyFont="1" applyFill="1" applyBorder="1" applyAlignment="1">
      <alignment wrapText="1"/>
    </xf>
    <xf numFmtId="3" fontId="87" fillId="37" borderId="24" xfId="0" applyNumberFormat="1" applyFont="1" applyFill="1" applyBorder="1" applyAlignment="1">
      <alignment/>
    </xf>
    <xf numFmtId="3" fontId="94" fillId="0" borderId="0" xfId="0" applyNumberFormat="1" applyFont="1" applyBorder="1" applyAlignment="1">
      <alignment/>
    </xf>
    <xf numFmtId="3" fontId="94" fillId="0" borderId="74" xfId="0" applyNumberFormat="1" applyFont="1" applyBorder="1" applyAlignment="1">
      <alignment/>
    </xf>
    <xf numFmtId="3" fontId="87" fillId="37" borderId="75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3" fontId="87" fillId="34" borderId="45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5" fillId="34" borderId="30" xfId="0" applyNumberFormat="1" applyFont="1" applyFill="1" applyBorder="1" applyAlignment="1">
      <alignment horizontal="center"/>
    </xf>
    <xf numFmtId="3" fontId="85" fillId="34" borderId="10" xfId="0" applyNumberFormat="1" applyFont="1" applyFill="1" applyBorder="1" applyAlignment="1">
      <alignment horizontal="center"/>
    </xf>
    <xf numFmtId="0" fontId="98" fillId="0" borderId="22" xfId="0" applyFont="1" applyBorder="1" applyAlignment="1">
      <alignment horizontal="center"/>
    </xf>
    <xf numFmtId="0" fontId="92" fillId="34" borderId="76" xfId="0" applyFont="1" applyFill="1" applyBorder="1" applyAlignment="1">
      <alignment horizontal="center" wrapText="1"/>
    </xf>
    <xf numFmtId="0" fontId="92" fillId="34" borderId="49" xfId="0" applyFont="1" applyFill="1" applyBorder="1" applyAlignment="1">
      <alignment horizontal="center" wrapText="1"/>
    </xf>
    <xf numFmtId="0" fontId="92" fillId="34" borderId="24" xfId="0" applyFont="1" applyFill="1" applyBorder="1" applyAlignment="1">
      <alignment horizontal="center"/>
    </xf>
    <xf numFmtId="0" fontId="92" fillId="34" borderId="75" xfId="0" applyFont="1" applyFill="1" applyBorder="1" applyAlignment="1">
      <alignment horizontal="center"/>
    </xf>
    <xf numFmtId="0" fontId="92" fillId="34" borderId="77" xfId="0" applyFont="1" applyFill="1" applyBorder="1" applyAlignment="1">
      <alignment horizontal="center"/>
    </xf>
    <xf numFmtId="0" fontId="112" fillId="33" borderId="21" xfId="0" applyFont="1" applyFill="1" applyBorder="1" applyAlignment="1">
      <alignment horizontal="left" wrapText="1"/>
    </xf>
    <xf numFmtId="0" fontId="92" fillId="34" borderId="26" xfId="0" applyFont="1" applyFill="1" applyBorder="1" applyAlignment="1">
      <alignment horizontal="center"/>
    </xf>
    <xf numFmtId="0" fontId="98" fillId="0" borderId="22" xfId="0" applyFont="1" applyBorder="1" applyAlignment="1">
      <alignment horizontal="left"/>
    </xf>
    <xf numFmtId="0" fontId="98" fillId="0" borderId="0" xfId="0" applyFont="1" applyBorder="1" applyAlignment="1">
      <alignment horizontal="left"/>
    </xf>
    <xf numFmtId="49" fontId="92" fillId="34" borderId="24" xfId="0" applyNumberFormat="1" applyFont="1" applyFill="1" applyBorder="1" applyAlignment="1">
      <alignment horizontal="center"/>
    </xf>
    <xf numFmtId="49" fontId="92" fillId="34" borderId="73" xfId="0" applyNumberFormat="1" applyFont="1" applyFill="1" applyBorder="1" applyAlignment="1">
      <alignment horizontal="center"/>
    </xf>
    <xf numFmtId="49" fontId="92" fillId="34" borderId="75" xfId="0" applyNumberFormat="1" applyFont="1" applyFill="1" applyBorder="1" applyAlignment="1">
      <alignment horizontal="center"/>
    </xf>
    <xf numFmtId="0" fontId="92" fillId="34" borderId="73" xfId="0" applyFont="1" applyFill="1" applyBorder="1" applyAlignment="1">
      <alignment horizontal="center"/>
    </xf>
    <xf numFmtId="0" fontId="92" fillId="34" borderId="24" xfId="0" applyFont="1" applyFill="1" applyBorder="1" applyAlignment="1">
      <alignment horizontal="center" vertical="center" wrapText="1"/>
    </xf>
    <xf numFmtId="0" fontId="92" fillId="34" borderId="26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0" fontId="80" fillId="35" borderId="10" xfId="0" applyFont="1" applyFill="1" applyBorder="1" applyAlignment="1">
      <alignment vertical="center"/>
    </xf>
    <xf numFmtId="3" fontId="0" fillId="36" borderId="10" xfId="0" applyNumberFormat="1" applyFill="1" applyBorder="1" applyAlignment="1">
      <alignment horizontal="center"/>
    </xf>
    <xf numFmtId="0" fontId="80" fillId="35" borderId="50" xfId="0" applyFont="1" applyFill="1" applyBorder="1" applyAlignment="1">
      <alignment horizontal="right"/>
    </xf>
    <xf numFmtId="0" fontId="80" fillId="35" borderId="54" xfId="0" applyFont="1" applyFill="1" applyBorder="1" applyAlignment="1">
      <alignment horizontal="right"/>
    </xf>
    <xf numFmtId="0" fontId="100" fillId="0" borderId="0" xfId="0" applyFont="1" applyAlignment="1">
      <alignment horizontal="center"/>
    </xf>
    <xf numFmtId="0" fontId="0" fillId="0" borderId="44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3" fillId="0" borderId="10" xfId="0" applyFont="1" applyBorder="1" applyAlignment="1">
      <alignment horizontal="center" vertical="center"/>
    </xf>
    <xf numFmtId="0" fontId="98" fillId="0" borderId="0" xfId="0" applyFont="1" applyAlignment="1">
      <alignment horizontal="center"/>
    </xf>
    <xf numFmtId="3" fontId="0" fillId="0" borderId="50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78" xfId="0" applyNumberFormat="1" applyBorder="1" applyAlignment="1">
      <alignment horizontal="center" vertical="center"/>
    </xf>
    <xf numFmtId="3" fontId="80" fillId="35" borderId="61" xfId="0" applyNumberFormat="1" applyFont="1" applyFill="1" applyBorder="1" applyAlignment="1">
      <alignment horizontal="center" vertical="center"/>
    </xf>
    <xf numFmtId="3" fontId="80" fillId="35" borderId="53" xfId="0" applyNumberFormat="1" applyFont="1" applyFill="1" applyBorder="1" applyAlignment="1">
      <alignment horizontal="center" vertical="center"/>
    </xf>
    <xf numFmtId="3" fontId="80" fillId="35" borderId="72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0" fillId="35" borderId="79" xfId="0" applyFont="1" applyFill="1" applyBorder="1" applyAlignment="1">
      <alignment horizontal="center" vertical="center"/>
    </xf>
    <xf numFmtId="0" fontId="80" fillId="35" borderId="80" xfId="0" applyFont="1" applyFill="1" applyBorder="1" applyAlignment="1">
      <alignment horizontal="center" vertical="center"/>
    </xf>
    <xf numFmtId="0" fontId="80" fillId="35" borderId="71" xfId="0" applyFont="1" applyFill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0" fontId="0" fillId="0" borderId="50" xfId="0" applyBorder="1" applyAlignment="1">
      <alignment horizontal="left" vertical="center" wrapText="1"/>
    </xf>
    <xf numFmtId="0" fontId="0" fillId="0" borderId="81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82" xfId="0" applyBorder="1" applyAlignment="1">
      <alignment horizontal="center"/>
    </xf>
    <xf numFmtId="0" fontId="0" fillId="0" borderId="43" xfId="0" applyBorder="1" applyAlignment="1">
      <alignment horizontal="center"/>
    </xf>
    <xf numFmtId="49" fontId="0" fillId="0" borderId="50" xfId="0" applyNumberFormat="1" applyBorder="1" applyAlignment="1">
      <alignment horizontal="center" vertical="center"/>
    </xf>
    <xf numFmtId="49" fontId="0" fillId="0" borderId="81" xfId="0" applyNumberFormat="1" applyBorder="1" applyAlignment="1">
      <alignment horizontal="center" vertical="center"/>
    </xf>
    <xf numFmtId="0" fontId="0" fillId="0" borderId="81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81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50" xfId="0" applyFont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center"/>
    </xf>
    <xf numFmtId="0" fontId="0" fillId="0" borderId="50" xfId="0" applyNumberForma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2" fontId="0" fillId="0" borderId="81" xfId="0" applyNumberFormat="1" applyBorder="1" applyAlignment="1">
      <alignment horizontal="center" vertical="center"/>
    </xf>
    <xf numFmtId="0" fontId="0" fillId="0" borderId="50" xfId="0" applyBorder="1" applyAlignment="1">
      <alignment vertical="center" wrapText="1"/>
    </xf>
    <xf numFmtId="0" fontId="0" fillId="0" borderId="81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100" fillId="0" borderId="0" xfId="0" applyFont="1" applyBorder="1" applyAlignment="1">
      <alignment horizontal="center"/>
    </xf>
    <xf numFmtId="0" fontId="100" fillId="0" borderId="22" xfId="0" applyFont="1" applyBorder="1" applyAlignment="1">
      <alignment horizontal="center"/>
    </xf>
    <xf numFmtId="0" fontId="56" fillId="36" borderId="36" xfId="0" applyFont="1" applyFill="1" applyBorder="1" applyAlignment="1">
      <alignment horizontal="center" vertical="center" textRotation="90" wrapText="1"/>
    </xf>
    <xf numFmtId="0" fontId="83" fillId="36" borderId="83" xfId="0" applyFont="1" applyFill="1" applyBorder="1" applyAlignment="1">
      <alignment horizontal="center" vertical="center" textRotation="90"/>
    </xf>
    <xf numFmtId="0" fontId="56" fillId="36" borderId="10" xfId="0" applyFont="1" applyFill="1" applyBorder="1" applyAlignment="1">
      <alignment horizontal="center" vertical="center" textRotation="90"/>
    </xf>
    <xf numFmtId="0" fontId="56" fillId="36" borderId="62" xfId="0" applyFont="1" applyFill="1" applyBorder="1" applyAlignment="1">
      <alignment horizontal="center" vertical="center" textRotation="90"/>
    </xf>
    <xf numFmtId="0" fontId="114" fillId="36" borderId="84" xfId="0" applyFont="1" applyFill="1" applyBorder="1" applyAlignment="1">
      <alignment horizontal="center" vertical="center" textRotation="90"/>
    </xf>
    <xf numFmtId="0" fontId="114" fillId="36" borderId="85" xfId="0" applyFont="1" applyFill="1" applyBorder="1" applyAlignment="1">
      <alignment horizontal="center" vertical="center" textRotation="90"/>
    </xf>
    <xf numFmtId="0" fontId="56" fillId="36" borderId="86" xfId="0" applyFont="1" applyFill="1" applyBorder="1" applyAlignment="1">
      <alignment horizontal="center" vertical="center" textRotation="90"/>
    </xf>
    <xf numFmtId="0" fontId="56" fillId="36" borderId="87" xfId="0" applyFont="1" applyFill="1" applyBorder="1" applyAlignment="1">
      <alignment horizontal="center" vertical="center" textRotation="90"/>
    </xf>
    <xf numFmtId="0" fontId="56" fillId="36" borderId="35" xfId="0" applyFont="1" applyFill="1" applyBorder="1" applyAlignment="1">
      <alignment horizontal="center" vertical="center" textRotation="90"/>
    </xf>
    <xf numFmtId="0" fontId="56" fillId="36" borderId="88" xfId="0" applyFont="1" applyFill="1" applyBorder="1" applyAlignment="1">
      <alignment horizontal="center" vertical="center" textRotation="90"/>
    </xf>
    <xf numFmtId="0" fontId="46" fillId="36" borderId="89" xfId="0" applyFont="1" applyFill="1" applyBorder="1" applyAlignment="1">
      <alignment horizontal="center" vertical="center"/>
    </xf>
    <xf numFmtId="0" fontId="46" fillId="36" borderId="90" xfId="0" applyFont="1" applyFill="1" applyBorder="1" applyAlignment="1">
      <alignment horizontal="center" vertical="center"/>
    </xf>
    <xf numFmtId="0" fontId="46" fillId="36" borderId="91" xfId="0" applyFont="1" applyFill="1" applyBorder="1" applyAlignment="1">
      <alignment horizontal="center" vertical="center"/>
    </xf>
    <xf numFmtId="0" fontId="56" fillId="36" borderId="92" xfId="0" applyFont="1" applyFill="1" applyBorder="1" applyAlignment="1">
      <alignment horizontal="center" vertical="center" textRotation="90"/>
    </xf>
    <xf numFmtId="0" fontId="56" fillId="36" borderId="93" xfId="0" applyFont="1" applyFill="1" applyBorder="1" applyAlignment="1">
      <alignment horizontal="center" vertical="center" textRotation="90"/>
    </xf>
    <xf numFmtId="0" fontId="56" fillId="36" borderId="94" xfId="0" applyFont="1" applyFill="1" applyBorder="1" applyAlignment="1">
      <alignment horizontal="center" vertical="center" textRotation="90" wrapText="1"/>
    </xf>
    <xf numFmtId="0" fontId="83" fillId="36" borderId="95" xfId="0" applyFont="1" applyFill="1" applyBorder="1" applyAlignment="1">
      <alignment horizontal="center" vertical="center" textRotation="90"/>
    </xf>
    <xf numFmtId="0" fontId="56" fillId="36" borderId="36" xfId="0" applyFont="1" applyFill="1" applyBorder="1" applyAlignment="1">
      <alignment horizontal="center" vertical="center" textRotation="90"/>
    </xf>
    <xf numFmtId="0" fontId="56" fillId="36" borderId="83" xfId="0" applyFont="1" applyFill="1" applyBorder="1" applyAlignment="1">
      <alignment horizontal="center" vertical="center" textRotation="90"/>
    </xf>
    <xf numFmtId="0" fontId="56" fillId="36" borderId="84" xfId="0" applyFont="1" applyFill="1" applyBorder="1" applyAlignment="1">
      <alignment horizontal="center" vertical="center" textRotation="90"/>
    </xf>
    <xf numFmtId="0" fontId="56" fillId="36" borderId="85" xfId="0" applyFont="1" applyFill="1" applyBorder="1" applyAlignment="1">
      <alignment horizontal="center" vertical="center" textRotation="90"/>
    </xf>
    <xf numFmtId="0" fontId="56" fillId="36" borderId="83" xfId="0" applyFont="1" applyFill="1" applyBorder="1" applyAlignment="1">
      <alignment horizontal="center" vertical="center" textRotation="90" wrapText="1"/>
    </xf>
    <xf numFmtId="0" fontId="83" fillId="36" borderId="96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9" fillId="35" borderId="97" xfId="0" applyFont="1" applyFill="1" applyBorder="1" applyAlignment="1">
      <alignment horizontal="center" vertical="center"/>
    </xf>
    <xf numFmtId="0" fontId="49" fillId="35" borderId="98" xfId="0" applyFont="1" applyFill="1" applyBorder="1" applyAlignment="1">
      <alignment horizontal="center" vertical="center"/>
    </xf>
    <xf numFmtId="0" fontId="49" fillId="35" borderId="99" xfId="0" applyFont="1" applyFill="1" applyBorder="1" applyAlignment="1">
      <alignment horizontal="center" vertical="center"/>
    </xf>
    <xf numFmtId="0" fontId="49" fillId="35" borderId="100" xfId="0" applyFont="1" applyFill="1" applyBorder="1" applyAlignment="1">
      <alignment horizontal="center" vertical="center"/>
    </xf>
    <xf numFmtId="0" fontId="49" fillId="35" borderId="101" xfId="0" applyFont="1" applyFill="1" applyBorder="1" applyAlignment="1">
      <alignment horizontal="center" vertical="center"/>
    </xf>
    <xf numFmtId="0" fontId="49" fillId="35" borderId="102" xfId="0" applyFont="1" applyFill="1" applyBorder="1" applyAlignment="1">
      <alignment horizontal="center" vertical="center"/>
    </xf>
    <xf numFmtId="0" fontId="46" fillId="36" borderId="103" xfId="0" applyFont="1" applyFill="1" applyBorder="1" applyAlignment="1">
      <alignment horizontal="center" vertical="center"/>
    </xf>
    <xf numFmtId="0" fontId="46" fillId="36" borderId="104" xfId="0" applyFont="1" applyFill="1" applyBorder="1" applyAlignment="1">
      <alignment horizontal="center" vertical="center"/>
    </xf>
    <xf numFmtId="0" fontId="98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04" fillId="0" borderId="0" xfId="0" applyFont="1" applyBorder="1" applyAlignment="1">
      <alignment horizontal="center" vertical="top"/>
    </xf>
    <xf numFmtId="4" fontId="0" fillId="33" borderId="50" xfId="0" applyNumberFormat="1" applyFont="1" applyFill="1" applyBorder="1" applyAlignment="1">
      <alignment horizontal="right" vertical="center"/>
    </xf>
    <xf numFmtId="4" fontId="0" fillId="33" borderId="54" xfId="0" applyNumberFormat="1" applyFont="1" applyFill="1" applyBorder="1" applyAlignment="1">
      <alignment horizontal="right" vertical="center"/>
    </xf>
    <xf numFmtId="3" fontId="0" fillId="0" borderId="50" xfId="0" applyNumberFormat="1" applyBorder="1" applyAlignment="1">
      <alignment horizontal="right" vertical="center"/>
    </xf>
    <xf numFmtId="3" fontId="0" fillId="0" borderId="54" xfId="0" applyNumberFormat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9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50" xfId="0" applyNumberFormat="1" applyBorder="1" applyAlignment="1">
      <alignment horizontal="right"/>
    </xf>
    <xf numFmtId="3" fontId="0" fillId="0" borderId="54" xfId="0" applyNumberFormat="1" applyBorder="1" applyAlignment="1">
      <alignment horizontal="right"/>
    </xf>
    <xf numFmtId="0" fontId="0" fillId="0" borderId="54" xfId="0" applyBorder="1" applyAlignment="1">
      <alignment horizontal="right"/>
    </xf>
    <xf numFmtId="0" fontId="80" fillId="35" borderId="50" xfId="0" applyFont="1" applyFill="1" applyBorder="1" applyAlignment="1">
      <alignment horizontal="center"/>
    </xf>
    <xf numFmtId="0" fontId="80" fillId="35" borderId="54" xfId="0" applyFont="1" applyFill="1" applyBorder="1" applyAlignment="1">
      <alignment horizontal="center"/>
    </xf>
    <xf numFmtId="3" fontId="0" fillId="0" borderId="50" xfId="0" applyNumberFormat="1" applyFont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83" fillId="0" borderId="44" xfId="0" applyFont="1" applyBorder="1" applyAlignment="1">
      <alignment horizontal="center"/>
    </xf>
    <xf numFmtId="0" fontId="80" fillId="35" borderId="50" xfId="0" applyFont="1" applyFill="1" applyBorder="1" applyAlignment="1">
      <alignment horizontal="right" wrapText="1"/>
    </xf>
    <xf numFmtId="0" fontId="80" fillId="35" borderId="81" xfId="0" applyFont="1" applyFill="1" applyBorder="1" applyAlignment="1">
      <alignment horizontal="right" wrapText="1"/>
    </xf>
    <xf numFmtId="0" fontId="80" fillId="35" borderId="54" xfId="0" applyFont="1" applyFill="1" applyBorder="1" applyAlignment="1">
      <alignment horizontal="right" wrapText="1"/>
    </xf>
    <xf numFmtId="0" fontId="80" fillId="35" borderId="62" xfId="0" applyFont="1" applyFill="1" applyBorder="1" applyAlignment="1">
      <alignment horizontal="center" vertical="center" wrapText="1"/>
    </xf>
    <xf numFmtId="0" fontId="80" fillId="35" borderId="93" xfId="0" applyFont="1" applyFill="1" applyBorder="1" applyAlignment="1">
      <alignment horizontal="center" vertical="center" wrapText="1"/>
    </xf>
    <xf numFmtId="0" fontId="80" fillId="35" borderId="27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98" fillId="0" borderId="21" xfId="0" applyFont="1" applyBorder="1" applyAlignment="1">
      <alignment horizontal="center" wrapText="1"/>
    </xf>
    <xf numFmtId="0" fontId="98" fillId="0" borderId="0" xfId="0" applyFont="1" applyBorder="1" applyAlignment="1">
      <alignment horizontal="center" wrapText="1"/>
    </xf>
    <xf numFmtId="0" fontId="104" fillId="0" borderId="22" xfId="0" applyFont="1" applyBorder="1" applyAlignment="1">
      <alignment horizontal="center"/>
    </xf>
    <xf numFmtId="0" fontId="104" fillId="0" borderId="22" xfId="0" applyFont="1" applyBorder="1" applyAlignment="1">
      <alignment horizontal="left"/>
    </xf>
    <xf numFmtId="0" fontId="80" fillId="35" borderId="10" xfId="0" applyFont="1" applyFill="1" applyBorder="1" applyAlignment="1">
      <alignment horizontal="right" wrapText="1"/>
    </xf>
    <xf numFmtId="0" fontId="80" fillId="35" borderId="43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32</xdr:row>
      <xdr:rowOff>0</xdr:rowOff>
    </xdr:from>
    <xdr:to>
      <xdr:col>24</xdr:col>
      <xdr:colOff>114300</xdr:colOff>
      <xdr:row>56</xdr:row>
      <xdr:rowOff>95250</xdr:rowOff>
    </xdr:to>
    <xdr:pic>
      <xdr:nvPicPr>
        <xdr:cNvPr id="1" name="Resim 1" descr="http://10.10.20.33/istatistik/grafikler/multi_bar1.php?data0=,81,28,492,72,7,578,934,161,183,125,51,68,299,195,12,63,76,23,28,0,0&amp;data1=,20,3,376,4,3,729,1156,318,269,51,23,53,149,54,0,60,10,34,41,0,0&amp;data2=,9,,,,,37,3,5,1,,,,,,1,1,,,,,&amp;labels2=,A,B,C,D,E,F,G,H,I,J,K,L,M,N,O,P,Q,R,S,T,U&amp;baslik=2013%20EKİM%20AYINDA%20FAALİYET%20GRUBUNA%20GÖRE%20YENİ%20KURULAN%20ŞİRKET%20DAĞIL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0544175"/>
          <a:ext cx="74295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32</xdr:row>
      <xdr:rowOff>0</xdr:rowOff>
    </xdr:from>
    <xdr:to>
      <xdr:col>22</xdr:col>
      <xdr:colOff>114300</xdr:colOff>
      <xdr:row>56</xdr:row>
      <xdr:rowOff>95250</xdr:rowOff>
    </xdr:to>
    <xdr:pic>
      <xdr:nvPicPr>
        <xdr:cNvPr id="1" name="Resim 1" descr="http://10.10.20.33/istatistik/grafikler/multi_bar1.php?data0=,81,28,492,72,7,578,934,161,183,125,51,68,299,195,12,63,76,23,28,0,0&amp;data1=,20,3,376,4,3,729,1156,318,269,51,23,53,149,54,0,60,10,34,41,0,0&amp;data2=,9,,,,,37,3,5,1,,,,,,1,1,,,,,&amp;labels2=,A,B,C,D,E,F,G,H,I,J,K,L,M,N,O,P,Q,R,S,T,U&amp;baslik=2013%20EKİM%20AYINDA%20FAALİYET%20GRUBUNA%20GÖRE%20YENİ%20KURULAN%20ŞİRKET%20DAĞIL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858375"/>
          <a:ext cx="74295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3">
      <selection activeCell="A41" sqref="A4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17" t="s">
        <v>260</v>
      </c>
      <c r="B4" s="317"/>
      <c r="C4" s="317"/>
      <c r="D4" s="317"/>
      <c r="E4" s="317"/>
      <c r="F4" s="317"/>
      <c r="G4" s="317"/>
      <c r="H4" s="317"/>
      <c r="I4" s="317"/>
    </row>
    <row r="18" spans="1:9" ht="20.25">
      <c r="A18" s="318" t="s">
        <v>261</v>
      </c>
      <c r="B18" s="318"/>
      <c r="C18" s="318"/>
      <c r="D18" s="318"/>
      <c r="E18" s="318"/>
      <c r="F18" s="318"/>
      <c r="G18" s="318"/>
      <c r="H18" s="318"/>
      <c r="I18" s="318"/>
    </row>
    <row r="19" spans="1:9" ht="20.25">
      <c r="A19" s="318"/>
      <c r="B19" s="318"/>
      <c r="C19" s="318"/>
      <c r="D19" s="318"/>
      <c r="E19" s="318"/>
      <c r="F19" s="318"/>
      <c r="G19" s="318"/>
      <c r="H19" s="318"/>
      <c r="I19" s="318"/>
    </row>
    <row r="20" spans="1:9" ht="20.25">
      <c r="A20" s="319" t="s">
        <v>406</v>
      </c>
      <c r="B20" s="319"/>
      <c r="C20" s="319"/>
      <c r="D20" s="319"/>
      <c r="E20" s="319"/>
      <c r="F20" s="319"/>
      <c r="G20" s="319"/>
      <c r="H20" s="319"/>
      <c r="I20" s="319"/>
    </row>
    <row r="21" spans="1:7" ht="15.75">
      <c r="A21" s="152"/>
      <c r="B21" s="153"/>
      <c r="C21" s="153"/>
      <c r="D21" s="153"/>
      <c r="E21" s="153"/>
      <c r="F21" s="153"/>
      <c r="G21" s="153"/>
    </row>
    <row r="22" spans="1:9" ht="18" customHeight="1">
      <c r="A22" s="152"/>
      <c r="B22" s="321" t="s">
        <v>371</v>
      </c>
      <c r="C22" s="321"/>
      <c r="D22" s="321"/>
      <c r="E22" s="321"/>
      <c r="F22" s="321"/>
      <c r="G22" s="321"/>
      <c r="H22" s="321"/>
      <c r="I22" s="321"/>
    </row>
    <row r="23" spans="1:9" ht="15.75">
      <c r="A23" s="152"/>
      <c r="B23" s="321"/>
      <c r="C23" s="321"/>
      <c r="D23" s="321"/>
      <c r="E23" s="321"/>
      <c r="F23" s="321"/>
      <c r="G23" s="321"/>
      <c r="H23" s="321"/>
      <c r="I23" s="321"/>
    </row>
    <row r="24" spans="1:9" ht="18">
      <c r="A24" s="152"/>
      <c r="B24" s="299"/>
      <c r="C24" s="299"/>
      <c r="D24" s="299"/>
      <c r="E24" s="299"/>
      <c r="F24" s="299"/>
      <c r="G24" s="299"/>
      <c r="H24" s="299"/>
      <c r="I24" s="299"/>
    </row>
    <row r="25" spans="1:7" ht="15.75">
      <c r="A25" s="152"/>
      <c r="B25" s="153"/>
      <c r="C25" s="153"/>
      <c r="D25" s="153"/>
      <c r="E25" s="153"/>
      <c r="F25" s="153"/>
      <c r="G25" s="153"/>
    </row>
    <row r="26" spans="1:7" ht="15.75">
      <c r="A26" s="152"/>
      <c r="B26" s="153"/>
      <c r="C26" s="153"/>
      <c r="D26" s="153"/>
      <c r="E26" s="153"/>
      <c r="F26" s="153"/>
      <c r="G26" s="153"/>
    </row>
    <row r="27" spans="1:7" ht="23.25">
      <c r="A27" s="152"/>
      <c r="B27" s="153"/>
      <c r="C27" s="320"/>
      <c r="D27" s="320"/>
      <c r="E27" s="320"/>
      <c r="F27" s="153"/>
      <c r="G27" s="153"/>
    </row>
    <row r="28" spans="1:7" ht="15.75">
      <c r="A28" s="152"/>
      <c r="B28" s="153"/>
      <c r="C28" s="153"/>
      <c r="D28" s="153"/>
      <c r="E28" s="153"/>
      <c r="F28" s="153"/>
      <c r="G28" s="153"/>
    </row>
    <row r="29" spans="1:7" ht="15.75">
      <c r="A29" s="152"/>
      <c r="B29" s="153"/>
      <c r="C29" s="153"/>
      <c r="D29" s="153"/>
      <c r="E29" s="153"/>
      <c r="F29" s="153"/>
      <c r="G29" s="153"/>
    </row>
    <row r="30" spans="1:7" ht="15.75">
      <c r="A30" s="152"/>
      <c r="B30" s="153"/>
      <c r="C30" s="153"/>
      <c r="D30" s="153"/>
      <c r="E30" s="153"/>
      <c r="F30" s="153"/>
      <c r="G30" s="153"/>
    </row>
    <row r="31" spans="1:7" ht="15.75">
      <c r="A31" s="152"/>
      <c r="B31" s="153"/>
      <c r="C31" s="153"/>
      <c r="D31" s="153"/>
      <c r="E31" s="153"/>
      <c r="F31" s="153"/>
      <c r="G31" s="153"/>
    </row>
    <row r="32" spans="1:7" ht="15.75">
      <c r="A32" s="152"/>
      <c r="B32" s="153"/>
      <c r="C32" s="153"/>
      <c r="D32" s="153"/>
      <c r="E32" s="153"/>
      <c r="F32" s="153"/>
      <c r="G32" s="153"/>
    </row>
    <row r="33" spans="1:7" ht="15.75">
      <c r="A33" s="152"/>
      <c r="B33" s="153"/>
      <c r="C33" s="153"/>
      <c r="D33" s="153"/>
      <c r="E33" s="153"/>
      <c r="F33" s="153"/>
      <c r="G33" s="153"/>
    </row>
    <row r="34" spans="1:7" ht="15.75">
      <c r="A34" s="152"/>
      <c r="B34" s="153"/>
      <c r="C34" s="153"/>
      <c r="D34" s="153"/>
      <c r="E34" s="153"/>
      <c r="F34" s="153"/>
      <c r="G34" s="153"/>
    </row>
    <row r="35" spans="1:7" ht="15.75">
      <c r="A35" s="152"/>
      <c r="B35" s="153"/>
      <c r="C35" s="153"/>
      <c r="D35" s="153"/>
      <c r="E35" s="153"/>
      <c r="F35" s="153"/>
      <c r="G35" s="153"/>
    </row>
    <row r="36" spans="1:9" ht="15.75">
      <c r="A36" s="315" t="s">
        <v>262</v>
      </c>
      <c r="B36" s="315"/>
      <c r="C36" s="315"/>
      <c r="D36" s="315"/>
      <c r="E36" s="315"/>
      <c r="F36" s="315"/>
      <c r="G36" s="315"/>
      <c r="H36" s="315"/>
      <c r="I36" s="315"/>
    </row>
    <row r="37" spans="1:9" ht="15.75">
      <c r="A37" s="315" t="s">
        <v>263</v>
      </c>
      <c r="B37" s="315"/>
      <c r="C37" s="315"/>
      <c r="D37" s="315"/>
      <c r="E37" s="315"/>
      <c r="F37" s="315"/>
      <c r="G37" s="315"/>
      <c r="H37" s="315"/>
      <c r="I37" s="315"/>
    </row>
    <row r="38" spans="1:9" ht="15.75">
      <c r="A38" s="152"/>
      <c r="B38" s="153"/>
      <c r="C38" s="153"/>
      <c r="D38" s="153"/>
      <c r="E38" s="153"/>
      <c r="F38" s="153"/>
      <c r="G38" s="153"/>
      <c r="H38" s="154"/>
      <c r="I38" s="154"/>
    </row>
    <row r="39" spans="1:9" ht="15.75">
      <c r="A39" s="152"/>
      <c r="B39" s="153"/>
      <c r="C39" s="153"/>
      <c r="D39" s="153"/>
      <c r="E39" s="153"/>
      <c r="F39" s="153"/>
      <c r="G39" s="153"/>
      <c r="H39" s="154"/>
      <c r="I39" s="154"/>
    </row>
    <row r="40" spans="1:9" ht="15">
      <c r="A40" s="316" t="s">
        <v>407</v>
      </c>
      <c r="B40" s="316"/>
      <c r="C40" s="316"/>
      <c r="D40" s="316"/>
      <c r="E40" s="316"/>
      <c r="F40" s="316"/>
      <c r="G40" s="316"/>
      <c r="H40" s="316"/>
      <c r="I40" s="316"/>
    </row>
    <row r="41" spans="1:7" ht="15">
      <c r="A41" s="154"/>
      <c r="B41" s="154"/>
      <c r="C41" s="154"/>
      <c r="D41" s="154"/>
      <c r="E41" s="154"/>
      <c r="F41" s="154"/>
      <c r="G41" s="154"/>
    </row>
    <row r="42" spans="1:7" ht="15">
      <c r="A42" s="154"/>
      <c r="B42" s="154"/>
      <c r="C42" s="154"/>
      <c r="D42" s="154"/>
      <c r="E42" s="154"/>
      <c r="F42" s="154"/>
      <c r="G42" s="154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B6" sqref="B6"/>
    </sheetView>
  </sheetViews>
  <sheetFormatPr defaultColWidth="9.140625" defaultRowHeight="15"/>
  <sheetData>
    <row r="2" spans="1:10" ht="16.5" thickBot="1">
      <c r="A2" s="359" t="s">
        <v>411</v>
      </c>
      <c r="B2" s="359"/>
      <c r="C2" s="359"/>
      <c r="D2" s="359"/>
      <c r="E2" s="359"/>
      <c r="F2" s="359"/>
      <c r="G2" s="359"/>
      <c r="H2" s="359"/>
      <c r="I2" s="359"/>
      <c r="J2" s="359"/>
    </row>
    <row r="5" spans="1:10" ht="18.75" customHeight="1">
      <c r="A5" s="353" t="s">
        <v>124</v>
      </c>
      <c r="B5" s="353"/>
      <c r="C5" s="353"/>
      <c r="D5" s="353"/>
      <c r="E5" s="353"/>
      <c r="F5" s="353"/>
      <c r="G5" s="353"/>
      <c r="H5" s="353"/>
      <c r="I5" s="353"/>
      <c r="J5" s="353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24.75" customHeight="1">
      <c r="B9" s="255"/>
      <c r="C9" s="395" t="s">
        <v>125</v>
      </c>
      <c r="D9" s="396"/>
      <c r="E9" s="395" t="s">
        <v>126</v>
      </c>
      <c r="F9" s="396"/>
      <c r="G9" s="395" t="s">
        <v>127</v>
      </c>
      <c r="H9" s="396"/>
      <c r="I9" s="395" t="s">
        <v>128</v>
      </c>
      <c r="J9" s="397"/>
    </row>
    <row r="10" spans="2:10" ht="24.75" customHeight="1">
      <c r="B10" s="256" t="s">
        <v>129</v>
      </c>
      <c r="C10" s="386">
        <v>2286</v>
      </c>
      <c r="D10" s="387"/>
      <c r="E10" s="386">
        <v>1335</v>
      </c>
      <c r="F10" s="387"/>
      <c r="G10" s="392">
        <v>126</v>
      </c>
      <c r="H10" s="394"/>
      <c r="I10" s="392">
        <v>7</v>
      </c>
      <c r="J10" s="393"/>
    </row>
    <row r="11" spans="2:10" ht="24.75" customHeight="1">
      <c r="B11" s="257" t="s">
        <v>130</v>
      </c>
      <c r="C11" s="386">
        <v>2071</v>
      </c>
      <c r="D11" s="387"/>
      <c r="E11" s="386">
        <v>1089</v>
      </c>
      <c r="F11" s="387"/>
      <c r="G11" s="392">
        <v>47</v>
      </c>
      <c r="H11" s="394"/>
      <c r="I11" s="392">
        <v>4</v>
      </c>
      <c r="J11" s="393"/>
    </row>
    <row r="12" spans="2:10" ht="24.75" customHeight="1">
      <c r="B12" s="256" t="s">
        <v>131</v>
      </c>
      <c r="C12" s="386">
        <v>2162</v>
      </c>
      <c r="D12" s="387"/>
      <c r="E12" s="386">
        <v>1008</v>
      </c>
      <c r="F12" s="387"/>
      <c r="G12" s="386">
        <v>49</v>
      </c>
      <c r="H12" s="387"/>
      <c r="I12" s="386">
        <v>10</v>
      </c>
      <c r="J12" s="388"/>
    </row>
    <row r="13" spans="2:10" ht="24.75" customHeight="1">
      <c r="B13" s="257" t="s">
        <v>132</v>
      </c>
      <c r="C13" s="386">
        <v>2507</v>
      </c>
      <c r="D13" s="387"/>
      <c r="E13" s="386">
        <v>932</v>
      </c>
      <c r="F13" s="387"/>
      <c r="G13" s="386">
        <v>60</v>
      </c>
      <c r="H13" s="387"/>
      <c r="I13" s="386">
        <v>3</v>
      </c>
      <c r="J13" s="388"/>
    </row>
    <row r="14" spans="2:10" ht="24.75" customHeight="1">
      <c r="B14" s="258" t="s">
        <v>133</v>
      </c>
      <c r="C14" s="386">
        <v>2622</v>
      </c>
      <c r="D14" s="387"/>
      <c r="E14" s="386">
        <v>1063</v>
      </c>
      <c r="F14" s="387"/>
      <c r="G14" s="386">
        <v>106</v>
      </c>
      <c r="H14" s="387"/>
      <c r="I14" s="386">
        <v>5</v>
      </c>
      <c r="J14" s="388"/>
    </row>
    <row r="15" spans="2:10" ht="24.75" customHeight="1">
      <c r="B15" s="259" t="s">
        <v>134</v>
      </c>
      <c r="C15" s="386">
        <v>2173</v>
      </c>
      <c r="D15" s="387"/>
      <c r="E15" s="386">
        <v>1066</v>
      </c>
      <c r="F15" s="387"/>
      <c r="G15" s="386">
        <v>123</v>
      </c>
      <c r="H15" s="387"/>
      <c r="I15" s="386">
        <v>10</v>
      </c>
      <c r="J15" s="388"/>
    </row>
    <row r="16" spans="2:10" ht="24.75" customHeight="1">
      <c r="B16" s="258" t="s">
        <v>135</v>
      </c>
      <c r="C16" s="386">
        <v>2165</v>
      </c>
      <c r="D16" s="387"/>
      <c r="E16" s="386">
        <v>1207</v>
      </c>
      <c r="F16" s="387"/>
      <c r="G16" s="386">
        <v>121</v>
      </c>
      <c r="H16" s="387"/>
      <c r="I16" s="386">
        <v>25</v>
      </c>
      <c r="J16" s="388"/>
    </row>
    <row r="17" spans="2:10" ht="24.75" customHeight="1">
      <c r="B17" s="259" t="s">
        <v>283</v>
      </c>
      <c r="C17" s="386">
        <v>1357</v>
      </c>
      <c r="D17" s="387"/>
      <c r="E17" s="386">
        <v>532</v>
      </c>
      <c r="F17" s="387"/>
      <c r="G17" s="386">
        <v>71</v>
      </c>
      <c r="H17" s="387"/>
      <c r="I17" s="386">
        <v>25</v>
      </c>
      <c r="J17" s="388"/>
    </row>
    <row r="18" spans="2:10" ht="24.75" customHeight="1">
      <c r="B18" s="258" t="s">
        <v>284</v>
      </c>
      <c r="C18" s="386">
        <v>1817</v>
      </c>
      <c r="D18" s="387"/>
      <c r="E18" s="386">
        <v>849</v>
      </c>
      <c r="F18" s="387"/>
      <c r="G18" s="386">
        <v>115</v>
      </c>
      <c r="H18" s="387"/>
      <c r="I18" s="386">
        <v>0</v>
      </c>
      <c r="J18" s="388"/>
    </row>
    <row r="19" spans="2:10" ht="24.75" customHeight="1">
      <c r="B19" s="259" t="s">
        <v>286</v>
      </c>
      <c r="C19" s="386">
        <v>1675</v>
      </c>
      <c r="D19" s="387"/>
      <c r="E19" s="386">
        <v>750</v>
      </c>
      <c r="F19" s="387"/>
      <c r="G19" s="386">
        <v>100</v>
      </c>
      <c r="H19" s="387"/>
      <c r="I19" s="386">
        <v>1</v>
      </c>
      <c r="J19" s="388"/>
    </row>
    <row r="20" spans="2:10" ht="24.75" customHeight="1">
      <c r="B20" s="258" t="s">
        <v>287</v>
      </c>
      <c r="C20" s="386"/>
      <c r="D20" s="387"/>
      <c r="E20" s="386"/>
      <c r="F20" s="387"/>
      <c r="G20" s="386"/>
      <c r="H20" s="387"/>
      <c r="I20" s="386"/>
      <c r="J20" s="388"/>
    </row>
    <row r="21" spans="2:10" ht="24.75" customHeight="1">
      <c r="B21" s="259" t="s">
        <v>288</v>
      </c>
      <c r="C21" s="386"/>
      <c r="D21" s="387"/>
      <c r="E21" s="386"/>
      <c r="F21" s="387"/>
      <c r="G21" s="386"/>
      <c r="H21" s="387"/>
      <c r="I21" s="386"/>
      <c r="J21" s="388"/>
    </row>
    <row r="22" spans="2:10" ht="24.75" customHeight="1" thickBot="1">
      <c r="B22" s="260" t="s">
        <v>32</v>
      </c>
      <c r="C22" s="389">
        <f>SUM(C10:D21)</f>
        <v>20835</v>
      </c>
      <c r="D22" s="390"/>
      <c r="E22" s="389">
        <f>SUM(E10:F21)</f>
        <v>9831</v>
      </c>
      <c r="F22" s="390"/>
      <c r="G22" s="389">
        <f>SUM(G10:H21)</f>
        <v>918</v>
      </c>
      <c r="H22" s="390"/>
      <c r="I22" s="389">
        <f>SUM(I10:J21)</f>
        <v>90</v>
      </c>
      <c r="J22" s="391"/>
    </row>
    <row r="24" spans="2:5" ht="15">
      <c r="B24" s="3" t="s">
        <v>18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&amp;L15.11.2013&amp;CTÜRKİYE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2"/>
  <sheetViews>
    <sheetView zoomScale="130" zoomScaleNormal="130" zoomScalePageLayoutView="0" workbookViewId="0" topLeftCell="A4">
      <selection activeCell="A5" sqref="A5"/>
    </sheetView>
  </sheetViews>
  <sheetFormatPr defaultColWidth="9.140625" defaultRowHeight="15"/>
  <cols>
    <col min="2" max="2" width="8.421875" style="0" customWidth="1"/>
    <col min="3" max="3" width="9.140625" style="0" customWidth="1"/>
    <col min="8" max="9" width="9.140625" style="0" customWidth="1"/>
    <col min="10" max="10" width="8.00390625" style="0" customWidth="1"/>
    <col min="190" max="190" width="5.140625" style="0" customWidth="1"/>
  </cols>
  <sheetData>
    <row r="2" spans="1:10" ht="17.25" customHeight="1" thickBot="1">
      <c r="A2" s="359" t="s">
        <v>415</v>
      </c>
      <c r="B2" s="359"/>
      <c r="C2" s="359"/>
      <c r="D2" s="359"/>
      <c r="E2" s="359"/>
      <c r="F2" s="359"/>
      <c r="G2" s="359"/>
      <c r="H2" s="359"/>
      <c r="I2" s="359"/>
      <c r="J2" s="359"/>
    </row>
    <row r="4" spans="1:9" ht="16.5" customHeight="1">
      <c r="A4" s="353" t="s">
        <v>136</v>
      </c>
      <c r="B4" s="353"/>
      <c r="C4" s="353"/>
      <c r="D4" s="353"/>
      <c r="E4" s="353"/>
      <c r="F4" s="353"/>
      <c r="G4" s="353"/>
      <c r="H4" s="353"/>
      <c r="I4" s="353"/>
    </row>
    <row r="6" spans="3:7" ht="15">
      <c r="C6" s="381" t="s">
        <v>137</v>
      </c>
      <c r="D6" s="381"/>
      <c r="E6" s="381"/>
      <c r="F6" s="381"/>
      <c r="G6" s="381"/>
    </row>
    <row r="8" spans="1:9" ht="15" customHeight="1">
      <c r="A8" s="86" t="s">
        <v>138</v>
      </c>
      <c r="B8" s="412" t="s">
        <v>139</v>
      </c>
      <c r="C8" s="412"/>
      <c r="D8" s="412" t="s">
        <v>140</v>
      </c>
      <c r="E8" s="412"/>
      <c r="F8" s="412"/>
      <c r="G8" s="412"/>
      <c r="H8" s="86" t="s">
        <v>9</v>
      </c>
      <c r="I8" s="86" t="s">
        <v>141</v>
      </c>
    </row>
    <row r="9" spans="1:9" ht="28.5" customHeight="1">
      <c r="A9" s="92">
        <v>1</v>
      </c>
      <c r="B9" s="392" t="s">
        <v>142</v>
      </c>
      <c r="C9" s="394"/>
      <c r="D9" s="416" t="s">
        <v>143</v>
      </c>
      <c r="E9" s="417"/>
      <c r="F9" s="417"/>
      <c r="G9" s="418"/>
      <c r="H9" s="93">
        <v>80</v>
      </c>
      <c r="I9" s="174">
        <f>H9/595*100</f>
        <v>13.445378151260504</v>
      </c>
    </row>
    <row r="10" spans="1:9" ht="19.5" customHeight="1">
      <c r="A10" s="94">
        <v>2</v>
      </c>
      <c r="B10" s="398" t="s">
        <v>430</v>
      </c>
      <c r="C10" s="399"/>
      <c r="D10" s="411" t="s">
        <v>144</v>
      </c>
      <c r="E10" s="407"/>
      <c r="F10" s="407"/>
      <c r="G10" s="408"/>
      <c r="H10" s="93">
        <v>43</v>
      </c>
      <c r="I10" s="174">
        <f aca="true" t="shared" si="0" ref="I10:I18">H10/595*100</f>
        <v>7.226890756302522</v>
      </c>
    </row>
    <row r="11" spans="1:9" ht="27" customHeight="1">
      <c r="A11" s="94">
        <v>3</v>
      </c>
      <c r="B11" s="392" t="s">
        <v>431</v>
      </c>
      <c r="C11" s="394"/>
      <c r="D11" s="416" t="s">
        <v>312</v>
      </c>
      <c r="E11" s="417"/>
      <c r="F11" s="417"/>
      <c r="G11" s="418"/>
      <c r="H11" s="93">
        <v>15</v>
      </c>
      <c r="I11" s="174">
        <f t="shared" si="0"/>
        <v>2.5210084033613445</v>
      </c>
    </row>
    <row r="12" spans="1:9" ht="20.25" customHeight="1">
      <c r="A12" s="92">
        <v>4</v>
      </c>
      <c r="B12" s="413" t="s">
        <v>432</v>
      </c>
      <c r="C12" s="414"/>
      <c r="D12" s="400" t="s">
        <v>146</v>
      </c>
      <c r="E12" s="401"/>
      <c r="F12" s="401"/>
      <c r="G12" s="402"/>
      <c r="H12" s="93">
        <v>12</v>
      </c>
      <c r="I12" s="174">
        <f t="shared" si="0"/>
        <v>2.0168067226890756</v>
      </c>
    </row>
    <row r="13" spans="1:9" ht="27.75" customHeight="1">
      <c r="A13" s="94">
        <v>5</v>
      </c>
      <c r="B13" s="398" t="s">
        <v>433</v>
      </c>
      <c r="C13" s="399"/>
      <c r="D13" s="400" t="s">
        <v>313</v>
      </c>
      <c r="E13" s="407"/>
      <c r="F13" s="407"/>
      <c r="G13" s="408"/>
      <c r="H13" s="93">
        <v>12</v>
      </c>
      <c r="I13" s="174">
        <f t="shared" si="0"/>
        <v>2.0168067226890756</v>
      </c>
    </row>
    <row r="14" spans="1:9" ht="27.75" customHeight="1">
      <c r="A14" s="92">
        <v>6</v>
      </c>
      <c r="B14" s="398" t="s">
        <v>434</v>
      </c>
      <c r="C14" s="399"/>
      <c r="D14" s="400" t="s">
        <v>320</v>
      </c>
      <c r="E14" s="401"/>
      <c r="F14" s="401"/>
      <c r="G14" s="402"/>
      <c r="H14" s="93">
        <v>10</v>
      </c>
      <c r="I14" s="174">
        <f t="shared" si="0"/>
        <v>1.680672268907563</v>
      </c>
    </row>
    <row r="15" spans="1:9" ht="18.75" customHeight="1">
      <c r="A15" s="94">
        <v>7</v>
      </c>
      <c r="B15" s="403" t="s">
        <v>435</v>
      </c>
      <c r="C15" s="404"/>
      <c r="D15" s="400" t="s">
        <v>397</v>
      </c>
      <c r="E15" s="401"/>
      <c r="F15" s="401"/>
      <c r="G15" s="402"/>
      <c r="H15" s="93">
        <v>8</v>
      </c>
      <c r="I15" s="174">
        <f t="shared" si="0"/>
        <v>1.3445378151260505</v>
      </c>
    </row>
    <row r="16" spans="1:9" ht="27" customHeight="1">
      <c r="A16" s="92">
        <v>8</v>
      </c>
      <c r="B16" s="398" t="s">
        <v>436</v>
      </c>
      <c r="C16" s="399"/>
      <c r="D16" s="400" t="s">
        <v>145</v>
      </c>
      <c r="E16" s="407"/>
      <c r="F16" s="407"/>
      <c r="G16" s="408"/>
      <c r="H16" s="93">
        <v>8</v>
      </c>
      <c r="I16" s="174">
        <f t="shared" si="0"/>
        <v>1.3445378151260505</v>
      </c>
    </row>
    <row r="17" spans="1:9" ht="18.75" customHeight="1">
      <c r="A17" s="94">
        <v>9</v>
      </c>
      <c r="B17" s="392" t="s">
        <v>437</v>
      </c>
      <c r="C17" s="394"/>
      <c r="D17" s="400" t="s">
        <v>386</v>
      </c>
      <c r="E17" s="401"/>
      <c r="F17" s="401"/>
      <c r="G17" s="402"/>
      <c r="H17" s="93">
        <v>8</v>
      </c>
      <c r="I17" s="174">
        <f t="shared" si="0"/>
        <v>1.3445378151260505</v>
      </c>
    </row>
    <row r="18" spans="1:9" ht="18" customHeight="1">
      <c r="A18" s="92">
        <v>10</v>
      </c>
      <c r="B18" s="398" t="s">
        <v>438</v>
      </c>
      <c r="C18" s="399"/>
      <c r="D18" s="400" t="s">
        <v>429</v>
      </c>
      <c r="E18" s="401"/>
      <c r="F18" s="401"/>
      <c r="G18" s="402"/>
      <c r="H18" s="93">
        <v>8</v>
      </c>
      <c r="I18" s="174">
        <f t="shared" si="0"/>
        <v>1.3445378151260505</v>
      </c>
    </row>
    <row r="19" spans="1:3" ht="15">
      <c r="A19" s="3" t="s">
        <v>18</v>
      </c>
      <c r="B19" s="3"/>
      <c r="C19" s="3"/>
    </row>
    <row r="20" spans="1:3" ht="15">
      <c r="A20" s="3"/>
      <c r="B20" s="3"/>
      <c r="C20" s="3"/>
    </row>
    <row r="21" spans="1:3" ht="15">
      <c r="A21" s="3"/>
      <c r="B21" s="3"/>
      <c r="C21" s="3"/>
    </row>
    <row r="22" spans="3:7" ht="15">
      <c r="C22" s="381" t="s">
        <v>147</v>
      </c>
      <c r="D22" s="381"/>
      <c r="E22" s="381"/>
      <c r="F22" s="381"/>
      <c r="G22" s="381"/>
    </row>
    <row r="24" spans="1:9" ht="18" customHeight="1">
      <c r="A24" s="86" t="s">
        <v>138</v>
      </c>
      <c r="B24" s="412" t="s">
        <v>139</v>
      </c>
      <c r="C24" s="412"/>
      <c r="D24" s="412" t="s">
        <v>140</v>
      </c>
      <c r="E24" s="412"/>
      <c r="F24" s="412"/>
      <c r="G24" s="412"/>
      <c r="H24" s="86" t="s">
        <v>9</v>
      </c>
      <c r="I24" s="86" t="s">
        <v>141</v>
      </c>
    </row>
    <row r="25" spans="1:9" ht="28.5" customHeight="1">
      <c r="A25" s="92">
        <v>1</v>
      </c>
      <c r="B25" s="398" t="s">
        <v>142</v>
      </c>
      <c r="C25" s="399"/>
      <c r="D25" s="411" t="s">
        <v>143</v>
      </c>
      <c r="E25" s="407"/>
      <c r="F25" s="407"/>
      <c r="G25" s="408"/>
      <c r="H25" s="93">
        <v>354</v>
      </c>
      <c r="I25" s="174">
        <f>H25/2879*100</f>
        <v>12.295936088919763</v>
      </c>
    </row>
    <row r="26" spans="1:9" ht="30.75" customHeight="1">
      <c r="A26" s="94">
        <v>2</v>
      </c>
      <c r="B26" s="398" t="s">
        <v>436</v>
      </c>
      <c r="C26" s="399"/>
      <c r="D26" s="411" t="s">
        <v>145</v>
      </c>
      <c r="E26" s="407"/>
      <c r="F26" s="407"/>
      <c r="G26" s="408"/>
      <c r="H26" s="93">
        <v>90</v>
      </c>
      <c r="I26" s="174">
        <f aca="true" t="shared" si="1" ref="I26:I34">H26/2879*100</f>
        <v>3.126085446335533</v>
      </c>
    </row>
    <row r="27" spans="1:9" ht="29.25" customHeight="1">
      <c r="A27" s="92">
        <v>3</v>
      </c>
      <c r="B27" s="398" t="s">
        <v>433</v>
      </c>
      <c r="C27" s="399"/>
      <c r="D27" s="400" t="s">
        <v>313</v>
      </c>
      <c r="E27" s="407"/>
      <c r="F27" s="407"/>
      <c r="G27" s="408"/>
      <c r="H27" s="93">
        <v>84</v>
      </c>
      <c r="I27" s="174">
        <f t="shared" si="1"/>
        <v>2.917679749913164</v>
      </c>
    </row>
    <row r="28" spans="1:9" ht="19.5" customHeight="1">
      <c r="A28" s="94">
        <v>4</v>
      </c>
      <c r="B28" s="398" t="s">
        <v>439</v>
      </c>
      <c r="C28" s="399"/>
      <c r="D28" s="411" t="s">
        <v>150</v>
      </c>
      <c r="E28" s="407"/>
      <c r="F28" s="407"/>
      <c r="G28" s="408"/>
      <c r="H28" s="93">
        <v>50</v>
      </c>
      <c r="I28" s="174">
        <f t="shared" si="1"/>
        <v>1.736714136853074</v>
      </c>
    </row>
    <row r="29" spans="1:9" ht="27" customHeight="1">
      <c r="A29" s="92">
        <v>5</v>
      </c>
      <c r="B29" s="398" t="s">
        <v>431</v>
      </c>
      <c r="C29" s="399"/>
      <c r="D29" s="400" t="s">
        <v>312</v>
      </c>
      <c r="E29" s="401"/>
      <c r="F29" s="401"/>
      <c r="G29" s="402"/>
      <c r="H29" s="93">
        <v>43</v>
      </c>
      <c r="I29" s="174">
        <f t="shared" si="1"/>
        <v>1.4935741576936437</v>
      </c>
    </row>
    <row r="30" spans="1:9" ht="33" customHeight="1">
      <c r="A30" s="94">
        <v>6</v>
      </c>
      <c r="B30" s="398" t="s">
        <v>440</v>
      </c>
      <c r="C30" s="399"/>
      <c r="D30" s="400" t="s">
        <v>151</v>
      </c>
      <c r="E30" s="401"/>
      <c r="F30" s="401"/>
      <c r="G30" s="402"/>
      <c r="H30" s="93">
        <v>42</v>
      </c>
      <c r="I30" s="174">
        <f t="shared" si="1"/>
        <v>1.458839874956582</v>
      </c>
    </row>
    <row r="31" spans="1:9" ht="19.5" customHeight="1">
      <c r="A31" s="92">
        <v>7</v>
      </c>
      <c r="B31" s="398" t="s">
        <v>441</v>
      </c>
      <c r="C31" s="399"/>
      <c r="D31" s="400" t="s">
        <v>314</v>
      </c>
      <c r="E31" s="407"/>
      <c r="F31" s="407"/>
      <c r="G31" s="408"/>
      <c r="H31" s="93">
        <v>41</v>
      </c>
      <c r="I31" s="174">
        <f t="shared" si="1"/>
        <v>1.4241055922195207</v>
      </c>
    </row>
    <row r="32" spans="1:9" ht="33.75" customHeight="1">
      <c r="A32" s="94">
        <v>8</v>
      </c>
      <c r="B32" s="398" t="s">
        <v>442</v>
      </c>
      <c r="C32" s="399"/>
      <c r="D32" s="400" t="s">
        <v>318</v>
      </c>
      <c r="E32" s="407"/>
      <c r="F32" s="407"/>
      <c r="G32" s="408"/>
      <c r="H32" s="93">
        <v>41</v>
      </c>
      <c r="I32" s="174">
        <f t="shared" si="1"/>
        <v>1.4241055922195207</v>
      </c>
    </row>
    <row r="33" spans="1:9" ht="24.75" customHeight="1">
      <c r="A33" s="92">
        <v>9</v>
      </c>
      <c r="B33" s="398" t="s">
        <v>434</v>
      </c>
      <c r="C33" s="415"/>
      <c r="D33" s="400" t="s">
        <v>320</v>
      </c>
      <c r="E33" s="407"/>
      <c r="F33" s="407"/>
      <c r="G33" s="408"/>
      <c r="H33" s="93">
        <v>40</v>
      </c>
      <c r="I33" s="174">
        <f t="shared" si="1"/>
        <v>1.3893713094824591</v>
      </c>
    </row>
    <row r="34" spans="1:9" ht="18.75" customHeight="1">
      <c r="A34" s="94">
        <v>10</v>
      </c>
      <c r="B34" s="398" t="s">
        <v>443</v>
      </c>
      <c r="C34" s="399"/>
      <c r="D34" s="400" t="s">
        <v>321</v>
      </c>
      <c r="E34" s="407"/>
      <c r="F34" s="407"/>
      <c r="G34" s="408"/>
      <c r="H34" s="93">
        <v>36</v>
      </c>
      <c r="I34" s="174">
        <f t="shared" si="1"/>
        <v>1.2504341785342132</v>
      </c>
    </row>
    <row r="35" spans="1:3" ht="15">
      <c r="A35" s="3" t="s">
        <v>18</v>
      </c>
      <c r="B35" s="3"/>
      <c r="C35" s="3"/>
    </row>
    <row r="36" spans="1:3" ht="15">
      <c r="A36" s="3"/>
      <c r="B36" s="3"/>
      <c r="C36" s="3"/>
    </row>
    <row r="38" spans="3:7" ht="15">
      <c r="C38" s="381" t="s">
        <v>152</v>
      </c>
      <c r="D38" s="381"/>
      <c r="E38" s="381"/>
      <c r="F38" s="381"/>
      <c r="G38" s="381"/>
    </row>
    <row r="40" spans="1:9" ht="17.25" customHeight="1">
      <c r="A40" s="86" t="s">
        <v>138</v>
      </c>
      <c r="B40" s="412" t="s">
        <v>139</v>
      </c>
      <c r="C40" s="412"/>
      <c r="D40" s="412" t="s">
        <v>140</v>
      </c>
      <c r="E40" s="412"/>
      <c r="F40" s="412"/>
      <c r="G40" s="412"/>
      <c r="H40" s="86" t="s">
        <v>9</v>
      </c>
      <c r="I40" s="86" t="s">
        <v>141</v>
      </c>
    </row>
    <row r="41" spans="1:9" ht="29.25" customHeight="1">
      <c r="A41" s="92">
        <v>1</v>
      </c>
      <c r="B41" s="398" t="s">
        <v>142</v>
      </c>
      <c r="C41" s="399"/>
      <c r="D41" s="411" t="s">
        <v>143</v>
      </c>
      <c r="E41" s="407"/>
      <c r="F41" s="407"/>
      <c r="G41" s="408"/>
      <c r="H41" s="248">
        <v>607</v>
      </c>
      <c r="I41" s="174">
        <f>H41/3353*100</f>
        <v>18.103191172084703</v>
      </c>
    </row>
    <row r="42" spans="1:9" ht="44.25" customHeight="1">
      <c r="A42" s="94">
        <v>2</v>
      </c>
      <c r="B42" s="398" t="s">
        <v>444</v>
      </c>
      <c r="C42" s="399"/>
      <c r="D42" s="411" t="s">
        <v>285</v>
      </c>
      <c r="E42" s="407"/>
      <c r="F42" s="407"/>
      <c r="G42" s="408"/>
      <c r="H42" s="93">
        <v>223</v>
      </c>
      <c r="I42" s="174">
        <f aca="true" t="shared" si="2" ref="I42:I50">H42/3353*100</f>
        <v>6.650760512973457</v>
      </c>
    </row>
    <row r="43" spans="1:9" ht="30.75" customHeight="1">
      <c r="A43" s="92">
        <v>3</v>
      </c>
      <c r="B43" s="398" t="s">
        <v>436</v>
      </c>
      <c r="C43" s="399"/>
      <c r="D43" s="411" t="s">
        <v>145</v>
      </c>
      <c r="E43" s="407"/>
      <c r="F43" s="407"/>
      <c r="G43" s="408"/>
      <c r="H43" s="93">
        <v>213</v>
      </c>
      <c r="I43" s="174">
        <f t="shared" si="2"/>
        <v>6.352520131225768</v>
      </c>
    </row>
    <row r="44" spans="1:9" ht="45" customHeight="1">
      <c r="A44" s="94">
        <v>4</v>
      </c>
      <c r="B44" s="398" t="s">
        <v>148</v>
      </c>
      <c r="C44" s="399"/>
      <c r="D44" s="411" t="s">
        <v>149</v>
      </c>
      <c r="E44" s="407"/>
      <c r="F44" s="407"/>
      <c r="G44" s="408"/>
      <c r="H44" s="93">
        <v>132</v>
      </c>
      <c r="I44" s="174">
        <f t="shared" si="2"/>
        <v>3.9367730390694895</v>
      </c>
    </row>
    <row r="45" spans="1:9" ht="27.75" customHeight="1">
      <c r="A45" s="92">
        <v>5</v>
      </c>
      <c r="B45" s="398" t="s">
        <v>445</v>
      </c>
      <c r="C45" s="399"/>
      <c r="D45" s="400" t="s">
        <v>153</v>
      </c>
      <c r="E45" s="407"/>
      <c r="F45" s="407"/>
      <c r="G45" s="408"/>
      <c r="H45" s="93">
        <v>67</v>
      </c>
      <c r="I45" s="174">
        <f t="shared" si="2"/>
        <v>1.998210557709514</v>
      </c>
    </row>
    <row r="46" spans="1:9" ht="20.25" customHeight="1">
      <c r="A46" s="94">
        <v>6</v>
      </c>
      <c r="B46" s="398" t="s">
        <v>439</v>
      </c>
      <c r="C46" s="399"/>
      <c r="D46" s="400" t="s">
        <v>150</v>
      </c>
      <c r="E46" s="407"/>
      <c r="F46" s="407"/>
      <c r="G46" s="408"/>
      <c r="H46" s="93">
        <v>53</v>
      </c>
      <c r="I46" s="174">
        <f t="shared" si="2"/>
        <v>1.5806740232627496</v>
      </c>
    </row>
    <row r="47" spans="1:9" ht="18.75" customHeight="1">
      <c r="A47" s="92">
        <v>7</v>
      </c>
      <c r="B47" s="398" t="s">
        <v>443</v>
      </c>
      <c r="C47" s="399"/>
      <c r="D47" s="400" t="s">
        <v>321</v>
      </c>
      <c r="E47" s="407"/>
      <c r="F47" s="407"/>
      <c r="G47" s="408"/>
      <c r="H47" s="93">
        <v>45</v>
      </c>
      <c r="I47" s="174">
        <f t="shared" si="2"/>
        <v>1.3420817178645987</v>
      </c>
    </row>
    <row r="48" spans="1:9" ht="34.5" customHeight="1">
      <c r="A48" s="94">
        <v>8</v>
      </c>
      <c r="B48" s="398" t="s">
        <v>446</v>
      </c>
      <c r="C48" s="399"/>
      <c r="D48" s="409" t="s">
        <v>398</v>
      </c>
      <c r="E48" s="409"/>
      <c r="F48" s="409"/>
      <c r="G48" s="410"/>
      <c r="H48" s="93">
        <v>44</v>
      </c>
      <c r="I48" s="174">
        <f t="shared" si="2"/>
        <v>1.31225767968983</v>
      </c>
    </row>
    <row r="49" spans="1:9" ht="31.5" customHeight="1">
      <c r="A49" s="92">
        <v>9</v>
      </c>
      <c r="B49" s="398" t="s">
        <v>447</v>
      </c>
      <c r="C49" s="399"/>
      <c r="D49" s="409" t="s">
        <v>315</v>
      </c>
      <c r="E49" s="409"/>
      <c r="F49" s="409"/>
      <c r="G49" s="410"/>
      <c r="H49" s="93">
        <v>41</v>
      </c>
      <c r="I49" s="174">
        <f t="shared" si="2"/>
        <v>1.2227855651655235</v>
      </c>
    </row>
    <row r="50" spans="1:9" ht="29.25" customHeight="1">
      <c r="A50" s="94">
        <v>10</v>
      </c>
      <c r="B50" s="405" t="s">
        <v>449</v>
      </c>
      <c r="C50" s="406"/>
      <c r="D50" s="400" t="s">
        <v>448</v>
      </c>
      <c r="E50" s="407"/>
      <c r="F50" s="407"/>
      <c r="G50" s="408"/>
      <c r="H50" s="93">
        <v>39</v>
      </c>
      <c r="I50" s="174">
        <f t="shared" si="2"/>
        <v>1.1631374888159856</v>
      </c>
    </row>
    <row r="51" spans="2:4" ht="15">
      <c r="B51" s="3"/>
      <c r="C51" s="3"/>
      <c r="D51" s="3"/>
    </row>
    <row r="52" ht="15">
      <c r="A52" s="3" t="s">
        <v>18</v>
      </c>
    </row>
  </sheetData>
  <sheetProtection/>
  <mergeCells count="71">
    <mergeCell ref="B11:C11"/>
    <mergeCell ref="D11:G11"/>
    <mergeCell ref="A2:J2"/>
    <mergeCell ref="B9:C9"/>
    <mergeCell ref="D9:G9"/>
    <mergeCell ref="B10:C10"/>
    <mergeCell ref="D10:G10"/>
    <mergeCell ref="A4:I4"/>
    <mergeCell ref="C6:G6"/>
    <mergeCell ref="B8:C8"/>
    <mergeCell ref="D8:G8"/>
    <mergeCell ref="B13:C13"/>
    <mergeCell ref="D13:G13"/>
    <mergeCell ref="B25:C25"/>
    <mergeCell ref="D25:G25"/>
    <mergeCell ref="B16:C16"/>
    <mergeCell ref="D16:G16"/>
    <mergeCell ref="B17:C17"/>
    <mergeCell ref="D17:G17"/>
    <mergeCell ref="B18:C18"/>
    <mergeCell ref="C22:G22"/>
    <mergeCell ref="B24:C24"/>
    <mergeCell ref="D24:G24"/>
    <mergeCell ref="D18:G18"/>
    <mergeCell ref="B26:C26"/>
    <mergeCell ref="D26:G26"/>
    <mergeCell ref="B27:C27"/>
    <mergeCell ref="D27:G27"/>
    <mergeCell ref="B29:C29"/>
    <mergeCell ref="D29:G29"/>
    <mergeCell ref="B30:C30"/>
    <mergeCell ref="D30:G30"/>
    <mergeCell ref="D28:G28"/>
    <mergeCell ref="D32:G32"/>
    <mergeCell ref="D31:G31"/>
    <mergeCell ref="B31:C31"/>
    <mergeCell ref="B42:C42"/>
    <mergeCell ref="D43:G43"/>
    <mergeCell ref="D44:G44"/>
    <mergeCell ref="B40:C40"/>
    <mergeCell ref="B32:C32"/>
    <mergeCell ref="B45:C45"/>
    <mergeCell ref="D45:G45"/>
    <mergeCell ref="D40:G40"/>
    <mergeCell ref="B12:C12"/>
    <mergeCell ref="D12:G12"/>
    <mergeCell ref="B33:C33"/>
    <mergeCell ref="D33:G33"/>
    <mergeCell ref="B43:C43"/>
    <mergeCell ref="C38:G38"/>
    <mergeCell ref="B28:C28"/>
    <mergeCell ref="B47:C47"/>
    <mergeCell ref="D47:G47"/>
    <mergeCell ref="B34:C34"/>
    <mergeCell ref="D42:G42"/>
    <mergeCell ref="D34:G34"/>
    <mergeCell ref="B44:C44"/>
    <mergeCell ref="D46:G46"/>
    <mergeCell ref="B46:C46"/>
    <mergeCell ref="B41:C41"/>
    <mergeCell ref="D41:G41"/>
    <mergeCell ref="B14:C14"/>
    <mergeCell ref="D14:G14"/>
    <mergeCell ref="B15:C15"/>
    <mergeCell ref="D15:G15"/>
    <mergeCell ref="B50:C50"/>
    <mergeCell ref="D50:G50"/>
    <mergeCell ref="B48:C48"/>
    <mergeCell ref="D48:G48"/>
    <mergeCell ref="B49:C49"/>
    <mergeCell ref="D49:G49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&amp;L15.11.2013&amp;CTÜRKİYE ODALAR ve BORSALAR BİRLİĞİ
Bilgi Hizmetleri Dairesi&amp;R&amp;P
</oddFooter>
  </headerFooter>
  <ignoredErrors>
    <ignoredError sqref="B50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J42"/>
  <sheetViews>
    <sheetView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7.28125" style="307" customWidth="1"/>
    <col min="2" max="2" width="8.421875" style="307" customWidth="1"/>
    <col min="3" max="3" width="4.00390625" style="307" customWidth="1"/>
    <col min="4" max="6" width="9.140625" style="307" customWidth="1"/>
    <col min="7" max="7" width="11.28125" style="307" customWidth="1"/>
    <col min="8" max="8" width="7.57421875" style="307" customWidth="1"/>
    <col min="9" max="9" width="9.8515625" style="307" customWidth="1"/>
    <col min="10" max="10" width="8.00390625" style="307" customWidth="1"/>
    <col min="11" max="174" width="9.140625" style="307" customWidth="1"/>
    <col min="175" max="175" width="5.140625" style="307" customWidth="1"/>
    <col min="176" max="16384" width="9.140625" style="307" customWidth="1"/>
  </cols>
  <sheetData>
    <row r="1" spans="1:10" ht="17.25" customHeight="1" thickBot="1">
      <c r="A1" s="420" t="s">
        <v>415</v>
      </c>
      <c r="B1" s="359"/>
      <c r="C1" s="359"/>
      <c r="D1" s="359"/>
      <c r="E1" s="359"/>
      <c r="F1" s="359"/>
      <c r="G1" s="359"/>
      <c r="H1" s="359"/>
      <c r="I1" s="359"/>
      <c r="J1" s="78"/>
    </row>
    <row r="2" spans="1:9" ht="16.5" customHeight="1">
      <c r="A2" s="419" t="s">
        <v>416</v>
      </c>
      <c r="B2" s="353"/>
      <c r="C2" s="353"/>
      <c r="D2" s="353"/>
      <c r="E2" s="353"/>
      <c r="F2" s="353"/>
      <c r="G2" s="353"/>
      <c r="H2" s="353"/>
      <c r="I2" s="353"/>
    </row>
    <row r="3" spans="3:7" ht="15">
      <c r="C3" s="381" t="s">
        <v>137</v>
      </c>
      <c r="D3" s="381"/>
      <c r="E3" s="381"/>
      <c r="F3" s="381"/>
      <c r="G3" s="381"/>
    </row>
    <row r="4" spans="1:9" ht="24" customHeight="1">
      <c r="A4" s="301" t="s">
        <v>138</v>
      </c>
      <c r="B4" s="412" t="s">
        <v>139</v>
      </c>
      <c r="C4" s="412"/>
      <c r="D4" s="412" t="s">
        <v>140</v>
      </c>
      <c r="E4" s="412"/>
      <c r="F4" s="412"/>
      <c r="G4" s="412"/>
      <c r="H4" s="301" t="s">
        <v>9</v>
      </c>
      <c r="I4" s="301" t="s">
        <v>141</v>
      </c>
    </row>
    <row r="5" spans="1:9" ht="28.5" customHeight="1">
      <c r="A5" s="92">
        <v>1</v>
      </c>
      <c r="B5" s="398" t="s">
        <v>142</v>
      </c>
      <c r="C5" s="399"/>
      <c r="D5" s="416" t="s">
        <v>143</v>
      </c>
      <c r="E5" s="417"/>
      <c r="F5" s="417"/>
      <c r="G5" s="418"/>
      <c r="H5" s="93">
        <v>113</v>
      </c>
      <c r="I5" s="174">
        <f>H5/1398*100</f>
        <v>8.082975679542203</v>
      </c>
    </row>
    <row r="6" spans="1:9" ht="15.75" customHeight="1">
      <c r="A6" s="94">
        <v>2</v>
      </c>
      <c r="B6" s="398" t="s">
        <v>430</v>
      </c>
      <c r="C6" s="399"/>
      <c r="D6" s="411" t="s">
        <v>144</v>
      </c>
      <c r="E6" s="407"/>
      <c r="F6" s="407"/>
      <c r="G6" s="408"/>
      <c r="H6" s="93">
        <v>47</v>
      </c>
      <c r="I6" s="174">
        <f aca="true" t="shared" si="0" ref="I6:I14">H6/1398*100</f>
        <v>3.3619456366237483</v>
      </c>
    </row>
    <row r="7" spans="1:9" ht="15" customHeight="1">
      <c r="A7" s="94">
        <v>3</v>
      </c>
      <c r="B7" s="398" t="s">
        <v>441</v>
      </c>
      <c r="C7" s="399"/>
      <c r="D7" s="416" t="s">
        <v>314</v>
      </c>
      <c r="E7" s="417"/>
      <c r="F7" s="417"/>
      <c r="G7" s="418"/>
      <c r="H7" s="93">
        <v>26</v>
      </c>
      <c r="I7" s="174">
        <f t="shared" si="0"/>
        <v>1.859799713876967</v>
      </c>
    </row>
    <row r="8" spans="1:9" ht="13.5" customHeight="1">
      <c r="A8" s="92">
        <v>4</v>
      </c>
      <c r="B8" s="398" t="s">
        <v>450</v>
      </c>
      <c r="C8" s="399"/>
      <c r="D8" s="400" t="s">
        <v>384</v>
      </c>
      <c r="E8" s="401"/>
      <c r="F8" s="401"/>
      <c r="G8" s="402"/>
      <c r="H8" s="93">
        <v>23</v>
      </c>
      <c r="I8" s="174">
        <f t="shared" si="0"/>
        <v>1.6452074391988556</v>
      </c>
    </row>
    <row r="9" spans="1:9" ht="28.5" customHeight="1">
      <c r="A9" s="94">
        <v>5</v>
      </c>
      <c r="B9" s="398" t="s">
        <v>434</v>
      </c>
      <c r="C9" s="399"/>
      <c r="D9" s="400" t="s">
        <v>320</v>
      </c>
      <c r="E9" s="407"/>
      <c r="F9" s="407"/>
      <c r="G9" s="408"/>
      <c r="H9" s="93">
        <v>23</v>
      </c>
      <c r="I9" s="174">
        <f t="shared" si="0"/>
        <v>1.6452074391988556</v>
      </c>
    </row>
    <row r="10" spans="1:9" ht="41.25" customHeight="1">
      <c r="A10" s="92">
        <v>6</v>
      </c>
      <c r="B10" s="398" t="s">
        <v>148</v>
      </c>
      <c r="C10" s="399"/>
      <c r="D10" s="400" t="s">
        <v>149</v>
      </c>
      <c r="E10" s="401"/>
      <c r="F10" s="401"/>
      <c r="G10" s="402"/>
      <c r="H10" s="93">
        <v>22</v>
      </c>
      <c r="I10" s="174">
        <f t="shared" si="0"/>
        <v>1.5736766809728182</v>
      </c>
    </row>
    <row r="11" spans="1:9" ht="26.25" customHeight="1">
      <c r="A11" s="94">
        <v>7</v>
      </c>
      <c r="B11" s="398" t="s">
        <v>451</v>
      </c>
      <c r="C11" s="399"/>
      <c r="D11" s="400" t="s">
        <v>385</v>
      </c>
      <c r="E11" s="401"/>
      <c r="F11" s="401"/>
      <c r="G11" s="402"/>
      <c r="H11" s="93">
        <v>21</v>
      </c>
      <c r="I11" s="174">
        <f t="shared" si="0"/>
        <v>1.502145922746781</v>
      </c>
    </row>
    <row r="12" spans="1:9" ht="27.75" customHeight="1">
      <c r="A12" s="92">
        <v>8</v>
      </c>
      <c r="B12" s="398" t="s">
        <v>440</v>
      </c>
      <c r="C12" s="399"/>
      <c r="D12" s="400" t="s">
        <v>151</v>
      </c>
      <c r="E12" s="407"/>
      <c r="F12" s="407"/>
      <c r="G12" s="408"/>
      <c r="H12" s="93">
        <v>19</v>
      </c>
      <c r="I12" s="174">
        <f t="shared" si="0"/>
        <v>1.3590844062947067</v>
      </c>
    </row>
    <row r="13" spans="1:9" ht="18" customHeight="1">
      <c r="A13" s="94">
        <v>9</v>
      </c>
      <c r="B13" s="398" t="s">
        <v>431</v>
      </c>
      <c r="C13" s="399"/>
      <c r="D13" s="400" t="s">
        <v>312</v>
      </c>
      <c r="E13" s="401"/>
      <c r="F13" s="401"/>
      <c r="G13" s="402"/>
      <c r="H13" s="93">
        <v>18</v>
      </c>
      <c r="I13" s="174">
        <f t="shared" si="0"/>
        <v>1.2875536480686696</v>
      </c>
    </row>
    <row r="14" spans="1:9" ht="27.75" customHeight="1">
      <c r="A14" s="92">
        <v>10</v>
      </c>
      <c r="B14" s="398" t="s">
        <v>452</v>
      </c>
      <c r="C14" s="399"/>
      <c r="D14" s="400" t="s">
        <v>387</v>
      </c>
      <c r="E14" s="401"/>
      <c r="F14" s="401"/>
      <c r="G14" s="402"/>
      <c r="H14" s="93">
        <v>18</v>
      </c>
      <c r="I14" s="174">
        <f t="shared" si="0"/>
        <v>1.2875536480686696</v>
      </c>
    </row>
    <row r="15" spans="1:3" ht="12" customHeight="1">
      <c r="A15" s="3"/>
      <c r="B15" s="3"/>
      <c r="C15" s="3"/>
    </row>
    <row r="16" spans="3:7" ht="15">
      <c r="C16" s="381" t="s">
        <v>147</v>
      </c>
      <c r="D16" s="381"/>
      <c r="E16" s="381"/>
      <c r="F16" s="381"/>
      <c r="G16" s="381"/>
    </row>
    <row r="17" spans="1:9" ht="24" customHeight="1">
      <c r="A17" s="301" t="s">
        <v>138</v>
      </c>
      <c r="B17" s="412" t="s">
        <v>139</v>
      </c>
      <c r="C17" s="412"/>
      <c r="D17" s="412" t="s">
        <v>140</v>
      </c>
      <c r="E17" s="412"/>
      <c r="F17" s="412"/>
      <c r="G17" s="412"/>
      <c r="H17" s="301" t="s">
        <v>9</v>
      </c>
      <c r="I17" s="301" t="s">
        <v>141</v>
      </c>
    </row>
    <row r="18" spans="1:9" ht="28.5" customHeight="1">
      <c r="A18" s="92">
        <v>1</v>
      </c>
      <c r="B18" s="398" t="s">
        <v>142</v>
      </c>
      <c r="C18" s="399"/>
      <c r="D18" s="411" t="s">
        <v>143</v>
      </c>
      <c r="E18" s="407"/>
      <c r="F18" s="407"/>
      <c r="G18" s="408"/>
      <c r="H18" s="93">
        <v>979</v>
      </c>
      <c r="I18" s="174">
        <f>H18/10647*100</f>
        <v>9.195078425847656</v>
      </c>
    </row>
    <row r="19" spans="1:9" ht="42" customHeight="1">
      <c r="A19" s="94">
        <v>2</v>
      </c>
      <c r="B19" s="398" t="s">
        <v>148</v>
      </c>
      <c r="C19" s="399"/>
      <c r="D19" s="400" t="s">
        <v>149</v>
      </c>
      <c r="E19" s="407"/>
      <c r="F19" s="407"/>
      <c r="G19" s="408"/>
      <c r="H19" s="93">
        <v>314</v>
      </c>
      <c r="I19" s="174">
        <f aca="true" t="shared" si="1" ref="I19:I27">H19/10647*100</f>
        <v>2.94918756457218</v>
      </c>
    </row>
    <row r="20" spans="1:9" ht="30.75" customHeight="1">
      <c r="A20" s="92">
        <v>3</v>
      </c>
      <c r="B20" s="398" t="s">
        <v>433</v>
      </c>
      <c r="C20" s="399"/>
      <c r="D20" s="400" t="s">
        <v>313</v>
      </c>
      <c r="E20" s="407"/>
      <c r="F20" s="407"/>
      <c r="G20" s="408"/>
      <c r="H20" s="93">
        <v>313</v>
      </c>
      <c r="I20" s="174">
        <f t="shared" si="1"/>
        <v>2.939795247487555</v>
      </c>
    </row>
    <row r="21" spans="1:9" ht="27.75" customHeight="1">
      <c r="A21" s="94">
        <v>4</v>
      </c>
      <c r="B21" s="398" t="s">
        <v>452</v>
      </c>
      <c r="C21" s="399"/>
      <c r="D21" s="411" t="s">
        <v>387</v>
      </c>
      <c r="E21" s="407"/>
      <c r="F21" s="407"/>
      <c r="G21" s="408"/>
      <c r="H21" s="93">
        <v>256</v>
      </c>
      <c r="I21" s="174">
        <f t="shared" si="1"/>
        <v>2.404433173663943</v>
      </c>
    </row>
    <row r="22" spans="1:9" ht="15.75" customHeight="1">
      <c r="A22" s="92">
        <v>5</v>
      </c>
      <c r="B22" s="398" t="s">
        <v>450</v>
      </c>
      <c r="C22" s="399"/>
      <c r="D22" s="400" t="s">
        <v>384</v>
      </c>
      <c r="E22" s="401"/>
      <c r="F22" s="401"/>
      <c r="G22" s="402"/>
      <c r="H22" s="93">
        <v>229</v>
      </c>
      <c r="I22" s="174">
        <f t="shared" si="1"/>
        <v>2.1508406123790738</v>
      </c>
    </row>
    <row r="23" spans="1:9" ht="16.5" customHeight="1">
      <c r="A23" s="94">
        <v>6</v>
      </c>
      <c r="B23" s="398" t="s">
        <v>439</v>
      </c>
      <c r="C23" s="399"/>
      <c r="D23" s="400" t="s">
        <v>150</v>
      </c>
      <c r="E23" s="401"/>
      <c r="F23" s="401"/>
      <c r="G23" s="402"/>
      <c r="H23" s="93">
        <v>200</v>
      </c>
      <c r="I23" s="174">
        <f t="shared" si="1"/>
        <v>1.8784634169249554</v>
      </c>
    </row>
    <row r="24" spans="1:9" ht="17.25" customHeight="1">
      <c r="A24" s="92">
        <v>7</v>
      </c>
      <c r="B24" s="398" t="s">
        <v>437</v>
      </c>
      <c r="C24" s="399"/>
      <c r="D24" s="400" t="s">
        <v>386</v>
      </c>
      <c r="E24" s="407"/>
      <c r="F24" s="407"/>
      <c r="G24" s="408"/>
      <c r="H24" s="93">
        <v>183</v>
      </c>
      <c r="I24" s="174">
        <f t="shared" si="1"/>
        <v>1.7187940264863342</v>
      </c>
    </row>
    <row r="25" spans="1:9" ht="28.5" customHeight="1">
      <c r="A25" s="94">
        <v>8</v>
      </c>
      <c r="B25" s="398" t="s">
        <v>436</v>
      </c>
      <c r="C25" s="399"/>
      <c r="D25" s="400" t="s">
        <v>145</v>
      </c>
      <c r="E25" s="407"/>
      <c r="F25" s="407"/>
      <c r="G25" s="408"/>
      <c r="H25" s="93">
        <v>169</v>
      </c>
      <c r="I25" s="174">
        <f t="shared" si="1"/>
        <v>1.5873015873015872</v>
      </c>
    </row>
    <row r="26" spans="1:9" ht="30" customHeight="1">
      <c r="A26" s="92">
        <v>9</v>
      </c>
      <c r="B26" s="398" t="s">
        <v>440</v>
      </c>
      <c r="C26" s="415"/>
      <c r="D26" s="416" t="s">
        <v>151</v>
      </c>
      <c r="E26" s="417"/>
      <c r="F26" s="417"/>
      <c r="G26" s="418"/>
      <c r="H26" s="93">
        <v>169</v>
      </c>
      <c r="I26" s="174">
        <f t="shared" si="1"/>
        <v>1.5873015873015872</v>
      </c>
    </row>
    <row r="27" spans="1:9" ht="29.25" customHeight="1">
      <c r="A27" s="94">
        <v>10</v>
      </c>
      <c r="B27" s="398" t="s">
        <v>445</v>
      </c>
      <c r="C27" s="399"/>
      <c r="D27" s="400" t="s">
        <v>153</v>
      </c>
      <c r="E27" s="407"/>
      <c r="F27" s="407"/>
      <c r="G27" s="408"/>
      <c r="H27" s="93">
        <v>161</v>
      </c>
      <c r="I27" s="174">
        <f t="shared" si="1"/>
        <v>1.5121630506245891</v>
      </c>
    </row>
    <row r="28" spans="1:3" ht="15">
      <c r="A28" s="3"/>
      <c r="B28" s="3"/>
      <c r="C28" s="3"/>
    </row>
    <row r="29" spans="3:7" ht="15">
      <c r="C29" s="381" t="s">
        <v>152</v>
      </c>
      <c r="D29" s="381"/>
      <c r="E29" s="381"/>
      <c r="F29" s="381"/>
      <c r="G29" s="381"/>
    </row>
    <row r="30" spans="1:9" ht="25.5" customHeight="1">
      <c r="A30" s="301" t="s">
        <v>138</v>
      </c>
      <c r="B30" s="412" t="s">
        <v>139</v>
      </c>
      <c r="C30" s="412"/>
      <c r="D30" s="412" t="s">
        <v>140</v>
      </c>
      <c r="E30" s="412"/>
      <c r="F30" s="412"/>
      <c r="G30" s="412"/>
      <c r="H30" s="301" t="s">
        <v>9</v>
      </c>
      <c r="I30" s="301" t="s">
        <v>141</v>
      </c>
    </row>
    <row r="31" spans="1:9" ht="42" customHeight="1">
      <c r="A31" s="92">
        <v>1</v>
      </c>
      <c r="B31" s="398" t="s">
        <v>148</v>
      </c>
      <c r="C31" s="399" t="s">
        <v>148</v>
      </c>
      <c r="D31" s="411" t="s">
        <v>149</v>
      </c>
      <c r="E31" s="407" t="s">
        <v>149</v>
      </c>
      <c r="F31" s="407" t="s">
        <v>149</v>
      </c>
      <c r="G31" s="408" t="s">
        <v>149</v>
      </c>
      <c r="H31" s="310">
        <v>2693</v>
      </c>
      <c r="I31" s="311">
        <f>H31/16271*100</f>
        <v>16.550918812611396</v>
      </c>
    </row>
    <row r="32" spans="1:9" ht="30" customHeight="1">
      <c r="A32" s="94">
        <v>2</v>
      </c>
      <c r="B32" s="398" t="s">
        <v>142</v>
      </c>
      <c r="C32" s="399" t="s">
        <v>142</v>
      </c>
      <c r="D32" s="411" t="s">
        <v>143</v>
      </c>
      <c r="E32" s="407" t="s">
        <v>143</v>
      </c>
      <c r="F32" s="407" t="s">
        <v>143</v>
      </c>
      <c r="G32" s="408" t="s">
        <v>143</v>
      </c>
      <c r="H32" s="310">
        <v>1805</v>
      </c>
      <c r="I32" s="311">
        <f aca="true" t="shared" si="2" ref="I32:I40">H32/16271*100</f>
        <v>11.093356278040686</v>
      </c>
    </row>
    <row r="33" spans="1:9" ht="27.75" customHeight="1">
      <c r="A33" s="92">
        <v>3</v>
      </c>
      <c r="B33" s="398" t="s">
        <v>436</v>
      </c>
      <c r="C33" s="399" t="s">
        <v>436</v>
      </c>
      <c r="D33" s="411" t="s">
        <v>145</v>
      </c>
      <c r="E33" s="407" t="s">
        <v>145</v>
      </c>
      <c r="F33" s="407" t="s">
        <v>145</v>
      </c>
      <c r="G33" s="408" t="s">
        <v>145</v>
      </c>
      <c r="H33" s="312">
        <v>745</v>
      </c>
      <c r="I33" s="311">
        <f t="shared" si="2"/>
        <v>4.578698297584659</v>
      </c>
    </row>
    <row r="34" spans="1:9" ht="30.75" customHeight="1">
      <c r="A34" s="94">
        <v>4</v>
      </c>
      <c r="B34" s="398" t="s">
        <v>444</v>
      </c>
      <c r="C34" s="399" t="s">
        <v>444</v>
      </c>
      <c r="D34" s="411" t="s">
        <v>285</v>
      </c>
      <c r="E34" s="407" t="s">
        <v>285</v>
      </c>
      <c r="F34" s="407" t="s">
        <v>285</v>
      </c>
      <c r="G34" s="408" t="s">
        <v>285</v>
      </c>
      <c r="H34" s="312">
        <v>635</v>
      </c>
      <c r="I34" s="311">
        <f t="shared" si="2"/>
        <v>3.9026488845184684</v>
      </c>
    </row>
    <row r="35" spans="1:9" ht="30.75" customHeight="1">
      <c r="A35" s="92">
        <v>5</v>
      </c>
      <c r="B35" s="398" t="s">
        <v>446</v>
      </c>
      <c r="C35" s="399" t="s">
        <v>446</v>
      </c>
      <c r="D35" s="400" t="s">
        <v>398</v>
      </c>
      <c r="E35" s="407" t="s">
        <v>398</v>
      </c>
      <c r="F35" s="407" t="s">
        <v>398</v>
      </c>
      <c r="G35" s="408" t="s">
        <v>398</v>
      </c>
      <c r="H35" s="312">
        <v>434</v>
      </c>
      <c r="I35" s="311">
        <f t="shared" si="2"/>
        <v>2.6673222297338826</v>
      </c>
    </row>
    <row r="36" spans="1:9" ht="30" customHeight="1">
      <c r="A36" s="94">
        <v>6</v>
      </c>
      <c r="B36" s="398" t="s">
        <v>445</v>
      </c>
      <c r="C36" s="399" t="s">
        <v>445</v>
      </c>
      <c r="D36" s="400" t="s">
        <v>153</v>
      </c>
      <c r="E36" s="407" t="s">
        <v>153</v>
      </c>
      <c r="F36" s="407" t="s">
        <v>153</v>
      </c>
      <c r="G36" s="408" t="s">
        <v>153</v>
      </c>
      <c r="H36" s="312">
        <v>358</v>
      </c>
      <c r="I36" s="311">
        <f t="shared" si="2"/>
        <v>2.2002335443426957</v>
      </c>
    </row>
    <row r="37" spans="1:9" ht="18" customHeight="1">
      <c r="A37" s="92">
        <v>7</v>
      </c>
      <c r="B37" s="398" t="s">
        <v>443</v>
      </c>
      <c r="C37" s="399" t="s">
        <v>443</v>
      </c>
      <c r="D37" s="400" t="s">
        <v>321</v>
      </c>
      <c r="E37" s="407" t="s">
        <v>321</v>
      </c>
      <c r="F37" s="407" t="s">
        <v>321</v>
      </c>
      <c r="G37" s="408" t="s">
        <v>321</v>
      </c>
      <c r="H37" s="312">
        <v>234</v>
      </c>
      <c r="I37" s="311">
        <f t="shared" si="2"/>
        <v>1.4381414787044435</v>
      </c>
    </row>
    <row r="38" spans="1:9" ht="30.75" customHeight="1">
      <c r="A38" s="94">
        <v>8</v>
      </c>
      <c r="B38" s="398" t="s">
        <v>473</v>
      </c>
      <c r="C38" s="399" t="s">
        <v>473</v>
      </c>
      <c r="D38" s="409" t="s">
        <v>474</v>
      </c>
      <c r="E38" s="409" t="s">
        <v>474</v>
      </c>
      <c r="F38" s="409" t="s">
        <v>474</v>
      </c>
      <c r="G38" s="410" t="s">
        <v>474</v>
      </c>
      <c r="H38" s="312">
        <v>233</v>
      </c>
      <c r="I38" s="311">
        <f t="shared" si="2"/>
        <v>1.4319955749492963</v>
      </c>
    </row>
    <row r="39" spans="1:9" ht="29.25" customHeight="1">
      <c r="A39" s="92">
        <v>9</v>
      </c>
      <c r="B39" s="398" t="s">
        <v>475</v>
      </c>
      <c r="C39" s="415" t="s">
        <v>475</v>
      </c>
      <c r="D39" s="400" t="s">
        <v>476</v>
      </c>
      <c r="E39" s="407" t="s">
        <v>476</v>
      </c>
      <c r="F39" s="407" t="s">
        <v>476</v>
      </c>
      <c r="G39" s="408" t="s">
        <v>476</v>
      </c>
      <c r="H39" s="312">
        <v>219</v>
      </c>
      <c r="I39" s="311">
        <f t="shared" si="2"/>
        <v>1.3459529223772355</v>
      </c>
    </row>
    <row r="40" spans="1:9" ht="30.75" customHeight="1">
      <c r="A40" s="94">
        <v>10</v>
      </c>
      <c r="B40" s="398" t="s">
        <v>447</v>
      </c>
      <c r="C40" s="415" t="s">
        <v>447</v>
      </c>
      <c r="D40" s="400" t="s">
        <v>315</v>
      </c>
      <c r="E40" s="407" t="s">
        <v>315</v>
      </c>
      <c r="F40" s="407" t="s">
        <v>315</v>
      </c>
      <c r="G40" s="408" t="s">
        <v>315</v>
      </c>
      <c r="H40" s="312">
        <v>215</v>
      </c>
      <c r="I40" s="311">
        <f t="shared" si="2"/>
        <v>1.3213693073566468</v>
      </c>
    </row>
    <row r="41" spans="1:8" ht="15">
      <c r="A41" s="314"/>
      <c r="B41" s="314"/>
      <c r="C41" s="314"/>
      <c r="D41" s="314"/>
      <c r="E41" s="314"/>
      <c r="F41" s="314"/>
      <c r="G41" s="314"/>
      <c r="H41" s="314"/>
    </row>
    <row r="42" ht="15">
      <c r="A42" s="3" t="s">
        <v>18</v>
      </c>
    </row>
  </sheetData>
  <sheetProtection/>
  <mergeCells count="71">
    <mergeCell ref="B40:C40"/>
    <mergeCell ref="D40:G40"/>
    <mergeCell ref="A1:I1"/>
    <mergeCell ref="B37:C37"/>
    <mergeCell ref="D37:G37"/>
    <mergeCell ref="B38:C38"/>
    <mergeCell ref="D38:G38"/>
    <mergeCell ref="B39:C39"/>
    <mergeCell ref="D39:G39"/>
    <mergeCell ref="B34:C34"/>
    <mergeCell ref="D34:G34"/>
    <mergeCell ref="B35:C35"/>
    <mergeCell ref="D35:G35"/>
    <mergeCell ref="B36:C36"/>
    <mergeCell ref="D36:G36"/>
    <mergeCell ref="B31:C31"/>
    <mergeCell ref="D31:G31"/>
    <mergeCell ref="B32:C32"/>
    <mergeCell ref="D32:G32"/>
    <mergeCell ref="B33:C33"/>
    <mergeCell ref="B25:C25"/>
    <mergeCell ref="D25:G25"/>
    <mergeCell ref="D33:G33"/>
    <mergeCell ref="B26:C26"/>
    <mergeCell ref="D26:G26"/>
    <mergeCell ref="B27:C27"/>
    <mergeCell ref="D27:G27"/>
    <mergeCell ref="C29:G29"/>
    <mergeCell ref="B30:C30"/>
    <mergeCell ref="D30:G30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4:C14"/>
    <mergeCell ref="D14:G14"/>
    <mergeCell ref="C16:G16"/>
    <mergeCell ref="B17:C17"/>
    <mergeCell ref="D17:G17"/>
    <mergeCell ref="B18:C18"/>
    <mergeCell ref="D18:G18"/>
    <mergeCell ref="B11:C11"/>
    <mergeCell ref="D11:G11"/>
    <mergeCell ref="B12:C12"/>
    <mergeCell ref="D12:G12"/>
    <mergeCell ref="B13:C13"/>
    <mergeCell ref="D13:G13"/>
    <mergeCell ref="B8:C8"/>
    <mergeCell ref="D8:G8"/>
    <mergeCell ref="B9:C9"/>
    <mergeCell ref="D9:G9"/>
    <mergeCell ref="B10:C10"/>
    <mergeCell ref="D10:G10"/>
    <mergeCell ref="B6:C6"/>
    <mergeCell ref="D6:G6"/>
    <mergeCell ref="B7:C7"/>
    <mergeCell ref="A2:I2"/>
    <mergeCell ref="C3:G3"/>
    <mergeCell ref="B4:C4"/>
    <mergeCell ref="D4:G4"/>
    <mergeCell ref="B5:C5"/>
    <mergeCell ref="D5:G5"/>
    <mergeCell ref="D7:G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&amp;L15.11.2013&amp;CTÜRKİYE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T28" sqref="T28"/>
    </sheetView>
  </sheetViews>
  <sheetFormatPr defaultColWidth="9.140625" defaultRowHeight="15"/>
  <cols>
    <col min="1" max="1" width="17.8515625" style="96" customWidth="1"/>
    <col min="2" max="2" width="5.421875" style="95" customWidth="1"/>
    <col min="3" max="3" width="3.28125" style="95" customWidth="1"/>
    <col min="4" max="4" width="5.57421875" style="95" customWidth="1"/>
    <col min="5" max="5" width="4.57421875" style="95" customWidth="1"/>
    <col min="6" max="6" width="3.7109375" style="95" customWidth="1"/>
    <col min="7" max="7" width="5.57421875" style="95" customWidth="1"/>
    <col min="8" max="8" width="4.00390625" style="95" bestFit="1" customWidth="1"/>
    <col min="9" max="9" width="6.7109375" style="95" customWidth="1"/>
    <col min="10" max="10" width="5.7109375" style="125" customWidth="1"/>
    <col min="11" max="11" width="3.421875" style="95" customWidth="1"/>
    <col min="12" max="13" width="5.421875" style="95" customWidth="1"/>
    <col min="14" max="14" width="4.28125" style="95" customWidth="1"/>
    <col min="15" max="15" width="5.28125" style="95" customWidth="1"/>
    <col min="16" max="16" width="4.00390625" style="95" customWidth="1"/>
    <col min="17" max="17" width="5.28125" style="95" customWidth="1"/>
    <col min="18" max="16384" width="9.140625" style="95" customWidth="1"/>
  </cols>
  <sheetData>
    <row r="1" spans="1:17" ht="18.75" thickBot="1">
      <c r="A1" s="444" t="s">
        <v>411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</row>
    <row r="3" spans="1:17" ht="15.75">
      <c r="A3" s="445" t="s">
        <v>154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</row>
    <row r="4" ht="15.75" thickBot="1">
      <c r="J4" s="95"/>
    </row>
    <row r="5" spans="1:17" s="97" customFormat="1" ht="17.25" customHeight="1" thickBot="1" thickTop="1">
      <c r="A5" s="446" t="s">
        <v>155</v>
      </c>
      <c r="B5" s="449" t="s">
        <v>417</v>
      </c>
      <c r="C5" s="450"/>
      <c r="D5" s="450"/>
      <c r="E5" s="450"/>
      <c r="F5" s="450"/>
      <c r="G5" s="450"/>
      <c r="H5" s="450"/>
      <c r="I5" s="451"/>
      <c r="J5" s="449" t="s">
        <v>418</v>
      </c>
      <c r="K5" s="450"/>
      <c r="L5" s="450"/>
      <c r="M5" s="450"/>
      <c r="N5" s="450"/>
      <c r="O5" s="450"/>
      <c r="P5" s="450"/>
      <c r="Q5" s="451"/>
    </row>
    <row r="6" spans="1:17" ht="15.75" customHeight="1" thickTop="1">
      <c r="A6" s="447"/>
      <c r="B6" s="452" t="s">
        <v>156</v>
      </c>
      <c r="C6" s="452"/>
      <c r="D6" s="452"/>
      <c r="E6" s="431" t="s">
        <v>157</v>
      </c>
      <c r="F6" s="433"/>
      <c r="G6" s="452" t="s">
        <v>158</v>
      </c>
      <c r="H6" s="452"/>
      <c r="I6" s="433"/>
      <c r="J6" s="452" t="s">
        <v>156</v>
      </c>
      <c r="K6" s="452"/>
      <c r="L6" s="452"/>
      <c r="M6" s="431" t="s">
        <v>157</v>
      </c>
      <c r="N6" s="453"/>
      <c r="O6" s="431" t="s">
        <v>158</v>
      </c>
      <c r="P6" s="432"/>
      <c r="Q6" s="433"/>
    </row>
    <row r="7" spans="1:17" ht="15" customHeight="1">
      <c r="A7" s="447"/>
      <c r="B7" s="430" t="s">
        <v>159</v>
      </c>
      <c r="C7" s="424" t="s">
        <v>160</v>
      </c>
      <c r="D7" s="436" t="s">
        <v>161</v>
      </c>
      <c r="E7" s="429" t="s">
        <v>159</v>
      </c>
      <c r="F7" s="438" t="s">
        <v>160</v>
      </c>
      <c r="G7" s="440" t="s">
        <v>159</v>
      </c>
      <c r="H7" s="424" t="s">
        <v>160</v>
      </c>
      <c r="I7" s="442" t="s">
        <v>161</v>
      </c>
      <c r="J7" s="429" t="s">
        <v>159</v>
      </c>
      <c r="K7" s="423" t="s">
        <v>160</v>
      </c>
      <c r="L7" s="421" t="s">
        <v>161</v>
      </c>
      <c r="M7" s="425" t="s">
        <v>159</v>
      </c>
      <c r="N7" s="427" t="s">
        <v>160</v>
      </c>
      <c r="O7" s="429" t="s">
        <v>159</v>
      </c>
      <c r="P7" s="423" t="s">
        <v>160</v>
      </c>
      <c r="Q7" s="421" t="s">
        <v>161</v>
      </c>
    </row>
    <row r="8" spans="1:17" ht="24.75" customHeight="1" thickBot="1">
      <c r="A8" s="448"/>
      <c r="B8" s="434"/>
      <c r="C8" s="435"/>
      <c r="D8" s="437"/>
      <c r="E8" s="430"/>
      <c r="F8" s="439"/>
      <c r="G8" s="441"/>
      <c r="H8" s="435"/>
      <c r="I8" s="443"/>
      <c r="J8" s="430"/>
      <c r="K8" s="424"/>
      <c r="L8" s="422"/>
      <c r="M8" s="426"/>
      <c r="N8" s="428"/>
      <c r="O8" s="430"/>
      <c r="P8" s="424"/>
      <c r="Q8" s="422"/>
    </row>
    <row r="9" spans="1:17" ht="16.5" thickTop="1">
      <c r="A9" s="98" t="s">
        <v>162</v>
      </c>
      <c r="B9" s="99">
        <v>60</v>
      </c>
      <c r="C9" s="100">
        <v>0</v>
      </c>
      <c r="D9" s="101">
        <v>36</v>
      </c>
      <c r="E9" s="99">
        <v>8</v>
      </c>
      <c r="F9" s="101">
        <v>1</v>
      </c>
      <c r="G9" s="99">
        <v>17</v>
      </c>
      <c r="H9" s="100">
        <v>2</v>
      </c>
      <c r="I9" s="101">
        <v>26</v>
      </c>
      <c r="J9" s="99">
        <v>45</v>
      </c>
      <c r="K9" s="100">
        <v>0</v>
      </c>
      <c r="L9" s="101">
        <v>85</v>
      </c>
      <c r="M9" s="99">
        <v>35</v>
      </c>
      <c r="N9" s="101">
        <v>2</v>
      </c>
      <c r="O9" s="99">
        <v>19</v>
      </c>
      <c r="P9" s="100">
        <v>0</v>
      </c>
      <c r="Q9" s="101">
        <v>39</v>
      </c>
    </row>
    <row r="10" spans="1:17" ht="15.75">
      <c r="A10" s="102" t="s">
        <v>163</v>
      </c>
      <c r="B10" s="103">
        <v>16</v>
      </c>
      <c r="C10" s="104">
        <v>0</v>
      </c>
      <c r="D10" s="105">
        <v>14</v>
      </c>
      <c r="E10" s="103">
        <v>1</v>
      </c>
      <c r="F10" s="105">
        <v>0</v>
      </c>
      <c r="G10" s="103">
        <v>2</v>
      </c>
      <c r="H10" s="104">
        <v>0</v>
      </c>
      <c r="I10" s="105">
        <v>1</v>
      </c>
      <c r="J10" s="103">
        <v>15</v>
      </c>
      <c r="K10" s="104">
        <v>1</v>
      </c>
      <c r="L10" s="105">
        <v>14</v>
      </c>
      <c r="M10" s="103">
        <v>5</v>
      </c>
      <c r="N10" s="105">
        <v>1</v>
      </c>
      <c r="O10" s="103">
        <v>3</v>
      </c>
      <c r="P10" s="104">
        <v>0</v>
      </c>
      <c r="Q10" s="105">
        <v>1</v>
      </c>
    </row>
    <row r="11" spans="1:17" ht="15.75">
      <c r="A11" s="98" t="s">
        <v>164</v>
      </c>
      <c r="B11" s="103">
        <v>21</v>
      </c>
      <c r="C11" s="104">
        <v>1</v>
      </c>
      <c r="D11" s="105">
        <v>19</v>
      </c>
      <c r="E11" s="103">
        <v>1</v>
      </c>
      <c r="F11" s="105">
        <v>0</v>
      </c>
      <c r="G11" s="103">
        <v>2</v>
      </c>
      <c r="H11" s="104">
        <v>4</v>
      </c>
      <c r="I11" s="105">
        <v>8</v>
      </c>
      <c r="J11" s="103">
        <v>4</v>
      </c>
      <c r="K11" s="104">
        <v>0</v>
      </c>
      <c r="L11" s="105">
        <v>21</v>
      </c>
      <c r="M11" s="103">
        <v>6</v>
      </c>
      <c r="N11" s="105">
        <v>3</v>
      </c>
      <c r="O11" s="103">
        <v>3</v>
      </c>
      <c r="P11" s="104">
        <v>0</v>
      </c>
      <c r="Q11" s="105">
        <v>4</v>
      </c>
    </row>
    <row r="12" spans="1:17" ht="15.75">
      <c r="A12" s="102" t="s">
        <v>165</v>
      </c>
      <c r="B12" s="103">
        <v>4</v>
      </c>
      <c r="C12" s="104">
        <v>0</v>
      </c>
      <c r="D12" s="105">
        <v>7</v>
      </c>
      <c r="E12" s="103">
        <v>1</v>
      </c>
      <c r="F12" s="105">
        <v>0</v>
      </c>
      <c r="G12" s="103">
        <v>0</v>
      </c>
      <c r="H12" s="104">
        <v>0</v>
      </c>
      <c r="I12" s="105">
        <v>5</v>
      </c>
      <c r="J12" s="103">
        <v>5</v>
      </c>
      <c r="K12" s="104">
        <v>0</v>
      </c>
      <c r="L12" s="105">
        <v>6</v>
      </c>
      <c r="M12" s="103">
        <v>1</v>
      </c>
      <c r="N12" s="105">
        <v>0</v>
      </c>
      <c r="O12" s="103">
        <v>1</v>
      </c>
      <c r="P12" s="104">
        <v>0</v>
      </c>
      <c r="Q12" s="105">
        <v>2</v>
      </c>
    </row>
    <row r="13" spans="1:17" ht="15.75">
      <c r="A13" s="98" t="s">
        <v>166</v>
      </c>
      <c r="B13" s="103">
        <v>8</v>
      </c>
      <c r="C13" s="104">
        <v>1</v>
      </c>
      <c r="D13" s="105">
        <v>6</v>
      </c>
      <c r="E13" s="103">
        <v>0</v>
      </c>
      <c r="F13" s="105">
        <v>0</v>
      </c>
      <c r="G13" s="103">
        <v>4</v>
      </c>
      <c r="H13" s="104">
        <v>1</v>
      </c>
      <c r="I13" s="105">
        <v>2</v>
      </c>
      <c r="J13" s="103">
        <v>2</v>
      </c>
      <c r="K13" s="104">
        <v>0</v>
      </c>
      <c r="L13" s="105">
        <v>11</v>
      </c>
      <c r="M13" s="103">
        <v>0</v>
      </c>
      <c r="N13" s="105">
        <v>3</v>
      </c>
      <c r="O13" s="103">
        <v>2</v>
      </c>
      <c r="P13" s="104">
        <v>1</v>
      </c>
      <c r="Q13" s="105">
        <v>3</v>
      </c>
    </row>
    <row r="14" spans="1:17" ht="15.75">
      <c r="A14" s="102" t="s">
        <v>167</v>
      </c>
      <c r="B14" s="103">
        <v>393</v>
      </c>
      <c r="C14" s="104">
        <v>2</v>
      </c>
      <c r="D14" s="105">
        <v>148</v>
      </c>
      <c r="E14" s="103">
        <v>59</v>
      </c>
      <c r="F14" s="105">
        <v>4</v>
      </c>
      <c r="G14" s="103">
        <v>70</v>
      </c>
      <c r="H14" s="104">
        <v>7</v>
      </c>
      <c r="I14" s="105">
        <v>141</v>
      </c>
      <c r="J14" s="103">
        <v>355</v>
      </c>
      <c r="K14" s="104">
        <v>5</v>
      </c>
      <c r="L14" s="105">
        <v>661</v>
      </c>
      <c r="M14" s="103">
        <v>113</v>
      </c>
      <c r="N14" s="105">
        <v>14</v>
      </c>
      <c r="O14" s="103">
        <v>95</v>
      </c>
      <c r="P14" s="104">
        <v>16</v>
      </c>
      <c r="Q14" s="105">
        <v>171</v>
      </c>
    </row>
    <row r="15" spans="1:17" ht="15.75">
      <c r="A15" s="98" t="s">
        <v>168</v>
      </c>
      <c r="B15" s="103">
        <v>118</v>
      </c>
      <c r="C15" s="104">
        <v>3</v>
      </c>
      <c r="D15" s="105">
        <v>138</v>
      </c>
      <c r="E15" s="103">
        <v>24</v>
      </c>
      <c r="F15" s="105">
        <v>2</v>
      </c>
      <c r="G15" s="103">
        <v>31</v>
      </c>
      <c r="H15" s="104">
        <v>6</v>
      </c>
      <c r="I15" s="105">
        <v>57</v>
      </c>
      <c r="J15" s="103">
        <v>122</v>
      </c>
      <c r="K15" s="104">
        <v>1</v>
      </c>
      <c r="L15" s="105">
        <v>165</v>
      </c>
      <c r="M15" s="103">
        <v>53</v>
      </c>
      <c r="N15" s="105">
        <v>6</v>
      </c>
      <c r="O15" s="103">
        <v>35</v>
      </c>
      <c r="P15" s="104">
        <v>4</v>
      </c>
      <c r="Q15" s="105">
        <v>44</v>
      </c>
    </row>
    <row r="16" spans="1:17" ht="15.75">
      <c r="A16" s="102" t="s">
        <v>169</v>
      </c>
      <c r="B16" s="103">
        <v>2</v>
      </c>
      <c r="C16" s="104">
        <v>0</v>
      </c>
      <c r="D16" s="105">
        <v>10</v>
      </c>
      <c r="E16" s="103">
        <v>0</v>
      </c>
      <c r="F16" s="105">
        <v>0</v>
      </c>
      <c r="G16" s="103">
        <v>3</v>
      </c>
      <c r="H16" s="104">
        <v>0</v>
      </c>
      <c r="I16" s="105">
        <v>4</v>
      </c>
      <c r="J16" s="103">
        <v>3</v>
      </c>
      <c r="K16" s="104">
        <v>0</v>
      </c>
      <c r="L16" s="105">
        <v>11</v>
      </c>
      <c r="M16" s="103">
        <v>4</v>
      </c>
      <c r="N16" s="105">
        <v>0</v>
      </c>
      <c r="O16" s="103">
        <v>2</v>
      </c>
      <c r="P16" s="104">
        <v>1</v>
      </c>
      <c r="Q16" s="105">
        <v>0</v>
      </c>
    </row>
    <row r="17" spans="1:17" ht="15.75">
      <c r="A17" s="98" t="s">
        <v>170</v>
      </c>
      <c r="B17" s="103">
        <v>36</v>
      </c>
      <c r="C17" s="104">
        <v>0</v>
      </c>
      <c r="D17" s="105">
        <v>103</v>
      </c>
      <c r="E17" s="103">
        <v>3</v>
      </c>
      <c r="F17" s="105">
        <v>2</v>
      </c>
      <c r="G17" s="103">
        <v>12</v>
      </c>
      <c r="H17" s="104">
        <v>3</v>
      </c>
      <c r="I17" s="105">
        <v>32</v>
      </c>
      <c r="J17" s="103">
        <v>21</v>
      </c>
      <c r="K17" s="104">
        <v>1</v>
      </c>
      <c r="L17" s="105">
        <v>78</v>
      </c>
      <c r="M17" s="103">
        <v>14</v>
      </c>
      <c r="N17" s="105">
        <v>0</v>
      </c>
      <c r="O17" s="103">
        <v>15</v>
      </c>
      <c r="P17" s="104">
        <v>4</v>
      </c>
      <c r="Q17" s="105">
        <v>26</v>
      </c>
    </row>
    <row r="18" spans="1:17" ht="15.75">
      <c r="A18" s="102" t="s">
        <v>171</v>
      </c>
      <c r="B18" s="103">
        <v>21</v>
      </c>
      <c r="C18" s="104">
        <v>2</v>
      </c>
      <c r="D18" s="105">
        <v>49</v>
      </c>
      <c r="E18" s="103">
        <v>2</v>
      </c>
      <c r="F18" s="105">
        <v>2</v>
      </c>
      <c r="G18" s="103">
        <v>5</v>
      </c>
      <c r="H18" s="104">
        <v>5</v>
      </c>
      <c r="I18" s="105">
        <v>24</v>
      </c>
      <c r="J18" s="103">
        <v>16</v>
      </c>
      <c r="K18" s="104">
        <v>0</v>
      </c>
      <c r="L18" s="105">
        <v>41</v>
      </c>
      <c r="M18" s="103">
        <v>9</v>
      </c>
      <c r="N18" s="105">
        <v>6</v>
      </c>
      <c r="O18" s="103">
        <v>4</v>
      </c>
      <c r="P18" s="104">
        <v>5</v>
      </c>
      <c r="Q18" s="105">
        <v>76</v>
      </c>
    </row>
    <row r="19" spans="1:17" ht="15.75">
      <c r="A19" s="98" t="s">
        <v>172</v>
      </c>
      <c r="B19" s="103">
        <v>5</v>
      </c>
      <c r="C19" s="104">
        <v>0</v>
      </c>
      <c r="D19" s="105">
        <v>10</v>
      </c>
      <c r="E19" s="103">
        <v>1</v>
      </c>
      <c r="F19" s="105">
        <v>0</v>
      </c>
      <c r="G19" s="103">
        <v>2</v>
      </c>
      <c r="H19" s="104">
        <v>1</v>
      </c>
      <c r="I19" s="105">
        <v>2</v>
      </c>
      <c r="J19" s="103">
        <v>1</v>
      </c>
      <c r="K19" s="104">
        <v>0</v>
      </c>
      <c r="L19" s="105">
        <v>16</v>
      </c>
      <c r="M19" s="103">
        <v>0</v>
      </c>
      <c r="N19" s="105">
        <v>0</v>
      </c>
      <c r="O19" s="103">
        <v>0</v>
      </c>
      <c r="P19" s="104">
        <v>0</v>
      </c>
      <c r="Q19" s="105">
        <v>4</v>
      </c>
    </row>
    <row r="20" spans="1:17" ht="15.75">
      <c r="A20" s="102" t="s">
        <v>173</v>
      </c>
      <c r="B20" s="103">
        <v>6</v>
      </c>
      <c r="C20" s="104">
        <v>0</v>
      </c>
      <c r="D20" s="105">
        <v>4</v>
      </c>
      <c r="E20" s="103">
        <v>0</v>
      </c>
      <c r="F20" s="105">
        <v>0</v>
      </c>
      <c r="G20" s="103">
        <v>2</v>
      </c>
      <c r="H20" s="104">
        <v>0</v>
      </c>
      <c r="I20" s="105">
        <v>0</v>
      </c>
      <c r="J20" s="103">
        <v>4</v>
      </c>
      <c r="K20" s="104">
        <v>0</v>
      </c>
      <c r="L20" s="105">
        <v>7</v>
      </c>
      <c r="M20" s="103">
        <v>4</v>
      </c>
      <c r="N20" s="105">
        <v>0</v>
      </c>
      <c r="O20" s="103">
        <v>0</v>
      </c>
      <c r="P20" s="104">
        <v>0</v>
      </c>
      <c r="Q20" s="105">
        <v>1</v>
      </c>
    </row>
    <row r="21" spans="1:17" ht="15.75">
      <c r="A21" s="98" t="s">
        <v>174</v>
      </c>
      <c r="B21" s="103">
        <v>4</v>
      </c>
      <c r="C21" s="104">
        <v>0</v>
      </c>
      <c r="D21" s="105">
        <v>3</v>
      </c>
      <c r="E21" s="103">
        <v>0</v>
      </c>
      <c r="F21" s="105">
        <v>0</v>
      </c>
      <c r="G21" s="103">
        <v>0</v>
      </c>
      <c r="H21" s="104">
        <v>1</v>
      </c>
      <c r="I21" s="105">
        <v>2</v>
      </c>
      <c r="J21" s="103">
        <v>2</v>
      </c>
      <c r="K21" s="104">
        <v>0</v>
      </c>
      <c r="L21" s="105">
        <v>4</v>
      </c>
      <c r="M21" s="103">
        <v>3</v>
      </c>
      <c r="N21" s="105">
        <v>0</v>
      </c>
      <c r="O21" s="103">
        <v>1</v>
      </c>
      <c r="P21" s="104">
        <v>0</v>
      </c>
      <c r="Q21" s="105">
        <v>1</v>
      </c>
    </row>
    <row r="22" spans="1:17" ht="15.75">
      <c r="A22" s="102" t="s">
        <v>175</v>
      </c>
      <c r="B22" s="103">
        <v>8</v>
      </c>
      <c r="C22" s="104">
        <v>0</v>
      </c>
      <c r="D22" s="105">
        <v>17</v>
      </c>
      <c r="E22" s="103">
        <v>1</v>
      </c>
      <c r="F22" s="105">
        <v>0</v>
      </c>
      <c r="G22" s="103">
        <v>2</v>
      </c>
      <c r="H22" s="104">
        <v>0</v>
      </c>
      <c r="I22" s="105">
        <v>2</v>
      </c>
      <c r="J22" s="103">
        <v>3</v>
      </c>
      <c r="K22" s="104">
        <v>1</v>
      </c>
      <c r="L22" s="105">
        <v>10</v>
      </c>
      <c r="M22" s="103">
        <v>4</v>
      </c>
      <c r="N22" s="105">
        <v>1</v>
      </c>
      <c r="O22" s="103">
        <v>1</v>
      </c>
      <c r="P22" s="104">
        <v>1</v>
      </c>
      <c r="Q22" s="105">
        <v>3</v>
      </c>
    </row>
    <row r="23" spans="1:17" ht="15.75">
      <c r="A23" s="98" t="s">
        <v>176</v>
      </c>
      <c r="B23" s="103">
        <v>6</v>
      </c>
      <c r="C23" s="104">
        <v>0</v>
      </c>
      <c r="D23" s="105">
        <v>16</v>
      </c>
      <c r="E23" s="103">
        <v>0</v>
      </c>
      <c r="F23" s="105">
        <v>0</v>
      </c>
      <c r="G23" s="103">
        <v>3</v>
      </c>
      <c r="H23" s="104">
        <v>1</v>
      </c>
      <c r="I23" s="105">
        <v>1</v>
      </c>
      <c r="J23" s="103">
        <v>4</v>
      </c>
      <c r="K23" s="104">
        <v>0</v>
      </c>
      <c r="L23" s="105">
        <v>3</v>
      </c>
      <c r="M23" s="103">
        <v>3</v>
      </c>
      <c r="N23" s="105">
        <v>0</v>
      </c>
      <c r="O23" s="103">
        <v>2</v>
      </c>
      <c r="P23" s="104">
        <v>0</v>
      </c>
      <c r="Q23" s="105">
        <v>6</v>
      </c>
    </row>
    <row r="24" spans="1:17" ht="15.75">
      <c r="A24" s="102" t="s">
        <v>177</v>
      </c>
      <c r="B24" s="103">
        <v>126</v>
      </c>
      <c r="C24" s="104">
        <v>7</v>
      </c>
      <c r="D24" s="105">
        <v>72</v>
      </c>
      <c r="E24" s="103">
        <v>21</v>
      </c>
      <c r="F24" s="105">
        <v>4</v>
      </c>
      <c r="G24" s="103">
        <v>29</v>
      </c>
      <c r="H24" s="104">
        <v>8</v>
      </c>
      <c r="I24" s="105">
        <v>22</v>
      </c>
      <c r="J24" s="103">
        <v>141</v>
      </c>
      <c r="K24" s="104">
        <v>1</v>
      </c>
      <c r="L24" s="105">
        <v>94</v>
      </c>
      <c r="M24" s="103">
        <v>25</v>
      </c>
      <c r="N24" s="105">
        <v>6</v>
      </c>
      <c r="O24" s="103">
        <v>23</v>
      </c>
      <c r="P24" s="104">
        <v>8</v>
      </c>
      <c r="Q24" s="105">
        <v>17</v>
      </c>
    </row>
    <row r="25" spans="1:17" ht="15.75">
      <c r="A25" s="98" t="s">
        <v>178</v>
      </c>
      <c r="B25" s="103">
        <v>10</v>
      </c>
      <c r="C25" s="104">
        <v>0</v>
      </c>
      <c r="D25" s="105">
        <v>28</v>
      </c>
      <c r="E25" s="103">
        <v>4</v>
      </c>
      <c r="F25" s="105">
        <v>2</v>
      </c>
      <c r="G25" s="103">
        <v>3</v>
      </c>
      <c r="H25" s="104">
        <v>0</v>
      </c>
      <c r="I25" s="105">
        <v>63</v>
      </c>
      <c r="J25" s="103">
        <v>11</v>
      </c>
      <c r="K25" s="104">
        <v>0</v>
      </c>
      <c r="L25" s="105">
        <v>16</v>
      </c>
      <c r="M25" s="103">
        <v>2</v>
      </c>
      <c r="N25" s="105">
        <v>3</v>
      </c>
      <c r="O25" s="103">
        <v>5</v>
      </c>
      <c r="P25" s="104">
        <v>2</v>
      </c>
      <c r="Q25" s="105">
        <v>3</v>
      </c>
    </row>
    <row r="26" spans="1:17" ht="15.75">
      <c r="A26" s="102" t="s">
        <v>179</v>
      </c>
      <c r="B26" s="103">
        <v>4</v>
      </c>
      <c r="C26" s="104">
        <v>0</v>
      </c>
      <c r="D26" s="105">
        <v>2</v>
      </c>
      <c r="E26" s="103">
        <v>1</v>
      </c>
      <c r="F26" s="105">
        <v>0</v>
      </c>
      <c r="G26" s="103">
        <v>1</v>
      </c>
      <c r="H26" s="104">
        <v>1</v>
      </c>
      <c r="I26" s="105">
        <v>1</v>
      </c>
      <c r="J26" s="103">
        <v>3</v>
      </c>
      <c r="K26" s="104">
        <v>3</v>
      </c>
      <c r="L26" s="105">
        <v>7</v>
      </c>
      <c r="M26" s="103">
        <v>2</v>
      </c>
      <c r="N26" s="105">
        <v>0</v>
      </c>
      <c r="O26" s="103">
        <v>4</v>
      </c>
      <c r="P26" s="104">
        <v>0</v>
      </c>
      <c r="Q26" s="105">
        <v>3</v>
      </c>
    </row>
    <row r="27" spans="1:17" ht="15.75">
      <c r="A27" s="98" t="s">
        <v>180</v>
      </c>
      <c r="B27" s="103">
        <v>12</v>
      </c>
      <c r="C27" s="104">
        <v>0</v>
      </c>
      <c r="D27" s="105">
        <v>19</v>
      </c>
      <c r="E27" s="103">
        <v>0</v>
      </c>
      <c r="F27" s="105">
        <v>0</v>
      </c>
      <c r="G27" s="103">
        <v>3</v>
      </c>
      <c r="H27" s="104">
        <v>1</v>
      </c>
      <c r="I27" s="105">
        <v>4</v>
      </c>
      <c r="J27" s="103">
        <v>10</v>
      </c>
      <c r="K27" s="104">
        <v>0</v>
      </c>
      <c r="L27" s="105">
        <v>26</v>
      </c>
      <c r="M27" s="103">
        <v>3</v>
      </c>
      <c r="N27" s="105">
        <v>0</v>
      </c>
      <c r="O27" s="103">
        <v>2</v>
      </c>
      <c r="P27" s="104">
        <v>0</v>
      </c>
      <c r="Q27" s="105">
        <v>3</v>
      </c>
    </row>
    <row r="28" spans="1:17" ht="15.75">
      <c r="A28" s="102" t="s">
        <v>181</v>
      </c>
      <c r="B28" s="103">
        <v>25</v>
      </c>
      <c r="C28" s="104">
        <v>2</v>
      </c>
      <c r="D28" s="105">
        <v>72</v>
      </c>
      <c r="E28" s="103">
        <v>4</v>
      </c>
      <c r="F28" s="105">
        <v>0</v>
      </c>
      <c r="G28" s="103">
        <v>14</v>
      </c>
      <c r="H28" s="104">
        <v>1</v>
      </c>
      <c r="I28" s="105">
        <v>12</v>
      </c>
      <c r="J28" s="103">
        <v>25</v>
      </c>
      <c r="K28" s="104">
        <v>1</v>
      </c>
      <c r="L28" s="105">
        <v>90</v>
      </c>
      <c r="M28" s="103">
        <v>8</v>
      </c>
      <c r="N28" s="105">
        <v>0</v>
      </c>
      <c r="O28" s="103">
        <v>9</v>
      </c>
      <c r="P28" s="104">
        <v>0</v>
      </c>
      <c r="Q28" s="105">
        <v>15</v>
      </c>
    </row>
    <row r="29" spans="1:17" ht="15.75">
      <c r="A29" s="98" t="s">
        <v>182</v>
      </c>
      <c r="B29" s="103">
        <v>26</v>
      </c>
      <c r="C29" s="104">
        <v>0</v>
      </c>
      <c r="D29" s="105">
        <v>24</v>
      </c>
      <c r="E29" s="103">
        <v>11</v>
      </c>
      <c r="F29" s="105">
        <v>0</v>
      </c>
      <c r="G29" s="103">
        <v>10</v>
      </c>
      <c r="H29" s="104">
        <v>2</v>
      </c>
      <c r="I29" s="105">
        <v>3</v>
      </c>
      <c r="J29" s="103">
        <v>26</v>
      </c>
      <c r="K29" s="104">
        <v>3</v>
      </c>
      <c r="L29" s="105">
        <v>21</v>
      </c>
      <c r="M29" s="103">
        <v>9</v>
      </c>
      <c r="N29" s="105">
        <v>0</v>
      </c>
      <c r="O29" s="103">
        <v>8</v>
      </c>
      <c r="P29" s="104">
        <v>0</v>
      </c>
      <c r="Q29" s="105">
        <v>9</v>
      </c>
    </row>
    <row r="30" spans="1:17" ht="15.75">
      <c r="A30" s="102" t="s">
        <v>183</v>
      </c>
      <c r="B30" s="103">
        <v>13</v>
      </c>
      <c r="C30" s="104">
        <v>0</v>
      </c>
      <c r="D30" s="105">
        <v>10</v>
      </c>
      <c r="E30" s="103">
        <v>0</v>
      </c>
      <c r="F30" s="105">
        <v>1</v>
      </c>
      <c r="G30" s="103">
        <v>1</v>
      </c>
      <c r="H30" s="104">
        <v>3</v>
      </c>
      <c r="I30" s="105">
        <v>9</v>
      </c>
      <c r="J30" s="103">
        <v>6</v>
      </c>
      <c r="K30" s="104">
        <v>0</v>
      </c>
      <c r="L30" s="105">
        <v>23</v>
      </c>
      <c r="M30" s="103">
        <v>1</v>
      </c>
      <c r="N30" s="105">
        <v>1</v>
      </c>
      <c r="O30" s="103">
        <v>2</v>
      </c>
      <c r="P30" s="104">
        <v>3</v>
      </c>
      <c r="Q30" s="105">
        <v>9</v>
      </c>
    </row>
    <row r="31" spans="1:17" ht="15.75">
      <c r="A31" s="98" t="s">
        <v>184</v>
      </c>
      <c r="B31" s="103">
        <v>27</v>
      </c>
      <c r="C31" s="104">
        <v>0</v>
      </c>
      <c r="D31" s="105">
        <v>7</v>
      </c>
      <c r="E31" s="103">
        <v>2</v>
      </c>
      <c r="F31" s="105">
        <v>0</v>
      </c>
      <c r="G31" s="103">
        <v>5</v>
      </c>
      <c r="H31" s="104">
        <v>1</v>
      </c>
      <c r="I31" s="105">
        <v>10</v>
      </c>
      <c r="J31" s="103">
        <v>10</v>
      </c>
      <c r="K31" s="104">
        <v>0</v>
      </c>
      <c r="L31" s="105">
        <v>17</v>
      </c>
      <c r="M31" s="103">
        <v>5</v>
      </c>
      <c r="N31" s="105">
        <v>0</v>
      </c>
      <c r="O31" s="103">
        <v>4</v>
      </c>
      <c r="P31" s="104">
        <v>5</v>
      </c>
      <c r="Q31" s="105">
        <v>6</v>
      </c>
    </row>
    <row r="32" spans="1:17" ht="15.75">
      <c r="A32" s="102" t="s">
        <v>185</v>
      </c>
      <c r="B32" s="103">
        <v>1</v>
      </c>
      <c r="C32" s="104">
        <v>0</v>
      </c>
      <c r="D32" s="105">
        <v>7</v>
      </c>
      <c r="E32" s="103">
        <v>0</v>
      </c>
      <c r="F32" s="105">
        <v>0</v>
      </c>
      <c r="G32" s="103">
        <v>0</v>
      </c>
      <c r="H32" s="104">
        <v>1</v>
      </c>
      <c r="I32" s="105">
        <v>9</v>
      </c>
      <c r="J32" s="103">
        <v>3</v>
      </c>
      <c r="K32" s="104">
        <v>0</v>
      </c>
      <c r="L32" s="105">
        <v>14</v>
      </c>
      <c r="M32" s="103">
        <v>2</v>
      </c>
      <c r="N32" s="105">
        <v>1</v>
      </c>
      <c r="O32" s="103">
        <v>1</v>
      </c>
      <c r="P32" s="104">
        <v>1</v>
      </c>
      <c r="Q32" s="105">
        <v>7</v>
      </c>
    </row>
    <row r="33" spans="1:17" ht="15.75">
      <c r="A33" s="98" t="s">
        <v>186</v>
      </c>
      <c r="B33" s="103">
        <v>7</v>
      </c>
      <c r="C33" s="104">
        <v>1</v>
      </c>
      <c r="D33" s="105">
        <v>9</v>
      </c>
      <c r="E33" s="103">
        <v>3</v>
      </c>
      <c r="F33" s="105">
        <v>4</v>
      </c>
      <c r="G33" s="103">
        <v>1</v>
      </c>
      <c r="H33" s="104">
        <v>1</v>
      </c>
      <c r="I33" s="105">
        <v>7</v>
      </c>
      <c r="J33" s="103">
        <v>7</v>
      </c>
      <c r="K33" s="104">
        <v>0</v>
      </c>
      <c r="L33" s="105">
        <v>13</v>
      </c>
      <c r="M33" s="103">
        <v>7</v>
      </c>
      <c r="N33" s="105">
        <v>1</v>
      </c>
      <c r="O33" s="103">
        <v>3</v>
      </c>
      <c r="P33" s="104">
        <v>1</v>
      </c>
      <c r="Q33" s="105">
        <v>5</v>
      </c>
    </row>
    <row r="34" spans="1:17" ht="15.75">
      <c r="A34" s="102" t="s">
        <v>187</v>
      </c>
      <c r="B34" s="103">
        <v>22</v>
      </c>
      <c r="C34" s="104">
        <v>1</v>
      </c>
      <c r="D34" s="105">
        <v>98</v>
      </c>
      <c r="E34" s="103">
        <v>7</v>
      </c>
      <c r="F34" s="105">
        <v>1</v>
      </c>
      <c r="G34" s="103">
        <v>5</v>
      </c>
      <c r="H34" s="104">
        <v>2</v>
      </c>
      <c r="I34" s="105">
        <v>21</v>
      </c>
      <c r="J34" s="103">
        <v>22</v>
      </c>
      <c r="K34" s="104">
        <v>1</v>
      </c>
      <c r="L34" s="105">
        <v>123</v>
      </c>
      <c r="M34" s="103">
        <v>7</v>
      </c>
      <c r="N34" s="105">
        <v>1</v>
      </c>
      <c r="O34" s="103">
        <v>5</v>
      </c>
      <c r="P34" s="104">
        <v>1</v>
      </c>
      <c r="Q34" s="105">
        <v>35</v>
      </c>
    </row>
    <row r="35" spans="1:17" ht="15.75">
      <c r="A35" s="98" t="s">
        <v>188</v>
      </c>
      <c r="B35" s="103">
        <v>66</v>
      </c>
      <c r="C35" s="104">
        <v>1</v>
      </c>
      <c r="D35" s="105">
        <v>59</v>
      </c>
      <c r="E35" s="103">
        <v>6</v>
      </c>
      <c r="F35" s="105">
        <v>0</v>
      </c>
      <c r="G35" s="103">
        <v>6</v>
      </c>
      <c r="H35" s="104">
        <v>3</v>
      </c>
      <c r="I35" s="105">
        <v>10</v>
      </c>
      <c r="J35" s="103">
        <v>55</v>
      </c>
      <c r="K35" s="104">
        <v>1</v>
      </c>
      <c r="L35" s="105">
        <v>71</v>
      </c>
      <c r="M35" s="103">
        <v>9</v>
      </c>
      <c r="N35" s="105">
        <v>2</v>
      </c>
      <c r="O35" s="103">
        <v>4</v>
      </c>
      <c r="P35" s="104">
        <v>1</v>
      </c>
      <c r="Q35" s="105">
        <v>17</v>
      </c>
    </row>
    <row r="36" spans="1:17" ht="15.75">
      <c r="A36" s="102" t="s">
        <v>189</v>
      </c>
      <c r="B36" s="103">
        <v>7</v>
      </c>
      <c r="C36" s="104">
        <v>0</v>
      </c>
      <c r="D36" s="105">
        <v>17</v>
      </c>
      <c r="E36" s="103">
        <v>3</v>
      </c>
      <c r="F36" s="105">
        <v>0</v>
      </c>
      <c r="G36" s="103">
        <v>0</v>
      </c>
      <c r="H36" s="104">
        <v>0</v>
      </c>
      <c r="I36" s="105">
        <v>4</v>
      </c>
      <c r="J36" s="103">
        <v>5</v>
      </c>
      <c r="K36" s="104">
        <v>0</v>
      </c>
      <c r="L36" s="105">
        <v>7</v>
      </c>
      <c r="M36" s="103">
        <v>1</v>
      </c>
      <c r="N36" s="105">
        <v>0</v>
      </c>
      <c r="O36" s="103">
        <v>0</v>
      </c>
      <c r="P36" s="104">
        <v>2</v>
      </c>
      <c r="Q36" s="105">
        <v>1</v>
      </c>
    </row>
    <row r="37" spans="1:17" ht="15.75">
      <c r="A37" s="98" t="s">
        <v>190</v>
      </c>
      <c r="B37" s="103">
        <v>1</v>
      </c>
      <c r="C37" s="104">
        <v>0</v>
      </c>
      <c r="D37" s="105">
        <v>1</v>
      </c>
      <c r="E37" s="103">
        <v>0</v>
      </c>
      <c r="F37" s="105">
        <v>0</v>
      </c>
      <c r="G37" s="103">
        <v>0</v>
      </c>
      <c r="H37" s="104">
        <v>0</v>
      </c>
      <c r="I37" s="105">
        <v>0</v>
      </c>
      <c r="J37" s="103">
        <v>0</v>
      </c>
      <c r="K37" s="104">
        <v>1</v>
      </c>
      <c r="L37" s="105">
        <v>4</v>
      </c>
      <c r="M37" s="103">
        <v>0</v>
      </c>
      <c r="N37" s="105">
        <v>0</v>
      </c>
      <c r="O37" s="103">
        <v>1</v>
      </c>
      <c r="P37" s="104">
        <v>0</v>
      </c>
      <c r="Q37" s="105">
        <v>1</v>
      </c>
    </row>
    <row r="38" spans="1:17" ht="15.75">
      <c r="A38" s="102" t="s">
        <v>191</v>
      </c>
      <c r="B38" s="103">
        <v>1</v>
      </c>
      <c r="C38" s="104">
        <v>0</v>
      </c>
      <c r="D38" s="105">
        <v>3</v>
      </c>
      <c r="E38" s="103">
        <v>0</v>
      </c>
      <c r="F38" s="105">
        <v>0</v>
      </c>
      <c r="G38" s="103">
        <v>0</v>
      </c>
      <c r="H38" s="104">
        <v>0</v>
      </c>
      <c r="I38" s="105">
        <v>0</v>
      </c>
      <c r="J38" s="103">
        <v>2</v>
      </c>
      <c r="K38" s="104">
        <v>0</v>
      </c>
      <c r="L38" s="105">
        <v>6</v>
      </c>
      <c r="M38" s="103">
        <v>0</v>
      </c>
      <c r="N38" s="105">
        <v>0</v>
      </c>
      <c r="O38" s="103">
        <v>0</v>
      </c>
      <c r="P38" s="104">
        <v>0</v>
      </c>
      <c r="Q38" s="105">
        <v>0</v>
      </c>
    </row>
    <row r="39" spans="1:17" ht="15.75">
      <c r="A39" s="98" t="s">
        <v>192</v>
      </c>
      <c r="B39" s="103">
        <v>53</v>
      </c>
      <c r="C39" s="104">
        <v>1</v>
      </c>
      <c r="D39" s="105">
        <v>49</v>
      </c>
      <c r="E39" s="103">
        <v>4</v>
      </c>
      <c r="F39" s="105">
        <v>0</v>
      </c>
      <c r="G39" s="103">
        <v>2</v>
      </c>
      <c r="H39" s="104">
        <v>1</v>
      </c>
      <c r="I39" s="105">
        <v>5</v>
      </c>
      <c r="J39" s="103">
        <v>27</v>
      </c>
      <c r="K39" s="104">
        <v>1</v>
      </c>
      <c r="L39" s="105">
        <v>57</v>
      </c>
      <c r="M39" s="103">
        <v>8</v>
      </c>
      <c r="N39" s="105">
        <v>2</v>
      </c>
      <c r="O39" s="103">
        <v>14</v>
      </c>
      <c r="P39" s="104">
        <v>3</v>
      </c>
      <c r="Q39" s="105">
        <v>10</v>
      </c>
    </row>
    <row r="40" spans="1:17" ht="15.75">
      <c r="A40" s="102" t="s">
        <v>193</v>
      </c>
      <c r="B40" s="103">
        <v>15</v>
      </c>
      <c r="C40" s="104">
        <v>1</v>
      </c>
      <c r="D40" s="105">
        <v>10</v>
      </c>
      <c r="E40" s="103">
        <v>3</v>
      </c>
      <c r="F40" s="105">
        <v>1</v>
      </c>
      <c r="G40" s="103">
        <v>1</v>
      </c>
      <c r="H40" s="104">
        <v>3</v>
      </c>
      <c r="I40" s="105">
        <v>6</v>
      </c>
      <c r="J40" s="103">
        <v>9</v>
      </c>
      <c r="K40" s="104">
        <v>2</v>
      </c>
      <c r="L40" s="105">
        <v>10</v>
      </c>
      <c r="M40" s="103">
        <v>2</v>
      </c>
      <c r="N40" s="105">
        <v>1</v>
      </c>
      <c r="O40" s="103">
        <v>5</v>
      </c>
      <c r="P40" s="104">
        <v>2</v>
      </c>
      <c r="Q40" s="105">
        <v>2</v>
      </c>
    </row>
    <row r="41" spans="1:17" ht="15.75">
      <c r="A41" s="98" t="s">
        <v>322</v>
      </c>
      <c r="B41" s="103">
        <v>69</v>
      </c>
      <c r="C41" s="104">
        <v>1</v>
      </c>
      <c r="D41" s="105">
        <v>40</v>
      </c>
      <c r="E41" s="103">
        <v>12</v>
      </c>
      <c r="F41" s="105">
        <v>0</v>
      </c>
      <c r="G41" s="103">
        <v>15</v>
      </c>
      <c r="H41" s="104">
        <v>1</v>
      </c>
      <c r="I41" s="105">
        <v>10</v>
      </c>
      <c r="J41" s="103">
        <v>50</v>
      </c>
      <c r="K41" s="104">
        <v>2</v>
      </c>
      <c r="L41" s="105">
        <v>71</v>
      </c>
      <c r="M41" s="103">
        <v>10</v>
      </c>
      <c r="N41" s="105">
        <v>2</v>
      </c>
      <c r="O41" s="103">
        <v>21</v>
      </c>
      <c r="P41" s="104">
        <v>4</v>
      </c>
      <c r="Q41" s="105">
        <v>22</v>
      </c>
    </row>
    <row r="42" spans="1:17" ht="15.75">
      <c r="A42" s="102" t="s">
        <v>194</v>
      </c>
      <c r="B42" s="103">
        <v>1381</v>
      </c>
      <c r="C42" s="104">
        <v>4</v>
      </c>
      <c r="D42" s="105">
        <v>1311</v>
      </c>
      <c r="E42" s="103">
        <v>277</v>
      </c>
      <c r="F42" s="105">
        <v>7</v>
      </c>
      <c r="G42" s="103">
        <v>441</v>
      </c>
      <c r="H42" s="104">
        <v>10</v>
      </c>
      <c r="I42" s="105">
        <v>394</v>
      </c>
      <c r="J42" s="103">
        <v>1306</v>
      </c>
      <c r="K42" s="104">
        <v>5</v>
      </c>
      <c r="L42" s="105">
        <v>2128</v>
      </c>
      <c r="M42" s="103">
        <v>641</v>
      </c>
      <c r="N42" s="105">
        <v>19</v>
      </c>
      <c r="O42" s="103">
        <v>548</v>
      </c>
      <c r="P42" s="104">
        <v>11</v>
      </c>
      <c r="Q42" s="105">
        <v>627</v>
      </c>
    </row>
    <row r="43" spans="1:17" ht="15.75">
      <c r="A43" s="98" t="s">
        <v>195</v>
      </c>
      <c r="B43" s="103">
        <v>180</v>
      </c>
      <c r="C43" s="104">
        <v>6</v>
      </c>
      <c r="D43" s="105">
        <v>125</v>
      </c>
      <c r="E43" s="103">
        <v>38</v>
      </c>
      <c r="F43" s="105">
        <v>0</v>
      </c>
      <c r="G43" s="103">
        <v>67</v>
      </c>
      <c r="H43" s="104">
        <v>9</v>
      </c>
      <c r="I43" s="105">
        <v>52</v>
      </c>
      <c r="J43" s="103">
        <v>132</v>
      </c>
      <c r="K43" s="104">
        <v>1</v>
      </c>
      <c r="L43" s="105">
        <v>193</v>
      </c>
      <c r="M43" s="103">
        <v>71</v>
      </c>
      <c r="N43" s="105">
        <v>11</v>
      </c>
      <c r="O43" s="103">
        <v>56</v>
      </c>
      <c r="P43" s="104">
        <v>7</v>
      </c>
      <c r="Q43" s="105">
        <v>42</v>
      </c>
    </row>
    <row r="44" spans="1:17" ht="15.75">
      <c r="A44" s="102" t="s">
        <v>196</v>
      </c>
      <c r="B44" s="103">
        <v>1</v>
      </c>
      <c r="C44" s="104">
        <v>0</v>
      </c>
      <c r="D44" s="105">
        <v>5</v>
      </c>
      <c r="E44" s="103">
        <v>2</v>
      </c>
      <c r="F44" s="105">
        <v>0</v>
      </c>
      <c r="G44" s="103">
        <v>0</v>
      </c>
      <c r="H44" s="104">
        <v>1</v>
      </c>
      <c r="I44" s="105">
        <v>3</v>
      </c>
      <c r="J44" s="103">
        <v>1</v>
      </c>
      <c r="K44" s="104">
        <v>0</v>
      </c>
      <c r="L44" s="105">
        <v>7</v>
      </c>
      <c r="M44" s="103">
        <v>0</v>
      </c>
      <c r="N44" s="105">
        <v>0</v>
      </c>
      <c r="O44" s="103">
        <v>0</v>
      </c>
      <c r="P44" s="104">
        <v>0</v>
      </c>
      <c r="Q44" s="105">
        <v>1</v>
      </c>
    </row>
    <row r="45" spans="1:17" ht="15.75">
      <c r="A45" s="98" t="s">
        <v>197</v>
      </c>
      <c r="B45" s="103">
        <v>10</v>
      </c>
      <c r="C45" s="104">
        <v>0</v>
      </c>
      <c r="D45" s="105">
        <v>9</v>
      </c>
      <c r="E45" s="103">
        <v>1</v>
      </c>
      <c r="F45" s="105">
        <v>0</v>
      </c>
      <c r="G45" s="103">
        <v>1</v>
      </c>
      <c r="H45" s="104">
        <v>0</v>
      </c>
      <c r="I45" s="105">
        <v>4</v>
      </c>
      <c r="J45" s="103">
        <v>4</v>
      </c>
      <c r="K45" s="104">
        <v>0</v>
      </c>
      <c r="L45" s="105">
        <v>9</v>
      </c>
      <c r="M45" s="103">
        <v>4</v>
      </c>
      <c r="N45" s="105">
        <v>0</v>
      </c>
      <c r="O45" s="103">
        <v>2</v>
      </c>
      <c r="P45" s="104">
        <v>1</v>
      </c>
      <c r="Q45" s="105">
        <v>3</v>
      </c>
    </row>
    <row r="46" spans="1:17" ht="15.75">
      <c r="A46" s="102" t="s">
        <v>198</v>
      </c>
      <c r="B46" s="103">
        <v>53</v>
      </c>
      <c r="C46" s="104">
        <v>1</v>
      </c>
      <c r="D46" s="105">
        <v>45</v>
      </c>
      <c r="E46" s="103">
        <v>9</v>
      </c>
      <c r="F46" s="105">
        <v>1</v>
      </c>
      <c r="G46" s="103">
        <v>15</v>
      </c>
      <c r="H46" s="104">
        <v>4</v>
      </c>
      <c r="I46" s="105">
        <v>20</v>
      </c>
      <c r="J46" s="103">
        <v>31</v>
      </c>
      <c r="K46" s="104">
        <v>0</v>
      </c>
      <c r="L46" s="105">
        <v>50</v>
      </c>
      <c r="M46" s="103">
        <v>23</v>
      </c>
      <c r="N46" s="105">
        <v>2</v>
      </c>
      <c r="O46" s="103">
        <v>10</v>
      </c>
      <c r="P46" s="104">
        <v>7</v>
      </c>
      <c r="Q46" s="105">
        <v>20</v>
      </c>
    </row>
    <row r="47" spans="1:17" ht="15.75">
      <c r="A47" s="98" t="s">
        <v>199</v>
      </c>
      <c r="B47" s="103">
        <v>7</v>
      </c>
      <c r="C47" s="104">
        <v>0</v>
      </c>
      <c r="D47" s="105">
        <v>18</v>
      </c>
      <c r="E47" s="103">
        <v>0</v>
      </c>
      <c r="F47" s="105">
        <v>0</v>
      </c>
      <c r="G47" s="103">
        <v>3</v>
      </c>
      <c r="H47" s="104">
        <v>0</v>
      </c>
      <c r="I47" s="105">
        <v>18</v>
      </c>
      <c r="J47" s="103">
        <v>3</v>
      </c>
      <c r="K47" s="104">
        <v>0</v>
      </c>
      <c r="L47" s="105">
        <v>22</v>
      </c>
      <c r="M47" s="103">
        <v>1</v>
      </c>
      <c r="N47" s="105">
        <v>0</v>
      </c>
      <c r="O47" s="103">
        <v>2</v>
      </c>
      <c r="P47" s="104">
        <v>0</v>
      </c>
      <c r="Q47" s="105">
        <v>6</v>
      </c>
    </row>
    <row r="48" spans="1:17" ht="15.75">
      <c r="A48" s="102" t="s">
        <v>200</v>
      </c>
      <c r="B48" s="103">
        <v>4</v>
      </c>
      <c r="C48" s="104">
        <v>0</v>
      </c>
      <c r="D48" s="105">
        <v>5</v>
      </c>
      <c r="E48" s="103">
        <v>0</v>
      </c>
      <c r="F48" s="105">
        <v>0</v>
      </c>
      <c r="G48" s="103">
        <v>0</v>
      </c>
      <c r="H48" s="104">
        <v>0</v>
      </c>
      <c r="I48" s="105">
        <v>1</v>
      </c>
      <c r="J48" s="103">
        <v>4</v>
      </c>
      <c r="K48" s="104">
        <v>0</v>
      </c>
      <c r="L48" s="105">
        <v>4</v>
      </c>
      <c r="M48" s="103">
        <v>0</v>
      </c>
      <c r="N48" s="105">
        <v>0</v>
      </c>
      <c r="O48" s="103">
        <v>0</v>
      </c>
      <c r="P48" s="104">
        <v>0</v>
      </c>
      <c r="Q48" s="105">
        <v>1</v>
      </c>
    </row>
    <row r="49" spans="1:17" ht="15.75">
      <c r="A49" s="98" t="s">
        <v>201</v>
      </c>
      <c r="B49" s="103">
        <v>70</v>
      </c>
      <c r="C49" s="104">
        <v>0</v>
      </c>
      <c r="D49" s="105">
        <v>58</v>
      </c>
      <c r="E49" s="103">
        <v>11</v>
      </c>
      <c r="F49" s="105">
        <v>1</v>
      </c>
      <c r="G49" s="103">
        <v>20</v>
      </c>
      <c r="H49" s="104">
        <v>1</v>
      </c>
      <c r="I49" s="105">
        <v>23</v>
      </c>
      <c r="J49" s="103">
        <v>76</v>
      </c>
      <c r="K49" s="104">
        <v>0</v>
      </c>
      <c r="L49" s="105">
        <v>65</v>
      </c>
      <c r="M49" s="103">
        <v>20</v>
      </c>
      <c r="N49" s="105">
        <v>1</v>
      </c>
      <c r="O49" s="103">
        <v>12</v>
      </c>
      <c r="P49" s="104">
        <v>1</v>
      </c>
      <c r="Q49" s="105">
        <v>31</v>
      </c>
    </row>
    <row r="50" spans="1:17" ht="15.75">
      <c r="A50" s="102" t="s">
        <v>202</v>
      </c>
      <c r="B50" s="103">
        <v>42</v>
      </c>
      <c r="C50" s="104">
        <v>5</v>
      </c>
      <c r="D50" s="105">
        <v>56</v>
      </c>
      <c r="E50" s="103">
        <v>7</v>
      </c>
      <c r="F50" s="105">
        <v>2</v>
      </c>
      <c r="G50" s="103">
        <v>7</v>
      </c>
      <c r="H50" s="104">
        <v>4</v>
      </c>
      <c r="I50" s="105">
        <v>20</v>
      </c>
      <c r="J50" s="103">
        <v>44</v>
      </c>
      <c r="K50" s="104">
        <v>4</v>
      </c>
      <c r="L50" s="105">
        <v>76</v>
      </c>
      <c r="M50" s="103">
        <v>16</v>
      </c>
      <c r="N50" s="105">
        <v>3</v>
      </c>
      <c r="O50" s="103">
        <v>10</v>
      </c>
      <c r="P50" s="104">
        <v>4</v>
      </c>
      <c r="Q50" s="105">
        <v>13</v>
      </c>
    </row>
    <row r="51" spans="1:17" ht="15.75">
      <c r="A51" s="98" t="s">
        <v>203</v>
      </c>
      <c r="B51" s="103">
        <v>11</v>
      </c>
      <c r="C51" s="104">
        <v>0</v>
      </c>
      <c r="D51" s="105">
        <v>17</v>
      </c>
      <c r="E51" s="103">
        <v>0</v>
      </c>
      <c r="F51" s="105">
        <v>0</v>
      </c>
      <c r="G51" s="103">
        <v>8</v>
      </c>
      <c r="H51" s="104">
        <v>0</v>
      </c>
      <c r="I51" s="105">
        <v>4</v>
      </c>
      <c r="J51" s="103">
        <v>5</v>
      </c>
      <c r="K51" s="104">
        <v>0</v>
      </c>
      <c r="L51" s="105">
        <v>22</v>
      </c>
      <c r="M51" s="103">
        <v>1</v>
      </c>
      <c r="N51" s="105">
        <v>0</v>
      </c>
      <c r="O51" s="103">
        <v>0</v>
      </c>
      <c r="P51" s="104">
        <v>1</v>
      </c>
      <c r="Q51" s="105">
        <v>5</v>
      </c>
    </row>
    <row r="52" spans="1:17" ht="15.75">
      <c r="A52" s="102" t="s">
        <v>204</v>
      </c>
      <c r="B52" s="103">
        <v>16</v>
      </c>
      <c r="C52" s="104">
        <v>0</v>
      </c>
      <c r="D52" s="105">
        <v>16</v>
      </c>
      <c r="E52" s="103">
        <v>0</v>
      </c>
      <c r="F52" s="105">
        <v>0</v>
      </c>
      <c r="G52" s="103">
        <v>0</v>
      </c>
      <c r="H52" s="104">
        <v>0</v>
      </c>
      <c r="I52" s="105">
        <v>2</v>
      </c>
      <c r="J52" s="103">
        <v>17</v>
      </c>
      <c r="K52" s="104">
        <v>1</v>
      </c>
      <c r="L52" s="105">
        <v>18</v>
      </c>
      <c r="M52" s="103">
        <v>3</v>
      </c>
      <c r="N52" s="105">
        <v>0</v>
      </c>
      <c r="O52" s="103">
        <v>5</v>
      </c>
      <c r="P52" s="104">
        <v>0</v>
      </c>
      <c r="Q52" s="105">
        <v>3</v>
      </c>
    </row>
    <row r="53" spans="1:17" ht="15.75">
      <c r="A53" s="98" t="s">
        <v>205</v>
      </c>
      <c r="B53" s="103">
        <v>27</v>
      </c>
      <c r="C53" s="104">
        <v>3</v>
      </c>
      <c r="D53" s="105">
        <v>34</v>
      </c>
      <c r="E53" s="103">
        <v>4</v>
      </c>
      <c r="F53" s="105">
        <v>0</v>
      </c>
      <c r="G53" s="103">
        <v>5</v>
      </c>
      <c r="H53" s="104">
        <v>3</v>
      </c>
      <c r="I53" s="105">
        <v>13</v>
      </c>
      <c r="J53" s="103">
        <v>22</v>
      </c>
      <c r="K53" s="104">
        <v>0</v>
      </c>
      <c r="L53" s="105">
        <v>46</v>
      </c>
      <c r="M53" s="103">
        <v>13</v>
      </c>
      <c r="N53" s="105">
        <v>1</v>
      </c>
      <c r="O53" s="103">
        <v>7</v>
      </c>
      <c r="P53" s="104">
        <v>3</v>
      </c>
      <c r="Q53" s="105">
        <v>18</v>
      </c>
    </row>
    <row r="54" spans="1:17" ht="15.75">
      <c r="A54" s="102" t="s">
        <v>206</v>
      </c>
      <c r="B54" s="103">
        <v>21</v>
      </c>
      <c r="C54" s="104">
        <v>3</v>
      </c>
      <c r="D54" s="105">
        <v>52</v>
      </c>
      <c r="E54" s="103">
        <v>2</v>
      </c>
      <c r="F54" s="105">
        <v>0</v>
      </c>
      <c r="G54" s="103">
        <v>6</v>
      </c>
      <c r="H54" s="104">
        <v>5</v>
      </c>
      <c r="I54" s="105">
        <v>15</v>
      </c>
      <c r="J54" s="103">
        <v>13</v>
      </c>
      <c r="K54" s="104">
        <v>1</v>
      </c>
      <c r="L54" s="105">
        <v>34</v>
      </c>
      <c r="M54" s="103">
        <v>1</v>
      </c>
      <c r="N54" s="105">
        <v>2</v>
      </c>
      <c r="O54" s="103">
        <v>3</v>
      </c>
      <c r="P54" s="104">
        <v>1</v>
      </c>
      <c r="Q54" s="105">
        <v>11</v>
      </c>
    </row>
    <row r="55" spans="1:17" ht="15.75">
      <c r="A55" s="98" t="s">
        <v>207</v>
      </c>
      <c r="B55" s="103">
        <v>32</v>
      </c>
      <c r="C55" s="104">
        <v>2</v>
      </c>
      <c r="D55" s="105">
        <v>16</v>
      </c>
      <c r="E55" s="103">
        <v>0</v>
      </c>
      <c r="F55" s="105">
        <v>0</v>
      </c>
      <c r="G55" s="103">
        <v>1</v>
      </c>
      <c r="H55" s="104">
        <v>2</v>
      </c>
      <c r="I55" s="105">
        <v>2</v>
      </c>
      <c r="J55" s="103">
        <v>15</v>
      </c>
      <c r="K55" s="104">
        <v>2</v>
      </c>
      <c r="L55" s="105">
        <v>11</v>
      </c>
      <c r="M55" s="103">
        <v>3</v>
      </c>
      <c r="N55" s="105">
        <v>2</v>
      </c>
      <c r="O55" s="103">
        <v>2</v>
      </c>
      <c r="P55" s="104">
        <v>0</v>
      </c>
      <c r="Q55" s="105">
        <v>1</v>
      </c>
    </row>
    <row r="56" spans="1:17" ht="15.75">
      <c r="A56" s="102" t="s">
        <v>208</v>
      </c>
      <c r="B56" s="103">
        <v>34</v>
      </c>
      <c r="C56" s="104">
        <v>0</v>
      </c>
      <c r="D56" s="105">
        <v>59</v>
      </c>
      <c r="E56" s="103">
        <v>9</v>
      </c>
      <c r="F56" s="105">
        <v>0</v>
      </c>
      <c r="G56" s="103">
        <v>10</v>
      </c>
      <c r="H56" s="104">
        <v>1</v>
      </c>
      <c r="I56" s="105">
        <v>17</v>
      </c>
      <c r="J56" s="103">
        <v>27</v>
      </c>
      <c r="K56" s="104">
        <v>1</v>
      </c>
      <c r="L56" s="105">
        <v>59</v>
      </c>
      <c r="M56" s="103">
        <v>16</v>
      </c>
      <c r="N56" s="105">
        <v>0</v>
      </c>
      <c r="O56" s="103">
        <v>14</v>
      </c>
      <c r="P56" s="104">
        <v>1</v>
      </c>
      <c r="Q56" s="105">
        <v>19</v>
      </c>
    </row>
    <row r="57" spans="1:17" ht="15.75">
      <c r="A57" s="98" t="s">
        <v>209</v>
      </c>
      <c r="B57" s="103">
        <v>4</v>
      </c>
      <c r="C57" s="104">
        <v>0</v>
      </c>
      <c r="D57" s="105">
        <v>2</v>
      </c>
      <c r="E57" s="103">
        <v>0</v>
      </c>
      <c r="F57" s="105">
        <v>0</v>
      </c>
      <c r="G57" s="103">
        <v>1</v>
      </c>
      <c r="H57" s="104">
        <v>5</v>
      </c>
      <c r="I57" s="105">
        <v>4</v>
      </c>
      <c r="J57" s="103">
        <v>1</v>
      </c>
      <c r="K57" s="104">
        <v>2</v>
      </c>
      <c r="L57" s="105">
        <v>2</v>
      </c>
      <c r="M57" s="103">
        <v>1</v>
      </c>
      <c r="N57" s="105">
        <v>3</v>
      </c>
      <c r="O57" s="103">
        <v>2</v>
      </c>
      <c r="P57" s="104">
        <v>3</v>
      </c>
      <c r="Q57" s="105">
        <v>719</v>
      </c>
    </row>
    <row r="58" spans="1:17" ht="15.75">
      <c r="A58" s="102" t="s">
        <v>210</v>
      </c>
      <c r="B58" s="103">
        <v>20</v>
      </c>
      <c r="C58" s="104">
        <v>3</v>
      </c>
      <c r="D58" s="105">
        <v>9</v>
      </c>
      <c r="E58" s="103">
        <v>0</v>
      </c>
      <c r="F58" s="105">
        <v>2</v>
      </c>
      <c r="G58" s="103">
        <v>2</v>
      </c>
      <c r="H58" s="104">
        <v>8</v>
      </c>
      <c r="I58" s="105">
        <v>5</v>
      </c>
      <c r="J58" s="103">
        <v>8</v>
      </c>
      <c r="K58" s="104">
        <v>2</v>
      </c>
      <c r="L58" s="105">
        <v>11</v>
      </c>
      <c r="M58" s="103">
        <v>0</v>
      </c>
      <c r="N58" s="105">
        <v>7</v>
      </c>
      <c r="O58" s="103">
        <v>2</v>
      </c>
      <c r="P58" s="104">
        <v>6</v>
      </c>
      <c r="Q58" s="105">
        <v>2</v>
      </c>
    </row>
    <row r="59" spans="1:17" ht="15.75">
      <c r="A59" s="98" t="s">
        <v>211</v>
      </c>
      <c r="B59" s="103">
        <v>9</v>
      </c>
      <c r="C59" s="104">
        <v>1</v>
      </c>
      <c r="D59" s="105">
        <v>6</v>
      </c>
      <c r="E59" s="103">
        <v>0</v>
      </c>
      <c r="F59" s="105">
        <v>1</v>
      </c>
      <c r="G59" s="103">
        <v>2</v>
      </c>
      <c r="H59" s="104">
        <v>0</v>
      </c>
      <c r="I59" s="105">
        <v>0</v>
      </c>
      <c r="J59" s="103">
        <v>6</v>
      </c>
      <c r="K59" s="104">
        <v>1</v>
      </c>
      <c r="L59" s="105">
        <v>10</v>
      </c>
      <c r="M59" s="103">
        <v>2</v>
      </c>
      <c r="N59" s="105">
        <v>1</v>
      </c>
      <c r="O59" s="103">
        <v>2</v>
      </c>
      <c r="P59" s="104">
        <v>1</v>
      </c>
      <c r="Q59" s="105">
        <v>0</v>
      </c>
    </row>
    <row r="60" spans="1:17" ht="15.75">
      <c r="A60" s="102" t="s">
        <v>212</v>
      </c>
      <c r="B60" s="103">
        <v>8</v>
      </c>
      <c r="C60" s="104">
        <v>0</v>
      </c>
      <c r="D60" s="105">
        <v>27</v>
      </c>
      <c r="E60" s="103">
        <v>2</v>
      </c>
      <c r="F60" s="105">
        <v>0</v>
      </c>
      <c r="G60" s="103">
        <v>2</v>
      </c>
      <c r="H60" s="104">
        <v>0</v>
      </c>
      <c r="I60" s="105">
        <v>5</v>
      </c>
      <c r="J60" s="103">
        <v>11</v>
      </c>
      <c r="K60" s="104">
        <v>0</v>
      </c>
      <c r="L60" s="105">
        <v>36</v>
      </c>
      <c r="M60" s="103">
        <v>4</v>
      </c>
      <c r="N60" s="105">
        <v>0</v>
      </c>
      <c r="O60" s="103">
        <v>6</v>
      </c>
      <c r="P60" s="104">
        <v>0</v>
      </c>
      <c r="Q60" s="105">
        <v>177</v>
      </c>
    </row>
    <row r="61" spans="1:17" ht="15.75">
      <c r="A61" s="98" t="s">
        <v>213</v>
      </c>
      <c r="B61" s="103">
        <v>8</v>
      </c>
      <c r="C61" s="104">
        <v>1</v>
      </c>
      <c r="D61" s="105">
        <v>6</v>
      </c>
      <c r="E61" s="103">
        <v>3</v>
      </c>
      <c r="F61" s="105">
        <v>0</v>
      </c>
      <c r="G61" s="103">
        <v>2</v>
      </c>
      <c r="H61" s="104">
        <v>1</v>
      </c>
      <c r="I61" s="105">
        <v>2</v>
      </c>
      <c r="J61" s="103">
        <v>4</v>
      </c>
      <c r="K61" s="104">
        <v>3</v>
      </c>
      <c r="L61" s="105">
        <v>14</v>
      </c>
      <c r="M61" s="103">
        <v>6</v>
      </c>
      <c r="N61" s="105">
        <v>0</v>
      </c>
      <c r="O61" s="103">
        <v>2</v>
      </c>
      <c r="P61" s="104">
        <v>1</v>
      </c>
      <c r="Q61" s="105">
        <v>5</v>
      </c>
    </row>
    <row r="62" spans="1:17" ht="15.75">
      <c r="A62" s="102" t="s">
        <v>214</v>
      </c>
      <c r="B62" s="103">
        <v>19</v>
      </c>
      <c r="C62" s="104">
        <v>0</v>
      </c>
      <c r="D62" s="105">
        <v>34</v>
      </c>
      <c r="E62" s="103">
        <v>4</v>
      </c>
      <c r="F62" s="105">
        <v>1</v>
      </c>
      <c r="G62" s="103">
        <v>3</v>
      </c>
      <c r="H62" s="104">
        <v>2</v>
      </c>
      <c r="I62" s="105">
        <v>7</v>
      </c>
      <c r="J62" s="103">
        <v>17</v>
      </c>
      <c r="K62" s="104">
        <v>0</v>
      </c>
      <c r="L62" s="105">
        <v>57</v>
      </c>
      <c r="M62" s="103">
        <v>7</v>
      </c>
      <c r="N62" s="105">
        <v>2</v>
      </c>
      <c r="O62" s="103">
        <v>6</v>
      </c>
      <c r="P62" s="104">
        <v>1</v>
      </c>
      <c r="Q62" s="105">
        <v>14</v>
      </c>
    </row>
    <row r="63" spans="1:17" ht="15.75">
      <c r="A63" s="98" t="s">
        <v>215</v>
      </c>
      <c r="B63" s="103">
        <v>37</v>
      </c>
      <c r="C63" s="104">
        <v>0</v>
      </c>
      <c r="D63" s="105">
        <v>30</v>
      </c>
      <c r="E63" s="103">
        <v>2</v>
      </c>
      <c r="F63" s="105">
        <v>1</v>
      </c>
      <c r="G63" s="103">
        <v>6</v>
      </c>
      <c r="H63" s="104">
        <v>1</v>
      </c>
      <c r="I63" s="105">
        <v>8</v>
      </c>
      <c r="J63" s="103">
        <v>24</v>
      </c>
      <c r="K63" s="104">
        <v>0</v>
      </c>
      <c r="L63" s="105">
        <v>53</v>
      </c>
      <c r="M63" s="103">
        <v>20</v>
      </c>
      <c r="N63" s="105">
        <v>2</v>
      </c>
      <c r="O63" s="103">
        <v>6</v>
      </c>
      <c r="P63" s="104">
        <v>0</v>
      </c>
      <c r="Q63" s="105">
        <v>10</v>
      </c>
    </row>
    <row r="64" spans="1:17" ht="15.75">
      <c r="A64" s="102" t="s">
        <v>216</v>
      </c>
      <c r="B64" s="103">
        <v>5</v>
      </c>
      <c r="C64" s="104">
        <v>0</v>
      </c>
      <c r="D64" s="105">
        <v>1</v>
      </c>
      <c r="E64" s="103">
        <v>0</v>
      </c>
      <c r="F64" s="105">
        <v>0</v>
      </c>
      <c r="G64" s="103">
        <v>0</v>
      </c>
      <c r="H64" s="104">
        <v>0</v>
      </c>
      <c r="I64" s="105">
        <v>0</v>
      </c>
      <c r="J64" s="103">
        <v>5</v>
      </c>
      <c r="K64" s="104">
        <v>0</v>
      </c>
      <c r="L64" s="105">
        <v>4</v>
      </c>
      <c r="M64" s="103">
        <v>0</v>
      </c>
      <c r="N64" s="105">
        <v>0</v>
      </c>
      <c r="O64" s="103">
        <v>1</v>
      </c>
      <c r="P64" s="104">
        <v>0</v>
      </c>
      <c r="Q64" s="105">
        <v>1</v>
      </c>
    </row>
    <row r="65" spans="1:17" ht="15.75">
      <c r="A65" s="98" t="s">
        <v>217</v>
      </c>
      <c r="B65" s="103">
        <v>3</v>
      </c>
      <c r="C65" s="104">
        <v>0</v>
      </c>
      <c r="D65" s="105">
        <v>0</v>
      </c>
      <c r="E65" s="103">
        <v>0</v>
      </c>
      <c r="F65" s="105">
        <v>0</v>
      </c>
      <c r="G65" s="103">
        <v>0</v>
      </c>
      <c r="H65" s="104">
        <v>1</v>
      </c>
      <c r="I65" s="105">
        <v>1</v>
      </c>
      <c r="J65" s="103">
        <v>1</v>
      </c>
      <c r="K65" s="104">
        <v>0</v>
      </c>
      <c r="L65" s="105">
        <v>6</v>
      </c>
      <c r="M65" s="103">
        <v>0</v>
      </c>
      <c r="N65" s="105">
        <v>2</v>
      </c>
      <c r="O65" s="103">
        <v>0</v>
      </c>
      <c r="P65" s="104">
        <v>4</v>
      </c>
      <c r="Q65" s="105">
        <v>1</v>
      </c>
    </row>
    <row r="66" spans="1:17" ht="15.75">
      <c r="A66" s="102" t="s">
        <v>218</v>
      </c>
      <c r="B66" s="103">
        <v>15</v>
      </c>
      <c r="C66" s="104">
        <v>0</v>
      </c>
      <c r="D66" s="105">
        <v>20</v>
      </c>
      <c r="E66" s="103">
        <v>2</v>
      </c>
      <c r="F66" s="105">
        <v>0</v>
      </c>
      <c r="G66" s="103">
        <v>3</v>
      </c>
      <c r="H66" s="104">
        <v>4</v>
      </c>
      <c r="I66" s="105">
        <v>7</v>
      </c>
      <c r="J66" s="103">
        <v>18</v>
      </c>
      <c r="K66" s="104">
        <v>2</v>
      </c>
      <c r="L66" s="105">
        <v>24</v>
      </c>
      <c r="M66" s="103">
        <v>9</v>
      </c>
      <c r="N66" s="105">
        <v>0</v>
      </c>
      <c r="O66" s="103">
        <v>3</v>
      </c>
      <c r="P66" s="104">
        <v>3</v>
      </c>
      <c r="Q66" s="105">
        <v>9</v>
      </c>
    </row>
    <row r="67" spans="1:17" ht="15.75">
      <c r="A67" s="98" t="s">
        <v>219</v>
      </c>
      <c r="B67" s="103">
        <v>32</v>
      </c>
      <c r="C67" s="104">
        <v>0</v>
      </c>
      <c r="D67" s="105">
        <v>68</v>
      </c>
      <c r="E67" s="103">
        <v>4</v>
      </c>
      <c r="F67" s="105">
        <v>1</v>
      </c>
      <c r="G67" s="103">
        <v>7</v>
      </c>
      <c r="H67" s="104">
        <v>1</v>
      </c>
      <c r="I67" s="105">
        <v>22</v>
      </c>
      <c r="J67" s="103">
        <v>28</v>
      </c>
      <c r="K67" s="104">
        <v>0</v>
      </c>
      <c r="L67" s="105">
        <v>84</v>
      </c>
      <c r="M67" s="103">
        <v>10</v>
      </c>
      <c r="N67" s="105">
        <v>0</v>
      </c>
      <c r="O67" s="103">
        <v>5</v>
      </c>
      <c r="P67" s="104">
        <v>1</v>
      </c>
      <c r="Q67" s="105">
        <v>23</v>
      </c>
    </row>
    <row r="68" spans="1:17" ht="15.75">
      <c r="A68" s="102" t="s">
        <v>220</v>
      </c>
      <c r="B68" s="103">
        <v>14</v>
      </c>
      <c r="C68" s="104">
        <v>1</v>
      </c>
      <c r="D68" s="105">
        <v>16</v>
      </c>
      <c r="E68" s="103">
        <v>0</v>
      </c>
      <c r="F68" s="105">
        <v>0</v>
      </c>
      <c r="G68" s="103">
        <v>3</v>
      </c>
      <c r="H68" s="104">
        <v>2</v>
      </c>
      <c r="I68" s="105">
        <v>4</v>
      </c>
      <c r="J68" s="103">
        <v>4</v>
      </c>
      <c r="K68" s="104">
        <v>0</v>
      </c>
      <c r="L68" s="105">
        <v>19</v>
      </c>
      <c r="M68" s="103">
        <v>5</v>
      </c>
      <c r="N68" s="105">
        <v>2</v>
      </c>
      <c r="O68" s="103">
        <v>0</v>
      </c>
      <c r="P68" s="104">
        <v>0</v>
      </c>
      <c r="Q68" s="105">
        <v>5</v>
      </c>
    </row>
    <row r="69" spans="1:17" ht="15.75">
      <c r="A69" s="98" t="s">
        <v>221</v>
      </c>
      <c r="B69" s="103">
        <v>29</v>
      </c>
      <c r="C69" s="104">
        <v>0</v>
      </c>
      <c r="D69" s="105">
        <v>9</v>
      </c>
      <c r="E69" s="103">
        <v>1</v>
      </c>
      <c r="F69" s="105">
        <v>2</v>
      </c>
      <c r="G69" s="103">
        <v>4</v>
      </c>
      <c r="H69" s="104">
        <v>1</v>
      </c>
      <c r="I69" s="105">
        <v>10</v>
      </c>
      <c r="J69" s="103">
        <v>15</v>
      </c>
      <c r="K69" s="104">
        <v>0</v>
      </c>
      <c r="L69" s="105">
        <v>21</v>
      </c>
      <c r="M69" s="103">
        <v>3</v>
      </c>
      <c r="N69" s="105">
        <v>0</v>
      </c>
      <c r="O69" s="103">
        <v>7</v>
      </c>
      <c r="P69" s="104">
        <v>3</v>
      </c>
      <c r="Q69" s="105">
        <v>3</v>
      </c>
    </row>
    <row r="70" spans="1:17" ht="15.75">
      <c r="A70" s="102" t="s">
        <v>222</v>
      </c>
      <c r="B70" s="103">
        <v>1</v>
      </c>
      <c r="C70" s="104">
        <v>0</v>
      </c>
      <c r="D70" s="105">
        <v>0</v>
      </c>
      <c r="E70" s="103">
        <v>0</v>
      </c>
      <c r="F70" s="105">
        <v>0</v>
      </c>
      <c r="G70" s="103">
        <v>0</v>
      </c>
      <c r="H70" s="104">
        <v>0</v>
      </c>
      <c r="I70" s="105">
        <v>0</v>
      </c>
      <c r="J70" s="103">
        <v>1</v>
      </c>
      <c r="K70" s="104">
        <v>0</v>
      </c>
      <c r="L70" s="105">
        <v>4</v>
      </c>
      <c r="M70" s="103">
        <v>0</v>
      </c>
      <c r="N70" s="105">
        <v>0</v>
      </c>
      <c r="O70" s="103">
        <v>1</v>
      </c>
      <c r="P70" s="104">
        <v>0</v>
      </c>
      <c r="Q70" s="105">
        <v>1</v>
      </c>
    </row>
    <row r="71" spans="1:17" ht="15.75">
      <c r="A71" s="98" t="s">
        <v>223</v>
      </c>
      <c r="B71" s="103">
        <v>49</v>
      </c>
      <c r="C71" s="104">
        <v>3</v>
      </c>
      <c r="D71" s="105">
        <v>26</v>
      </c>
      <c r="E71" s="103">
        <v>3</v>
      </c>
      <c r="F71" s="105">
        <v>0</v>
      </c>
      <c r="G71" s="103">
        <v>3</v>
      </c>
      <c r="H71" s="104">
        <v>1</v>
      </c>
      <c r="I71" s="105">
        <v>15</v>
      </c>
      <c r="J71" s="103">
        <v>43</v>
      </c>
      <c r="K71" s="104">
        <v>0</v>
      </c>
      <c r="L71" s="105">
        <v>50</v>
      </c>
      <c r="M71" s="103">
        <v>3</v>
      </c>
      <c r="N71" s="105">
        <v>0</v>
      </c>
      <c r="O71" s="103">
        <v>0</v>
      </c>
      <c r="P71" s="104">
        <v>2</v>
      </c>
      <c r="Q71" s="105">
        <v>12</v>
      </c>
    </row>
    <row r="72" spans="1:17" ht="15.75">
      <c r="A72" s="102" t="s">
        <v>224</v>
      </c>
      <c r="B72" s="103">
        <v>19</v>
      </c>
      <c r="C72" s="104">
        <v>0</v>
      </c>
      <c r="D72" s="105">
        <v>18</v>
      </c>
      <c r="E72" s="103">
        <v>0</v>
      </c>
      <c r="F72" s="105">
        <v>1</v>
      </c>
      <c r="G72" s="103">
        <v>5</v>
      </c>
      <c r="H72" s="104">
        <v>0</v>
      </c>
      <c r="I72" s="105">
        <v>1</v>
      </c>
      <c r="J72" s="103">
        <v>8</v>
      </c>
      <c r="K72" s="104">
        <v>0</v>
      </c>
      <c r="L72" s="105">
        <v>21</v>
      </c>
      <c r="M72" s="103">
        <v>7</v>
      </c>
      <c r="N72" s="105">
        <v>0</v>
      </c>
      <c r="O72" s="103">
        <v>3</v>
      </c>
      <c r="P72" s="104">
        <v>2</v>
      </c>
      <c r="Q72" s="105">
        <v>4</v>
      </c>
    </row>
    <row r="73" spans="1:17" ht="15.75">
      <c r="A73" s="98" t="s">
        <v>225</v>
      </c>
      <c r="B73" s="103">
        <v>20</v>
      </c>
      <c r="C73" s="104">
        <v>0</v>
      </c>
      <c r="D73" s="105">
        <v>15</v>
      </c>
      <c r="E73" s="103">
        <v>4</v>
      </c>
      <c r="F73" s="105">
        <v>0</v>
      </c>
      <c r="G73" s="103">
        <v>1</v>
      </c>
      <c r="H73" s="104">
        <v>1</v>
      </c>
      <c r="I73" s="105">
        <v>2</v>
      </c>
      <c r="J73" s="103">
        <v>19</v>
      </c>
      <c r="K73" s="104">
        <v>0</v>
      </c>
      <c r="L73" s="105">
        <v>16</v>
      </c>
      <c r="M73" s="103">
        <v>3</v>
      </c>
      <c r="N73" s="105">
        <v>0</v>
      </c>
      <c r="O73" s="103">
        <v>3</v>
      </c>
      <c r="P73" s="104">
        <v>4</v>
      </c>
      <c r="Q73" s="105">
        <v>5</v>
      </c>
    </row>
    <row r="74" spans="1:17" ht="15.75">
      <c r="A74" s="102" t="s">
        <v>226</v>
      </c>
      <c r="B74" s="103">
        <v>9</v>
      </c>
      <c r="C74" s="104">
        <v>0</v>
      </c>
      <c r="D74" s="105">
        <v>11</v>
      </c>
      <c r="E74" s="103">
        <v>2</v>
      </c>
      <c r="F74" s="105">
        <v>0</v>
      </c>
      <c r="G74" s="103">
        <v>1</v>
      </c>
      <c r="H74" s="104">
        <v>0</v>
      </c>
      <c r="I74" s="105">
        <v>11</v>
      </c>
      <c r="J74" s="103">
        <v>2</v>
      </c>
      <c r="K74" s="104">
        <v>1</v>
      </c>
      <c r="L74" s="105">
        <v>16</v>
      </c>
      <c r="M74" s="103">
        <v>0</v>
      </c>
      <c r="N74" s="105">
        <v>1</v>
      </c>
      <c r="O74" s="103">
        <v>2</v>
      </c>
      <c r="P74" s="104">
        <v>0</v>
      </c>
      <c r="Q74" s="105">
        <v>4</v>
      </c>
    </row>
    <row r="75" spans="1:17" ht="15.75">
      <c r="A75" s="98" t="s">
        <v>227</v>
      </c>
      <c r="B75" s="103">
        <v>6</v>
      </c>
      <c r="C75" s="104">
        <v>0</v>
      </c>
      <c r="D75" s="105">
        <v>17</v>
      </c>
      <c r="E75" s="103">
        <v>2</v>
      </c>
      <c r="F75" s="105">
        <v>1</v>
      </c>
      <c r="G75" s="103">
        <v>2</v>
      </c>
      <c r="H75" s="104">
        <v>1</v>
      </c>
      <c r="I75" s="105">
        <v>9</v>
      </c>
      <c r="J75" s="103">
        <v>6</v>
      </c>
      <c r="K75" s="104">
        <v>0</v>
      </c>
      <c r="L75" s="105">
        <v>34</v>
      </c>
      <c r="M75" s="103">
        <v>5</v>
      </c>
      <c r="N75" s="105">
        <v>0</v>
      </c>
      <c r="O75" s="103">
        <v>0</v>
      </c>
      <c r="P75" s="104">
        <v>2</v>
      </c>
      <c r="Q75" s="105">
        <v>10</v>
      </c>
    </row>
    <row r="76" spans="1:17" ht="15.75">
      <c r="A76" s="102" t="s">
        <v>228</v>
      </c>
      <c r="B76" s="103">
        <v>8</v>
      </c>
      <c r="C76" s="104">
        <v>0</v>
      </c>
      <c r="D76" s="105">
        <v>7</v>
      </c>
      <c r="E76" s="103">
        <v>1</v>
      </c>
      <c r="F76" s="105">
        <v>0</v>
      </c>
      <c r="G76" s="103">
        <v>0</v>
      </c>
      <c r="H76" s="104">
        <v>1</v>
      </c>
      <c r="I76" s="105">
        <v>2</v>
      </c>
      <c r="J76" s="103">
        <v>9</v>
      </c>
      <c r="K76" s="104">
        <v>0</v>
      </c>
      <c r="L76" s="105">
        <v>12</v>
      </c>
      <c r="M76" s="103">
        <v>6</v>
      </c>
      <c r="N76" s="105">
        <v>4</v>
      </c>
      <c r="O76" s="103">
        <v>1</v>
      </c>
      <c r="P76" s="104">
        <v>3</v>
      </c>
      <c r="Q76" s="105">
        <v>1</v>
      </c>
    </row>
    <row r="77" spans="1:17" ht="15.75">
      <c r="A77" s="98" t="s">
        <v>229</v>
      </c>
      <c r="B77" s="103">
        <v>0</v>
      </c>
      <c r="C77" s="104">
        <v>0</v>
      </c>
      <c r="D77" s="105">
        <v>3</v>
      </c>
      <c r="E77" s="103">
        <v>0</v>
      </c>
      <c r="F77" s="105">
        <v>0</v>
      </c>
      <c r="G77" s="103">
        <v>0</v>
      </c>
      <c r="H77" s="104">
        <v>0</v>
      </c>
      <c r="I77" s="105">
        <v>3</v>
      </c>
      <c r="J77" s="103">
        <v>0</v>
      </c>
      <c r="K77" s="104">
        <v>1</v>
      </c>
      <c r="L77" s="105">
        <v>0</v>
      </c>
      <c r="M77" s="103">
        <v>0</v>
      </c>
      <c r="N77" s="105">
        <v>0</v>
      </c>
      <c r="O77" s="103">
        <v>0</v>
      </c>
      <c r="P77" s="104">
        <v>0</v>
      </c>
      <c r="Q77" s="105">
        <v>3</v>
      </c>
    </row>
    <row r="78" spans="1:17" ht="15.75">
      <c r="A78" s="102" t="s">
        <v>230</v>
      </c>
      <c r="B78" s="103">
        <v>9</v>
      </c>
      <c r="C78" s="104">
        <v>0</v>
      </c>
      <c r="D78" s="105">
        <v>7</v>
      </c>
      <c r="E78" s="103">
        <v>0</v>
      </c>
      <c r="F78" s="105">
        <v>0</v>
      </c>
      <c r="G78" s="103">
        <v>0</v>
      </c>
      <c r="H78" s="104">
        <v>0</v>
      </c>
      <c r="I78" s="105">
        <v>2</v>
      </c>
      <c r="J78" s="103">
        <v>4</v>
      </c>
      <c r="K78" s="104">
        <v>2</v>
      </c>
      <c r="L78" s="105">
        <v>19</v>
      </c>
      <c r="M78" s="103">
        <v>0</v>
      </c>
      <c r="N78" s="105">
        <v>0</v>
      </c>
      <c r="O78" s="103">
        <v>2</v>
      </c>
      <c r="P78" s="104">
        <v>0</v>
      </c>
      <c r="Q78" s="105">
        <v>6</v>
      </c>
    </row>
    <row r="79" spans="1:17" ht="15.75">
      <c r="A79" s="98" t="s">
        <v>231</v>
      </c>
      <c r="B79" s="103">
        <v>3</v>
      </c>
      <c r="C79" s="104">
        <v>0</v>
      </c>
      <c r="D79" s="105">
        <v>5</v>
      </c>
      <c r="E79" s="103">
        <v>0</v>
      </c>
      <c r="F79" s="105">
        <v>0</v>
      </c>
      <c r="G79" s="103">
        <v>0</v>
      </c>
      <c r="H79" s="104">
        <v>0</v>
      </c>
      <c r="I79" s="105">
        <v>1</v>
      </c>
      <c r="J79" s="103">
        <v>2</v>
      </c>
      <c r="K79" s="104">
        <v>1</v>
      </c>
      <c r="L79" s="105">
        <v>5</v>
      </c>
      <c r="M79" s="103">
        <v>1</v>
      </c>
      <c r="N79" s="105">
        <v>0</v>
      </c>
      <c r="O79" s="103">
        <v>5</v>
      </c>
      <c r="P79" s="104">
        <v>0</v>
      </c>
      <c r="Q79" s="105">
        <v>0</v>
      </c>
    </row>
    <row r="80" spans="1:17" ht="15.75">
      <c r="A80" s="102" t="s">
        <v>232</v>
      </c>
      <c r="B80" s="103">
        <v>18</v>
      </c>
      <c r="C80" s="104">
        <v>0</v>
      </c>
      <c r="D80" s="105">
        <v>8</v>
      </c>
      <c r="E80" s="103">
        <v>2</v>
      </c>
      <c r="F80" s="105">
        <v>0</v>
      </c>
      <c r="G80" s="103">
        <v>3</v>
      </c>
      <c r="H80" s="104">
        <v>0</v>
      </c>
      <c r="I80" s="105">
        <v>1</v>
      </c>
      <c r="J80" s="103">
        <v>15</v>
      </c>
      <c r="K80" s="104">
        <v>0</v>
      </c>
      <c r="L80" s="105">
        <v>10</v>
      </c>
      <c r="M80" s="103">
        <v>4</v>
      </c>
      <c r="N80" s="105">
        <v>0</v>
      </c>
      <c r="O80" s="103">
        <v>2</v>
      </c>
      <c r="P80" s="104">
        <v>0</v>
      </c>
      <c r="Q80" s="105">
        <v>2</v>
      </c>
    </row>
    <row r="81" spans="1:17" ht="15.75">
      <c r="A81" s="98" t="s">
        <v>233</v>
      </c>
      <c r="B81" s="103">
        <v>15</v>
      </c>
      <c r="C81" s="104">
        <v>0</v>
      </c>
      <c r="D81" s="105">
        <v>4</v>
      </c>
      <c r="E81" s="103">
        <v>0</v>
      </c>
      <c r="F81" s="105">
        <v>0</v>
      </c>
      <c r="G81" s="103">
        <v>0</v>
      </c>
      <c r="H81" s="104">
        <v>0</v>
      </c>
      <c r="I81" s="105">
        <v>0</v>
      </c>
      <c r="J81" s="103">
        <v>6</v>
      </c>
      <c r="K81" s="104">
        <v>0</v>
      </c>
      <c r="L81" s="105">
        <v>1</v>
      </c>
      <c r="M81" s="103">
        <v>1</v>
      </c>
      <c r="N81" s="105">
        <v>1</v>
      </c>
      <c r="O81" s="103">
        <v>0</v>
      </c>
      <c r="P81" s="104">
        <v>1</v>
      </c>
      <c r="Q81" s="105">
        <v>0</v>
      </c>
    </row>
    <row r="82" spans="1:17" ht="15.75">
      <c r="A82" s="102" t="s">
        <v>234</v>
      </c>
      <c r="B82" s="103">
        <v>2</v>
      </c>
      <c r="C82" s="104">
        <v>0</v>
      </c>
      <c r="D82" s="105">
        <v>9</v>
      </c>
      <c r="E82" s="103">
        <v>0</v>
      </c>
      <c r="F82" s="105">
        <v>0</v>
      </c>
      <c r="G82" s="103">
        <v>0</v>
      </c>
      <c r="H82" s="104">
        <v>0</v>
      </c>
      <c r="I82" s="105">
        <v>2</v>
      </c>
      <c r="J82" s="103">
        <v>3</v>
      </c>
      <c r="K82" s="104">
        <v>0</v>
      </c>
      <c r="L82" s="105">
        <v>7</v>
      </c>
      <c r="M82" s="103">
        <v>2</v>
      </c>
      <c r="N82" s="105">
        <v>0</v>
      </c>
      <c r="O82" s="103">
        <v>1</v>
      </c>
      <c r="P82" s="104">
        <v>0</v>
      </c>
      <c r="Q82" s="105">
        <v>2</v>
      </c>
    </row>
    <row r="83" spans="1:17" ht="15.75">
      <c r="A83" s="98" t="s">
        <v>235</v>
      </c>
      <c r="B83" s="103">
        <v>0</v>
      </c>
      <c r="C83" s="104">
        <v>0</v>
      </c>
      <c r="D83" s="105">
        <v>1</v>
      </c>
      <c r="E83" s="103">
        <v>0</v>
      </c>
      <c r="F83" s="105">
        <v>0</v>
      </c>
      <c r="G83" s="103">
        <v>0</v>
      </c>
      <c r="H83" s="104">
        <v>0</v>
      </c>
      <c r="I83" s="105">
        <v>0</v>
      </c>
      <c r="J83" s="103">
        <v>0</v>
      </c>
      <c r="K83" s="104">
        <v>0</v>
      </c>
      <c r="L83" s="105">
        <v>2</v>
      </c>
      <c r="M83" s="103">
        <v>0</v>
      </c>
      <c r="N83" s="105">
        <v>0</v>
      </c>
      <c r="O83" s="103">
        <v>0</v>
      </c>
      <c r="P83" s="104">
        <v>0</v>
      </c>
      <c r="Q83" s="105">
        <v>2</v>
      </c>
    </row>
    <row r="84" spans="1:17" ht="15.75">
      <c r="A84" s="102" t="s">
        <v>236</v>
      </c>
      <c r="B84" s="103">
        <v>4</v>
      </c>
      <c r="C84" s="104">
        <v>0</v>
      </c>
      <c r="D84" s="105">
        <v>11</v>
      </c>
      <c r="E84" s="103">
        <v>0</v>
      </c>
      <c r="F84" s="105">
        <v>0</v>
      </c>
      <c r="G84" s="103">
        <v>0</v>
      </c>
      <c r="H84" s="104">
        <v>0</v>
      </c>
      <c r="I84" s="105">
        <v>9</v>
      </c>
      <c r="J84" s="103">
        <v>1</v>
      </c>
      <c r="K84" s="104">
        <v>0</v>
      </c>
      <c r="L84" s="105">
        <v>4</v>
      </c>
      <c r="M84" s="103">
        <v>0</v>
      </c>
      <c r="N84" s="105">
        <v>0</v>
      </c>
      <c r="O84" s="103">
        <v>0</v>
      </c>
      <c r="P84" s="104">
        <v>0</v>
      </c>
      <c r="Q84" s="105">
        <v>5</v>
      </c>
    </row>
    <row r="85" spans="1:17" ht="15.75">
      <c r="A85" s="98" t="s">
        <v>237</v>
      </c>
      <c r="B85" s="103">
        <v>11</v>
      </c>
      <c r="C85" s="104">
        <v>0</v>
      </c>
      <c r="D85" s="105">
        <v>12</v>
      </c>
      <c r="E85" s="103">
        <v>3</v>
      </c>
      <c r="F85" s="105">
        <v>1</v>
      </c>
      <c r="G85" s="103">
        <v>1</v>
      </c>
      <c r="H85" s="104">
        <v>0</v>
      </c>
      <c r="I85" s="105">
        <v>4</v>
      </c>
      <c r="J85" s="103">
        <v>11</v>
      </c>
      <c r="K85" s="104">
        <v>0</v>
      </c>
      <c r="L85" s="105">
        <v>15</v>
      </c>
      <c r="M85" s="103">
        <v>4</v>
      </c>
      <c r="N85" s="105">
        <v>0</v>
      </c>
      <c r="O85" s="103">
        <v>2</v>
      </c>
      <c r="P85" s="104">
        <v>0</v>
      </c>
      <c r="Q85" s="105">
        <v>8</v>
      </c>
    </row>
    <row r="86" spans="1:17" ht="15.75">
      <c r="A86" s="102" t="s">
        <v>238</v>
      </c>
      <c r="B86" s="103">
        <v>3</v>
      </c>
      <c r="C86" s="104">
        <v>0</v>
      </c>
      <c r="D86" s="105">
        <v>8</v>
      </c>
      <c r="E86" s="103">
        <v>1</v>
      </c>
      <c r="F86" s="105">
        <v>1</v>
      </c>
      <c r="G86" s="103">
        <v>0</v>
      </c>
      <c r="H86" s="104">
        <v>1</v>
      </c>
      <c r="I86" s="105">
        <v>2</v>
      </c>
      <c r="J86" s="103">
        <v>3</v>
      </c>
      <c r="K86" s="104">
        <v>2</v>
      </c>
      <c r="L86" s="105">
        <v>12</v>
      </c>
      <c r="M86" s="103">
        <v>0</v>
      </c>
      <c r="N86" s="105">
        <v>4</v>
      </c>
      <c r="O86" s="103">
        <v>0</v>
      </c>
      <c r="P86" s="104">
        <v>1</v>
      </c>
      <c r="Q86" s="105">
        <v>2</v>
      </c>
    </row>
    <row r="87" spans="1:17" ht="15.75">
      <c r="A87" s="98" t="s">
        <v>239</v>
      </c>
      <c r="B87" s="103">
        <v>2</v>
      </c>
      <c r="C87" s="104">
        <v>0</v>
      </c>
      <c r="D87" s="105">
        <v>3</v>
      </c>
      <c r="E87" s="103">
        <v>0</v>
      </c>
      <c r="F87" s="105">
        <v>0</v>
      </c>
      <c r="G87" s="103">
        <v>0</v>
      </c>
      <c r="H87" s="104">
        <v>0</v>
      </c>
      <c r="I87" s="105">
        <v>0</v>
      </c>
      <c r="J87" s="103">
        <v>5</v>
      </c>
      <c r="K87" s="104">
        <v>0</v>
      </c>
      <c r="L87" s="105">
        <v>8</v>
      </c>
      <c r="M87" s="103">
        <v>0</v>
      </c>
      <c r="N87" s="105">
        <v>0</v>
      </c>
      <c r="O87" s="103">
        <v>2</v>
      </c>
      <c r="P87" s="104">
        <v>0</v>
      </c>
      <c r="Q87" s="105">
        <v>1</v>
      </c>
    </row>
    <row r="88" spans="1:17" ht="15.75">
      <c r="A88" s="102" t="s">
        <v>240</v>
      </c>
      <c r="B88" s="103">
        <v>5</v>
      </c>
      <c r="C88" s="104">
        <v>0</v>
      </c>
      <c r="D88" s="105">
        <v>8</v>
      </c>
      <c r="E88" s="103">
        <v>0</v>
      </c>
      <c r="F88" s="105">
        <v>0</v>
      </c>
      <c r="G88" s="103">
        <v>2</v>
      </c>
      <c r="H88" s="104">
        <v>0</v>
      </c>
      <c r="I88" s="105">
        <v>1</v>
      </c>
      <c r="J88" s="103">
        <v>8</v>
      </c>
      <c r="K88" s="104">
        <v>0</v>
      </c>
      <c r="L88" s="105">
        <v>30</v>
      </c>
      <c r="M88" s="103">
        <v>2</v>
      </c>
      <c r="N88" s="105">
        <v>0</v>
      </c>
      <c r="O88" s="103">
        <v>1</v>
      </c>
      <c r="P88" s="104">
        <v>1</v>
      </c>
      <c r="Q88" s="105">
        <v>5</v>
      </c>
    </row>
    <row r="89" spans="1:17" ht="16.5" thickBot="1">
      <c r="A89" s="106" t="s">
        <v>241</v>
      </c>
      <c r="B89" s="103">
        <v>7</v>
      </c>
      <c r="C89" s="104">
        <v>0</v>
      </c>
      <c r="D89" s="105">
        <v>19</v>
      </c>
      <c r="E89" s="103">
        <v>1</v>
      </c>
      <c r="F89" s="105">
        <v>0</v>
      </c>
      <c r="G89" s="103">
        <v>3</v>
      </c>
      <c r="H89" s="104">
        <v>0</v>
      </c>
      <c r="I89" s="105">
        <v>3</v>
      </c>
      <c r="J89" s="103">
        <v>5</v>
      </c>
      <c r="K89" s="104">
        <v>1</v>
      </c>
      <c r="L89" s="105">
        <v>7</v>
      </c>
      <c r="M89" s="103">
        <v>5</v>
      </c>
      <c r="N89" s="105">
        <v>0</v>
      </c>
      <c r="O89" s="103">
        <v>2</v>
      </c>
      <c r="P89" s="104">
        <v>1</v>
      </c>
      <c r="Q89" s="105">
        <v>0</v>
      </c>
    </row>
    <row r="90" spans="1:17" s="111" customFormat="1" ht="17.25" customHeight="1" thickBot="1" thickTop="1">
      <c r="A90" s="107" t="s">
        <v>242</v>
      </c>
      <c r="B90" s="108">
        <f>SUM(B9:B89)</f>
        <v>3476</v>
      </c>
      <c r="C90" s="109">
        <f aca="true" t="shared" si="0" ref="C90:Q90">SUM(C9:C89)</f>
        <v>57</v>
      </c>
      <c r="D90" s="110">
        <f t="shared" si="0"/>
        <v>3353</v>
      </c>
      <c r="E90" s="110">
        <f t="shared" si="0"/>
        <v>579</v>
      </c>
      <c r="F90" s="110">
        <f t="shared" si="0"/>
        <v>47</v>
      </c>
      <c r="G90" s="108">
        <f t="shared" si="0"/>
        <v>891</v>
      </c>
      <c r="H90" s="109">
        <f t="shared" si="0"/>
        <v>131</v>
      </c>
      <c r="I90" s="110">
        <f t="shared" si="0"/>
        <v>1234</v>
      </c>
      <c r="J90" s="108">
        <f t="shared" si="0"/>
        <v>3007</v>
      </c>
      <c r="K90" s="109">
        <f>SUM(K9:K89)</f>
        <v>58</v>
      </c>
      <c r="L90" s="110">
        <f t="shared" si="0"/>
        <v>5161</v>
      </c>
      <c r="M90" s="108">
        <f t="shared" si="0"/>
        <v>1278</v>
      </c>
      <c r="N90" s="110">
        <f>SUM(N9:N89)</f>
        <v>126</v>
      </c>
      <c r="O90" s="108">
        <f t="shared" si="0"/>
        <v>1034</v>
      </c>
      <c r="P90" s="109">
        <f t="shared" si="0"/>
        <v>142</v>
      </c>
      <c r="Q90" s="110">
        <f t="shared" si="0"/>
        <v>2389</v>
      </c>
    </row>
    <row r="91" spans="1:17" s="117" customFormat="1" ht="16.5" customHeight="1" thickTop="1">
      <c r="A91" s="112" t="s">
        <v>18</v>
      </c>
      <c r="B91" s="113"/>
      <c r="C91" s="114"/>
      <c r="D91" s="114"/>
      <c r="E91" s="115"/>
      <c r="F91" s="115"/>
      <c r="G91" s="115"/>
      <c r="H91" s="115"/>
      <c r="I91" s="115"/>
      <c r="J91" s="116"/>
      <c r="K91" s="116"/>
      <c r="L91" s="116"/>
      <c r="M91" s="116"/>
      <c r="N91" s="116"/>
      <c r="O91" s="116"/>
      <c r="P91" s="116"/>
      <c r="Q91" s="116"/>
    </row>
    <row r="92" spans="1:10" s="121" customFormat="1" ht="20.25">
      <c r="A92" s="118"/>
      <c r="B92" s="119"/>
      <c r="C92" s="119"/>
      <c r="D92" s="119"/>
      <c r="E92" s="119"/>
      <c r="F92" s="119"/>
      <c r="G92" s="119"/>
      <c r="H92" s="119"/>
      <c r="I92" s="119"/>
      <c r="J92" s="120"/>
    </row>
    <row r="93" spans="1:10" s="123" customFormat="1" ht="20.25" customHeight="1">
      <c r="A93" s="122"/>
      <c r="J93" s="124"/>
    </row>
    <row r="94" ht="15" customHeight="1"/>
    <row r="95" ht="15" customHeight="1"/>
    <row r="96" ht="15" customHeight="1"/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&amp;L15.11.2013&amp;CTÜRKİYE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AD25" sqref="AD25"/>
    </sheetView>
  </sheetViews>
  <sheetFormatPr defaultColWidth="9.140625" defaultRowHeight="15"/>
  <cols>
    <col min="1" max="1" width="13.00390625" style="96" customWidth="1"/>
    <col min="2" max="2" width="5.8515625" style="95" customWidth="1"/>
    <col min="3" max="3" width="4.7109375" style="95" customWidth="1"/>
    <col min="4" max="4" width="5.8515625" style="95" customWidth="1"/>
    <col min="5" max="5" width="5.57421875" style="95" customWidth="1"/>
    <col min="6" max="6" width="4.8515625" style="95" customWidth="1"/>
    <col min="7" max="7" width="5.8515625" style="95" customWidth="1"/>
    <col min="8" max="8" width="5.00390625" style="95" customWidth="1"/>
    <col min="9" max="9" width="5.421875" style="95" customWidth="1"/>
    <col min="10" max="10" width="5.7109375" style="125" customWidth="1"/>
    <col min="11" max="11" width="4.57421875" style="95" customWidth="1"/>
    <col min="12" max="12" width="5.8515625" style="95" customWidth="1"/>
    <col min="13" max="13" width="5.57421875" style="95" customWidth="1"/>
    <col min="14" max="14" width="4.57421875" style="95" customWidth="1"/>
    <col min="15" max="15" width="5.7109375" style="95" customWidth="1"/>
    <col min="16" max="16" width="4.7109375" style="95" customWidth="1"/>
    <col min="17" max="17" width="5.7109375" style="95" customWidth="1"/>
    <col min="18" max="16384" width="9.140625" style="95" customWidth="1"/>
  </cols>
  <sheetData>
    <row r="1" spans="1:17" ht="18.75" thickBot="1">
      <c r="A1" s="444" t="s">
        <v>411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</row>
    <row r="3" spans="1:17" ht="15.75">
      <c r="A3" s="445" t="s">
        <v>243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</row>
    <row r="4" ht="15.75" thickBot="1">
      <c r="J4" s="95"/>
    </row>
    <row r="5" spans="1:17" s="97" customFormat="1" ht="17.25" customHeight="1" thickBot="1" thickTop="1">
      <c r="A5" s="446" t="s">
        <v>155</v>
      </c>
      <c r="B5" s="449" t="s">
        <v>419</v>
      </c>
      <c r="C5" s="450"/>
      <c r="D5" s="450"/>
      <c r="E5" s="450"/>
      <c r="F5" s="450"/>
      <c r="G5" s="450"/>
      <c r="H5" s="450"/>
      <c r="I5" s="451"/>
      <c r="J5" s="449" t="s">
        <v>420</v>
      </c>
      <c r="K5" s="450"/>
      <c r="L5" s="450"/>
      <c r="M5" s="450"/>
      <c r="N5" s="450"/>
      <c r="O5" s="450"/>
      <c r="P5" s="450"/>
      <c r="Q5" s="451"/>
    </row>
    <row r="6" spans="1:17" ht="15.75" customHeight="1" thickTop="1">
      <c r="A6" s="447"/>
      <c r="B6" s="452" t="s">
        <v>156</v>
      </c>
      <c r="C6" s="452"/>
      <c r="D6" s="452"/>
      <c r="E6" s="431" t="s">
        <v>157</v>
      </c>
      <c r="F6" s="433"/>
      <c r="G6" s="452" t="s">
        <v>158</v>
      </c>
      <c r="H6" s="452"/>
      <c r="I6" s="433"/>
      <c r="J6" s="452" t="s">
        <v>156</v>
      </c>
      <c r="K6" s="452"/>
      <c r="L6" s="452"/>
      <c r="M6" s="431" t="s">
        <v>157</v>
      </c>
      <c r="N6" s="453"/>
      <c r="O6" s="431" t="s">
        <v>158</v>
      </c>
      <c r="P6" s="432"/>
      <c r="Q6" s="433"/>
    </row>
    <row r="7" spans="1:17" ht="15" customHeight="1">
      <c r="A7" s="447"/>
      <c r="B7" s="430" t="s">
        <v>159</v>
      </c>
      <c r="C7" s="424" t="s">
        <v>160</v>
      </c>
      <c r="D7" s="436" t="s">
        <v>161</v>
      </c>
      <c r="E7" s="429" t="s">
        <v>159</v>
      </c>
      <c r="F7" s="438" t="s">
        <v>160</v>
      </c>
      <c r="G7" s="440" t="s">
        <v>159</v>
      </c>
      <c r="H7" s="424" t="s">
        <v>160</v>
      </c>
      <c r="I7" s="442" t="s">
        <v>161</v>
      </c>
      <c r="J7" s="429" t="s">
        <v>159</v>
      </c>
      <c r="K7" s="423" t="s">
        <v>160</v>
      </c>
      <c r="L7" s="421" t="s">
        <v>161</v>
      </c>
      <c r="M7" s="425" t="s">
        <v>159</v>
      </c>
      <c r="N7" s="427" t="s">
        <v>160</v>
      </c>
      <c r="O7" s="429" t="s">
        <v>159</v>
      </c>
      <c r="P7" s="423" t="s">
        <v>160</v>
      </c>
      <c r="Q7" s="421" t="s">
        <v>161</v>
      </c>
    </row>
    <row r="8" spans="1:17" ht="31.5" customHeight="1" thickBot="1">
      <c r="A8" s="448"/>
      <c r="B8" s="434"/>
      <c r="C8" s="435"/>
      <c r="D8" s="437"/>
      <c r="E8" s="430"/>
      <c r="F8" s="439"/>
      <c r="G8" s="441"/>
      <c r="H8" s="435"/>
      <c r="I8" s="443"/>
      <c r="J8" s="430"/>
      <c r="K8" s="424"/>
      <c r="L8" s="422"/>
      <c r="M8" s="426"/>
      <c r="N8" s="428"/>
      <c r="O8" s="430"/>
      <c r="P8" s="424"/>
      <c r="Q8" s="422"/>
    </row>
    <row r="9" spans="1:17" ht="16.5" thickTop="1">
      <c r="A9" s="98" t="s">
        <v>162</v>
      </c>
      <c r="B9" s="186">
        <v>782</v>
      </c>
      <c r="C9" s="187">
        <v>7</v>
      </c>
      <c r="D9" s="188">
        <v>607</v>
      </c>
      <c r="E9" s="186">
        <v>338</v>
      </c>
      <c r="F9" s="188">
        <v>23</v>
      </c>
      <c r="G9" s="186">
        <v>288</v>
      </c>
      <c r="H9" s="187">
        <v>17</v>
      </c>
      <c r="I9" s="188">
        <v>428</v>
      </c>
      <c r="J9" s="186">
        <v>593</v>
      </c>
      <c r="K9" s="187">
        <v>11</v>
      </c>
      <c r="L9" s="188">
        <v>956</v>
      </c>
      <c r="M9" s="186">
        <v>437</v>
      </c>
      <c r="N9" s="188">
        <v>34</v>
      </c>
      <c r="O9" s="186">
        <v>273</v>
      </c>
      <c r="P9" s="187">
        <v>26</v>
      </c>
      <c r="Q9" s="188">
        <v>524</v>
      </c>
    </row>
    <row r="10" spans="1:17" ht="15.75">
      <c r="A10" s="102" t="s">
        <v>163</v>
      </c>
      <c r="B10" s="189">
        <v>122</v>
      </c>
      <c r="C10" s="190">
        <v>3</v>
      </c>
      <c r="D10" s="191">
        <v>125</v>
      </c>
      <c r="E10" s="189">
        <v>27</v>
      </c>
      <c r="F10" s="191">
        <v>12</v>
      </c>
      <c r="G10" s="189">
        <v>28</v>
      </c>
      <c r="H10" s="190">
        <v>8</v>
      </c>
      <c r="I10" s="191">
        <v>43</v>
      </c>
      <c r="J10" s="189">
        <v>93</v>
      </c>
      <c r="K10" s="190">
        <v>3</v>
      </c>
      <c r="L10" s="191">
        <v>103</v>
      </c>
      <c r="M10" s="189">
        <v>39</v>
      </c>
      <c r="N10" s="191">
        <v>9</v>
      </c>
      <c r="O10" s="189">
        <v>31</v>
      </c>
      <c r="P10" s="190">
        <v>7</v>
      </c>
      <c r="Q10" s="191">
        <v>22</v>
      </c>
    </row>
    <row r="11" spans="1:17" ht="15.75">
      <c r="A11" s="98" t="s">
        <v>244</v>
      </c>
      <c r="B11" s="189">
        <v>167</v>
      </c>
      <c r="C11" s="190">
        <v>9</v>
      </c>
      <c r="D11" s="191">
        <v>232</v>
      </c>
      <c r="E11" s="189">
        <v>47</v>
      </c>
      <c r="F11" s="191">
        <v>14</v>
      </c>
      <c r="G11" s="189">
        <v>38</v>
      </c>
      <c r="H11" s="190">
        <v>18</v>
      </c>
      <c r="I11" s="191">
        <v>97</v>
      </c>
      <c r="J11" s="189">
        <v>177</v>
      </c>
      <c r="K11" s="190">
        <v>6</v>
      </c>
      <c r="L11" s="191">
        <v>281</v>
      </c>
      <c r="M11" s="189">
        <v>47</v>
      </c>
      <c r="N11" s="191">
        <v>28</v>
      </c>
      <c r="O11" s="189">
        <v>37</v>
      </c>
      <c r="P11" s="190">
        <v>6</v>
      </c>
      <c r="Q11" s="191">
        <v>91</v>
      </c>
    </row>
    <row r="12" spans="1:17" ht="15.75">
      <c r="A12" s="102" t="s">
        <v>165</v>
      </c>
      <c r="B12" s="189">
        <v>68</v>
      </c>
      <c r="C12" s="190">
        <v>1</v>
      </c>
      <c r="D12" s="191">
        <v>154</v>
      </c>
      <c r="E12" s="189">
        <v>21</v>
      </c>
      <c r="F12" s="191">
        <v>7</v>
      </c>
      <c r="G12" s="189">
        <v>12</v>
      </c>
      <c r="H12" s="190">
        <v>3</v>
      </c>
      <c r="I12" s="191">
        <v>40</v>
      </c>
      <c r="J12" s="189">
        <v>61</v>
      </c>
      <c r="K12" s="190">
        <v>0</v>
      </c>
      <c r="L12" s="191">
        <v>115</v>
      </c>
      <c r="M12" s="189">
        <v>14</v>
      </c>
      <c r="N12" s="191">
        <v>2</v>
      </c>
      <c r="O12" s="189">
        <v>9</v>
      </c>
      <c r="P12" s="190">
        <v>1</v>
      </c>
      <c r="Q12" s="191">
        <v>812</v>
      </c>
    </row>
    <row r="13" spans="1:17" ht="15.75">
      <c r="A13" s="98" t="s">
        <v>166</v>
      </c>
      <c r="B13" s="189">
        <v>71</v>
      </c>
      <c r="C13" s="190">
        <v>4</v>
      </c>
      <c r="D13" s="191">
        <v>101</v>
      </c>
      <c r="E13" s="189">
        <v>15</v>
      </c>
      <c r="F13" s="191">
        <v>3</v>
      </c>
      <c r="G13" s="189">
        <v>25</v>
      </c>
      <c r="H13" s="190">
        <v>7</v>
      </c>
      <c r="I13" s="191">
        <v>40</v>
      </c>
      <c r="J13" s="189">
        <v>72</v>
      </c>
      <c r="K13" s="190">
        <v>2</v>
      </c>
      <c r="L13" s="191">
        <v>142</v>
      </c>
      <c r="M13" s="189">
        <v>24</v>
      </c>
      <c r="N13" s="191">
        <v>12</v>
      </c>
      <c r="O13" s="189">
        <v>22</v>
      </c>
      <c r="P13" s="190">
        <v>11</v>
      </c>
      <c r="Q13" s="191">
        <v>80</v>
      </c>
    </row>
    <row r="14" spans="1:17" ht="15.75">
      <c r="A14" s="102" t="s">
        <v>167</v>
      </c>
      <c r="B14" s="189">
        <v>4716</v>
      </c>
      <c r="C14" s="190">
        <v>83</v>
      </c>
      <c r="D14" s="191">
        <v>5191</v>
      </c>
      <c r="E14" s="189">
        <v>1286</v>
      </c>
      <c r="F14" s="191">
        <v>209</v>
      </c>
      <c r="G14" s="189">
        <v>1125</v>
      </c>
      <c r="H14" s="190">
        <v>132</v>
      </c>
      <c r="I14" s="191">
        <v>1988</v>
      </c>
      <c r="J14" s="189">
        <v>3849</v>
      </c>
      <c r="K14" s="190">
        <v>90</v>
      </c>
      <c r="L14" s="191">
        <v>7744</v>
      </c>
      <c r="M14" s="189">
        <v>1495</v>
      </c>
      <c r="N14" s="191">
        <v>237</v>
      </c>
      <c r="O14" s="189">
        <v>1060</v>
      </c>
      <c r="P14" s="190">
        <v>178</v>
      </c>
      <c r="Q14" s="191">
        <v>2227</v>
      </c>
    </row>
    <row r="15" spans="1:17" ht="15.75">
      <c r="A15" s="98" t="s">
        <v>168</v>
      </c>
      <c r="B15" s="189">
        <v>1605</v>
      </c>
      <c r="C15" s="190">
        <v>26</v>
      </c>
      <c r="D15" s="191">
        <v>1996</v>
      </c>
      <c r="E15" s="189">
        <v>556</v>
      </c>
      <c r="F15" s="191">
        <v>73</v>
      </c>
      <c r="G15" s="189">
        <v>462</v>
      </c>
      <c r="H15" s="190">
        <v>68</v>
      </c>
      <c r="I15" s="191">
        <v>698</v>
      </c>
      <c r="J15" s="189">
        <v>1364</v>
      </c>
      <c r="K15" s="190">
        <v>11</v>
      </c>
      <c r="L15" s="191">
        <v>2294</v>
      </c>
      <c r="M15" s="189">
        <v>613</v>
      </c>
      <c r="N15" s="191">
        <v>98</v>
      </c>
      <c r="O15" s="189">
        <v>365</v>
      </c>
      <c r="P15" s="190">
        <v>64</v>
      </c>
      <c r="Q15" s="191">
        <v>1917</v>
      </c>
    </row>
    <row r="16" spans="1:17" ht="15.75">
      <c r="A16" s="102" t="s">
        <v>169</v>
      </c>
      <c r="B16" s="189">
        <v>18</v>
      </c>
      <c r="C16" s="190">
        <v>2</v>
      </c>
      <c r="D16" s="191">
        <v>69</v>
      </c>
      <c r="E16" s="189">
        <v>9</v>
      </c>
      <c r="F16" s="191">
        <v>3</v>
      </c>
      <c r="G16" s="189">
        <v>14</v>
      </c>
      <c r="H16" s="190">
        <v>5</v>
      </c>
      <c r="I16" s="191">
        <v>38</v>
      </c>
      <c r="J16" s="189">
        <v>23</v>
      </c>
      <c r="K16" s="190">
        <v>4</v>
      </c>
      <c r="L16" s="191">
        <v>98</v>
      </c>
      <c r="M16" s="189">
        <v>21</v>
      </c>
      <c r="N16" s="191">
        <v>7</v>
      </c>
      <c r="O16" s="189">
        <v>17</v>
      </c>
      <c r="P16" s="190">
        <v>5</v>
      </c>
      <c r="Q16" s="191">
        <v>64</v>
      </c>
    </row>
    <row r="17" spans="1:17" ht="15.75">
      <c r="A17" s="98" t="s">
        <v>170</v>
      </c>
      <c r="B17" s="189">
        <v>291</v>
      </c>
      <c r="C17" s="190">
        <v>6</v>
      </c>
      <c r="D17" s="191">
        <v>1001</v>
      </c>
      <c r="E17" s="189">
        <v>86</v>
      </c>
      <c r="F17" s="191">
        <v>46</v>
      </c>
      <c r="G17" s="189">
        <v>76</v>
      </c>
      <c r="H17" s="190">
        <v>40</v>
      </c>
      <c r="I17" s="191">
        <v>470</v>
      </c>
      <c r="J17" s="189">
        <v>203</v>
      </c>
      <c r="K17" s="190">
        <v>16</v>
      </c>
      <c r="L17" s="191">
        <v>1150</v>
      </c>
      <c r="M17" s="189">
        <v>131</v>
      </c>
      <c r="N17" s="191">
        <v>36</v>
      </c>
      <c r="O17" s="189">
        <v>95</v>
      </c>
      <c r="P17" s="190">
        <v>46</v>
      </c>
      <c r="Q17" s="191">
        <v>831</v>
      </c>
    </row>
    <row r="18" spans="1:17" ht="15.75">
      <c r="A18" s="102" t="s">
        <v>171</v>
      </c>
      <c r="B18" s="189">
        <v>236</v>
      </c>
      <c r="C18" s="190">
        <v>22</v>
      </c>
      <c r="D18" s="191">
        <v>561</v>
      </c>
      <c r="E18" s="189">
        <v>106</v>
      </c>
      <c r="F18" s="191">
        <v>50</v>
      </c>
      <c r="G18" s="189">
        <v>66</v>
      </c>
      <c r="H18" s="190">
        <v>55</v>
      </c>
      <c r="I18" s="191">
        <v>371</v>
      </c>
      <c r="J18" s="189">
        <v>155</v>
      </c>
      <c r="K18" s="190">
        <v>16</v>
      </c>
      <c r="L18" s="191">
        <v>609</v>
      </c>
      <c r="M18" s="189">
        <v>102</v>
      </c>
      <c r="N18" s="191">
        <v>72</v>
      </c>
      <c r="O18" s="189">
        <v>57</v>
      </c>
      <c r="P18" s="190">
        <v>64</v>
      </c>
      <c r="Q18" s="191">
        <v>410</v>
      </c>
    </row>
    <row r="19" spans="1:17" ht="15.75">
      <c r="A19" s="98" t="s">
        <v>172</v>
      </c>
      <c r="B19" s="189">
        <v>54</v>
      </c>
      <c r="C19" s="190">
        <v>3</v>
      </c>
      <c r="D19" s="191">
        <v>134</v>
      </c>
      <c r="E19" s="189">
        <v>21</v>
      </c>
      <c r="F19" s="191">
        <v>12</v>
      </c>
      <c r="G19" s="189">
        <v>11</v>
      </c>
      <c r="H19" s="190">
        <v>5</v>
      </c>
      <c r="I19" s="191">
        <v>47</v>
      </c>
      <c r="J19" s="189">
        <v>23</v>
      </c>
      <c r="K19" s="190">
        <v>3</v>
      </c>
      <c r="L19" s="191">
        <v>132</v>
      </c>
      <c r="M19" s="189">
        <v>7</v>
      </c>
      <c r="N19" s="191">
        <v>5</v>
      </c>
      <c r="O19" s="189">
        <v>7</v>
      </c>
      <c r="P19" s="190">
        <v>6</v>
      </c>
      <c r="Q19" s="191">
        <v>33</v>
      </c>
    </row>
    <row r="20" spans="1:17" ht="15.75">
      <c r="A20" s="102" t="s">
        <v>173</v>
      </c>
      <c r="B20" s="189">
        <v>56</v>
      </c>
      <c r="C20" s="190">
        <v>1</v>
      </c>
      <c r="D20" s="191">
        <v>42</v>
      </c>
      <c r="E20" s="189">
        <v>8</v>
      </c>
      <c r="F20" s="191">
        <v>8</v>
      </c>
      <c r="G20" s="189">
        <v>13</v>
      </c>
      <c r="H20" s="190">
        <v>10</v>
      </c>
      <c r="I20" s="191">
        <v>25</v>
      </c>
      <c r="J20" s="189">
        <v>53</v>
      </c>
      <c r="K20" s="190">
        <v>1</v>
      </c>
      <c r="L20" s="191">
        <v>56</v>
      </c>
      <c r="M20" s="189">
        <v>18</v>
      </c>
      <c r="N20" s="191">
        <v>19</v>
      </c>
      <c r="O20" s="189">
        <v>9</v>
      </c>
      <c r="P20" s="190">
        <v>8</v>
      </c>
      <c r="Q20" s="191">
        <v>22</v>
      </c>
    </row>
    <row r="21" spans="1:17" ht="15.75">
      <c r="A21" s="98" t="s">
        <v>174</v>
      </c>
      <c r="B21" s="189">
        <v>59</v>
      </c>
      <c r="C21" s="190">
        <v>4</v>
      </c>
      <c r="D21" s="191">
        <v>64</v>
      </c>
      <c r="E21" s="189">
        <v>9</v>
      </c>
      <c r="F21" s="191">
        <v>3</v>
      </c>
      <c r="G21" s="189">
        <v>6</v>
      </c>
      <c r="H21" s="190">
        <v>1</v>
      </c>
      <c r="I21" s="191">
        <v>35</v>
      </c>
      <c r="J21" s="189">
        <v>41</v>
      </c>
      <c r="K21" s="190">
        <v>1</v>
      </c>
      <c r="L21" s="191">
        <v>86</v>
      </c>
      <c r="M21" s="189">
        <v>11</v>
      </c>
      <c r="N21" s="191">
        <v>3</v>
      </c>
      <c r="O21" s="189">
        <v>4</v>
      </c>
      <c r="P21" s="190">
        <v>2</v>
      </c>
      <c r="Q21" s="191">
        <v>27</v>
      </c>
    </row>
    <row r="22" spans="1:17" ht="15.75">
      <c r="A22" s="102" t="s">
        <v>175</v>
      </c>
      <c r="B22" s="189">
        <v>68</v>
      </c>
      <c r="C22" s="190">
        <v>3</v>
      </c>
      <c r="D22" s="191">
        <v>120</v>
      </c>
      <c r="E22" s="189">
        <v>32</v>
      </c>
      <c r="F22" s="191">
        <v>6</v>
      </c>
      <c r="G22" s="189">
        <v>21</v>
      </c>
      <c r="H22" s="190">
        <v>13</v>
      </c>
      <c r="I22" s="191">
        <v>36</v>
      </c>
      <c r="J22" s="189">
        <v>50</v>
      </c>
      <c r="K22" s="190">
        <v>4</v>
      </c>
      <c r="L22" s="191">
        <v>94</v>
      </c>
      <c r="M22" s="189">
        <v>23</v>
      </c>
      <c r="N22" s="191">
        <v>19</v>
      </c>
      <c r="O22" s="189">
        <v>15</v>
      </c>
      <c r="P22" s="190">
        <v>12</v>
      </c>
      <c r="Q22" s="191">
        <v>43</v>
      </c>
    </row>
    <row r="23" spans="1:17" ht="15.75">
      <c r="A23" s="98" t="s">
        <v>176</v>
      </c>
      <c r="B23" s="189">
        <v>70</v>
      </c>
      <c r="C23" s="190">
        <v>1</v>
      </c>
      <c r="D23" s="191">
        <v>134</v>
      </c>
      <c r="E23" s="189">
        <v>7</v>
      </c>
      <c r="F23" s="191">
        <v>3</v>
      </c>
      <c r="G23" s="189">
        <v>11</v>
      </c>
      <c r="H23" s="190">
        <v>7</v>
      </c>
      <c r="I23" s="191">
        <v>46</v>
      </c>
      <c r="J23" s="189">
        <v>44</v>
      </c>
      <c r="K23" s="190">
        <v>5</v>
      </c>
      <c r="L23" s="191">
        <v>84</v>
      </c>
      <c r="M23" s="189">
        <v>6</v>
      </c>
      <c r="N23" s="191">
        <v>9</v>
      </c>
      <c r="O23" s="189">
        <v>11</v>
      </c>
      <c r="P23" s="190">
        <v>4</v>
      </c>
      <c r="Q23" s="191">
        <v>272</v>
      </c>
    </row>
    <row r="24" spans="1:17" ht="15.75">
      <c r="A24" s="102" t="s">
        <v>177</v>
      </c>
      <c r="B24" s="189">
        <v>1466</v>
      </c>
      <c r="C24" s="190">
        <v>51</v>
      </c>
      <c r="D24" s="191">
        <v>1062</v>
      </c>
      <c r="E24" s="189">
        <v>328</v>
      </c>
      <c r="F24" s="191">
        <v>106</v>
      </c>
      <c r="G24" s="189">
        <v>297</v>
      </c>
      <c r="H24" s="190">
        <v>58</v>
      </c>
      <c r="I24" s="191">
        <v>344</v>
      </c>
      <c r="J24" s="189">
        <v>1165</v>
      </c>
      <c r="K24" s="190">
        <v>23</v>
      </c>
      <c r="L24" s="191">
        <v>968</v>
      </c>
      <c r="M24" s="189">
        <v>385</v>
      </c>
      <c r="N24" s="191">
        <v>91</v>
      </c>
      <c r="O24" s="189">
        <v>251</v>
      </c>
      <c r="P24" s="190">
        <v>71</v>
      </c>
      <c r="Q24" s="191">
        <v>675</v>
      </c>
    </row>
    <row r="25" spans="1:17" ht="15.75">
      <c r="A25" s="98" t="s">
        <v>178</v>
      </c>
      <c r="B25" s="189">
        <v>107</v>
      </c>
      <c r="C25" s="190">
        <v>8</v>
      </c>
      <c r="D25" s="191">
        <v>289</v>
      </c>
      <c r="E25" s="189">
        <v>57</v>
      </c>
      <c r="F25" s="191">
        <v>34</v>
      </c>
      <c r="G25" s="189">
        <v>42</v>
      </c>
      <c r="H25" s="190">
        <v>14</v>
      </c>
      <c r="I25" s="191">
        <v>143</v>
      </c>
      <c r="J25" s="189">
        <v>71</v>
      </c>
      <c r="K25" s="190">
        <v>4</v>
      </c>
      <c r="L25" s="191">
        <v>261</v>
      </c>
      <c r="M25" s="189">
        <v>49</v>
      </c>
      <c r="N25" s="191">
        <v>25</v>
      </c>
      <c r="O25" s="189">
        <v>22</v>
      </c>
      <c r="P25" s="190">
        <v>18</v>
      </c>
      <c r="Q25" s="191">
        <v>108</v>
      </c>
    </row>
    <row r="26" spans="1:17" ht="15.75">
      <c r="A26" s="102" t="s">
        <v>179</v>
      </c>
      <c r="B26" s="189">
        <v>35</v>
      </c>
      <c r="C26" s="190">
        <v>11</v>
      </c>
      <c r="D26" s="191">
        <v>51</v>
      </c>
      <c r="E26" s="189">
        <v>7</v>
      </c>
      <c r="F26" s="191">
        <v>10</v>
      </c>
      <c r="G26" s="189">
        <v>9</v>
      </c>
      <c r="H26" s="190">
        <v>8</v>
      </c>
      <c r="I26" s="191">
        <v>13</v>
      </c>
      <c r="J26" s="189">
        <v>25</v>
      </c>
      <c r="K26" s="190">
        <v>9</v>
      </c>
      <c r="L26" s="191">
        <v>68</v>
      </c>
      <c r="M26" s="189">
        <v>16</v>
      </c>
      <c r="N26" s="191">
        <v>8</v>
      </c>
      <c r="O26" s="189">
        <v>16</v>
      </c>
      <c r="P26" s="190">
        <v>7</v>
      </c>
      <c r="Q26" s="191">
        <v>17</v>
      </c>
    </row>
    <row r="27" spans="1:17" ht="15.75">
      <c r="A27" s="98" t="s">
        <v>180</v>
      </c>
      <c r="B27" s="189">
        <v>124</v>
      </c>
      <c r="C27" s="190">
        <v>7</v>
      </c>
      <c r="D27" s="191">
        <v>254</v>
      </c>
      <c r="E27" s="189">
        <v>27</v>
      </c>
      <c r="F27" s="191">
        <v>14</v>
      </c>
      <c r="G27" s="189">
        <v>23</v>
      </c>
      <c r="H27" s="190">
        <v>6</v>
      </c>
      <c r="I27" s="191">
        <v>98</v>
      </c>
      <c r="J27" s="189">
        <v>101</v>
      </c>
      <c r="K27" s="190">
        <v>6</v>
      </c>
      <c r="L27" s="191">
        <v>355</v>
      </c>
      <c r="M27" s="189">
        <v>28</v>
      </c>
      <c r="N27" s="191">
        <v>3</v>
      </c>
      <c r="O27" s="189">
        <v>30</v>
      </c>
      <c r="P27" s="190">
        <v>6</v>
      </c>
      <c r="Q27" s="191">
        <v>306</v>
      </c>
    </row>
    <row r="28" spans="1:17" ht="15.75">
      <c r="A28" s="102" t="s">
        <v>181</v>
      </c>
      <c r="B28" s="189">
        <v>331</v>
      </c>
      <c r="C28" s="190">
        <v>9</v>
      </c>
      <c r="D28" s="191">
        <v>846</v>
      </c>
      <c r="E28" s="189">
        <v>121</v>
      </c>
      <c r="F28" s="191">
        <v>42</v>
      </c>
      <c r="G28" s="189">
        <v>115</v>
      </c>
      <c r="H28" s="190">
        <v>31</v>
      </c>
      <c r="I28" s="191">
        <v>164</v>
      </c>
      <c r="J28" s="189">
        <v>240</v>
      </c>
      <c r="K28" s="190">
        <v>8</v>
      </c>
      <c r="L28" s="191">
        <v>933</v>
      </c>
      <c r="M28" s="189">
        <v>140</v>
      </c>
      <c r="N28" s="191">
        <v>38</v>
      </c>
      <c r="O28" s="189">
        <v>110</v>
      </c>
      <c r="P28" s="190">
        <v>43</v>
      </c>
      <c r="Q28" s="191">
        <v>263</v>
      </c>
    </row>
    <row r="29" spans="1:17" ht="15.75">
      <c r="A29" s="98" t="s">
        <v>182</v>
      </c>
      <c r="B29" s="189">
        <v>412</v>
      </c>
      <c r="C29" s="190">
        <v>12</v>
      </c>
      <c r="D29" s="191">
        <v>350</v>
      </c>
      <c r="E29" s="189">
        <v>85</v>
      </c>
      <c r="F29" s="191">
        <v>17</v>
      </c>
      <c r="G29" s="189">
        <v>67</v>
      </c>
      <c r="H29" s="190">
        <v>6</v>
      </c>
      <c r="I29" s="191">
        <v>73</v>
      </c>
      <c r="J29" s="189">
        <v>421</v>
      </c>
      <c r="K29" s="190">
        <v>13</v>
      </c>
      <c r="L29" s="191">
        <v>280</v>
      </c>
      <c r="M29" s="189">
        <v>107</v>
      </c>
      <c r="N29" s="191">
        <v>7</v>
      </c>
      <c r="O29" s="189">
        <v>61</v>
      </c>
      <c r="P29" s="190">
        <v>9</v>
      </c>
      <c r="Q29" s="191">
        <v>138</v>
      </c>
    </row>
    <row r="30" spans="1:17" ht="15.75">
      <c r="A30" s="102" t="s">
        <v>183</v>
      </c>
      <c r="B30" s="189">
        <v>67</v>
      </c>
      <c r="C30" s="190">
        <v>10</v>
      </c>
      <c r="D30" s="191">
        <v>139</v>
      </c>
      <c r="E30" s="189">
        <v>21</v>
      </c>
      <c r="F30" s="191">
        <v>25</v>
      </c>
      <c r="G30" s="189">
        <v>29</v>
      </c>
      <c r="H30" s="190">
        <v>28</v>
      </c>
      <c r="I30" s="191">
        <v>95</v>
      </c>
      <c r="J30" s="189">
        <v>72</v>
      </c>
      <c r="K30" s="190">
        <v>13</v>
      </c>
      <c r="L30" s="191">
        <v>216</v>
      </c>
      <c r="M30" s="189">
        <v>38</v>
      </c>
      <c r="N30" s="191">
        <v>25</v>
      </c>
      <c r="O30" s="189">
        <v>16</v>
      </c>
      <c r="P30" s="190">
        <v>34</v>
      </c>
      <c r="Q30" s="191">
        <v>335</v>
      </c>
    </row>
    <row r="31" spans="1:17" ht="15.75">
      <c r="A31" s="98" t="s">
        <v>184</v>
      </c>
      <c r="B31" s="189">
        <v>209</v>
      </c>
      <c r="C31" s="190">
        <v>6</v>
      </c>
      <c r="D31" s="191">
        <v>266</v>
      </c>
      <c r="E31" s="189">
        <v>53</v>
      </c>
      <c r="F31" s="191">
        <v>20</v>
      </c>
      <c r="G31" s="189">
        <v>41</v>
      </c>
      <c r="H31" s="190">
        <v>16</v>
      </c>
      <c r="I31" s="191">
        <v>46</v>
      </c>
      <c r="J31" s="189">
        <v>148</v>
      </c>
      <c r="K31" s="190">
        <v>4</v>
      </c>
      <c r="L31" s="191">
        <v>218</v>
      </c>
      <c r="M31" s="189">
        <v>43</v>
      </c>
      <c r="N31" s="191">
        <v>28</v>
      </c>
      <c r="O31" s="189">
        <v>40</v>
      </c>
      <c r="P31" s="190">
        <v>8</v>
      </c>
      <c r="Q31" s="191">
        <v>52</v>
      </c>
    </row>
    <row r="32" spans="1:17" ht="15.75">
      <c r="A32" s="102" t="s">
        <v>185</v>
      </c>
      <c r="B32" s="189">
        <v>32</v>
      </c>
      <c r="C32" s="190">
        <v>1</v>
      </c>
      <c r="D32" s="191">
        <v>159</v>
      </c>
      <c r="E32" s="189">
        <v>25</v>
      </c>
      <c r="F32" s="191">
        <v>10</v>
      </c>
      <c r="G32" s="189">
        <v>7</v>
      </c>
      <c r="H32" s="190">
        <v>4</v>
      </c>
      <c r="I32" s="191">
        <v>96</v>
      </c>
      <c r="J32" s="189">
        <v>41</v>
      </c>
      <c r="K32" s="190">
        <v>3</v>
      </c>
      <c r="L32" s="191">
        <v>171</v>
      </c>
      <c r="M32" s="189">
        <v>12</v>
      </c>
      <c r="N32" s="191">
        <v>10</v>
      </c>
      <c r="O32" s="189">
        <v>6</v>
      </c>
      <c r="P32" s="190">
        <v>7</v>
      </c>
      <c r="Q32" s="191">
        <v>222</v>
      </c>
    </row>
    <row r="33" spans="1:17" ht="15.75">
      <c r="A33" s="98" t="s">
        <v>186</v>
      </c>
      <c r="B33" s="189">
        <v>131</v>
      </c>
      <c r="C33" s="190">
        <v>9</v>
      </c>
      <c r="D33" s="191">
        <v>147</v>
      </c>
      <c r="E33" s="189">
        <v>61</v>
      </c>
      <c r="F33" s="191">
        <v>74</v>
      </c>
      <c r="G33" s="189">
        <v>32</v>
      </c>
      <c r="H33" s="190">
        <v>34</v>
      </c>
      <c r="I33" s="191">
        <v>63</v>
      </c>
      <c r="J33" s="189">
        <v>119</v>
      </c>
      <c r="K33" s="190">
        <v>15</v>
      </c>
      <c r="L33" s="191">
        <v>150</v>
      </c>
      <c r="M33" s="189">
        <v>49</v>
      </c>
      <c r="N33" s="191">
        <v>54</v>
      </c>
      <c r="O33" s="189">
        <v>24</v>
      </c>
      <c r="P33" s="190">
        <v>28</v>
      </c>
      <c r="Q33" s="191">
        <v>178</v>
      </c>
    </row>
    <row r="34" spans="1:17" ht="15.75">
      <c r="A34" s="102" t="s">
        <v>187</v>
      </c>
      <c r="B34" s="189">
        <v>302</v>
      </c>
      <c r="C34" s="190">
        <v>4</v>
      </c>
      <c r="D34" s="191">
        <v>1193</v>
      </c>
      <c r="E34" s="189">
        <v>108</v>
      </c>
      <c r="F34" s="191">
        <v>19</v>
      </c>
      <c r="G34" s="189">
        <v>119</v>
      </c>
      <c r="H34" s="190">
        <v>21</v>
      </c>
      <c r="I34" s="191">
        <v>387</v>
      </c>
      <c r="J34" s="189">
        <v>217</v>
      </c>
      <c r="K34" s="190">
        <v>4</v>
      </c>
      <c r="L34" s="191">
        <v>1319</v>
      </c>
      <c r="M34" s="189">
        <v>158</v>
      </c>
      <c r="N34" s="191">
        <v>35</v>
      </c>
      <c r="O34" s="189">
        <v>86</v>
      </c>
      <c r="P34" s="190">
        <v>19</v>
      </c>
      <c r="Q34" s="191">
        <v>588</v>
      </c>
    </row>
    <row r="35" spans="1:17" ht="15.75">
      <c r="A35" s="98" t="s">
        <v>188</v>
      </c>
      <c r="B35" s="189">
        <v>851</v>
      </c>
      <c r="C35" s="190">
        <v>9</v>
      </c>
      <c r="D35" s="191">
        <v>806</v>
      </c>
      <c r="E35" s="189">
        <v>106</v>
      </c>
      <c r="F35" s="191">
        <v>12</v>
      </c>
      <c r="G35" s="189">
        <v>112</v>
      </c>
      <c r="H35" s="190">
        <v>11</v>
      </c>
      <c r="I35" s="191">
        <v>185</v>
      </c>
      <c r="J35" s="189">
        <v>683</v>
      </c>
      <c r="K35" s="190">
        <v>7</v>
      </c>
      <c r="L35" s="191">
        <v>844</v>
      </c>
      <c r="M35" s="189">
        <v>113</v>
      </c>
      <c r="N35" s="191">
        <v>17</v>
      </c>
      <c r="O35" s="189">
        <v>79</v>
      </c>
      <c r="P35" s="190">
        <v>9</v>
      </c>
      <c r="Q35" s="191">
        <v>185</v>
      </c>
    </row>
    <row r="36" spans="1:17" ht="15.75">
      <c r="A36" s="102" t="s">
        <v>189</v>
      </c>
      <c r="B36" s="189">
        <v>64</v>
      </c>
      <c r="C36" s="190">
        <v>4</v>
      </c>
      <c r="D36" s="191">
        <v>142</v>
      </c>
      <c r="E36" s="189">
        <v>27</v>
      </c>
      <c r="F36" s="191">
        <v>5</v>
      </c>
      <c r="G36" s="189">
        <v>22</v>
      </c>
      <c r="H36" s="190">
        <v>5</v>
      </c>
      <c r="I36" s="191">
        <v>45</v>
      </c>
      <c r="J36" s="189">
        <v>54</v>
      </c>
      <c r="K36" s="190">
        <v>3</v>
      </c>
      <c r="L36" s="191">
        <v>146</v>
      </c>
      <c r="M36" s="189">
        <v>25</v>
      </c>
      <c r="N36" s="191">
        <v>12</v>
      </c>
      <c r="O36" s="189">
        <v>27</v>
      </c>
      <c r="P36" s="190">
        <v>8</v>
      </c>
      <c r="Q36" s="191">
        <v>46</v>
      </c>
    </row>
    <row r="37" spans="1:17" ht="15.75">
      <c r="A37" s="98" t="s">
        <v>190</v>
      </c>
      <c r="B37" s="189">
        <v>14</v>
      </c>
      <c r="C37" s="190">
        <v>6</v>
      </c>
      <c r="D37" s="191">
        <v>54</v>
      </c>
      <c r="E37" s="189">
        <v>5</v>
      </c>
      <c r="F37" s="191">
        <v>7</v>
      </c>
      <c r="G37" s="189">
        <v>7</v>
      </c>
      <c r="H37" s="190">
        <v>13</v>
      </c>
      <c r="I37" s="191">
        <v>6</v>
      </c>
      <c r="J37" s="189">
        <v>12</v>
      </c>
      <c r="K37" s="190">
        <v>2</v>
      </c>
      <c r="L37" s="191">
        <v>49</v>
      </c>
      <c r="M37" s="189">
        <v>12</v>
      </c>
      <c r="N37" s="191">
        <v>19</v>
      </c>
      <c r="O37" s="189">
        <v>7</v>
      </c>
      <c r="P37" s="190">
        <v>3</v>
      </c>
      <c r="Q37" s="191">
        <v>17</v>
      </c>
    </row>
    <row r="38" spans="1:17" ht="15.75">
      <c r="A38" s="102" t="s">
        <v>191</v>
      </c>
      <c r="B38" s="189">
        <v>31</v>
      </c>
      <c r="C38" s="190">
        <v>1</v>
      </c>
      <c r="D38" s="191">
        <v>69</v>
      </c>
      <c r="E38" s="189">
        <v>0</v>
      </c>
      <c r="F38" s="191">
        <v>0</v>
      </c>
      <c r="G38" s="189">
        <v>1</v>
      </c>
      <c r="H38" s="190">
        <v>0</v>
      </c>
      <c r="I38" s="191">
        <v>23</v>
      </c>
      <c r="J38" s="189">
        <v>54</v>
      </c>
      <c r="K38" s="190">
        <v>3</v>
      </c>
      <c r="L38" s="191">
        <v>53</v>
      </c>
      <c r="M38" s="189">
        <v>0</v>
      </c>
      <c r="N38" s="191">
        <v>1</v>
      </c>
      <c r="O38" s="189">
        <v>2</v>
      </c>
      <c r="P38" s="190">
        <v>3</v>
      </c>
      <c r="Q38" s="191">
        <v>17</v>
      </c>
    </row>
    <row r="39" spans="1:17" ht="15.75">
      <c r="A39" s="98" t="s">
        <v>192</v>
      </c>
      <c r="B39" s="189">
        <v>444</v>
      </c>
      <c r="C39" s="190">
        <v>13</v>
      </c>
      <c r="D39" s="191">
        <v>788</v>
      </c>
      <c r="E39" s="189">
        <v>163</v>
      </c>
      <c r="F39" s="191">
        <v>26</v>
      </c>
      <c r="G39" s="189">
        <v>114</v>
      </c>
      <c r="H39" s="190">
        <v>14</v>
      </c>
      <c r="I39" s="191">
        <v>168</v>
      </c>
      <c r="J39" s="189">
        <v>352</v>
      </c>
      <c r="K39" s="190">
        <v>9</v>
      </c>
      <c r="L39" s="191">
        <v>553</v>
      </c>
      <c r="M39" s="189">
        <v>153</v>
      </c>
      <c r="N39" s="191">
        <v>18</v>
      </c>
      <c r="O39" s="189">
        <v>102</v>
      </c>
      <c r="P39" s="190">
        <v>23</v>
      </c>
      <c r="Q39" s="191">
        <v>794</v>
      </c>
    </row>
    <row r="40" spans="1:17" ht="15.75">
      <c r="A40" s="102" t="s">
        <v>193</v>
      </c>
      <c r="B40" s="189">
        <v>132</v>
      </c>
      <c r="C40" s="190">
        <v>10</v>
      </c>
      <c r="D40" s="191">
        <v>110</v>
      </c>
      <c r="E40" s="189">
        <v>34</v>
      </c>
      <c r="F40" s="191">
        <v>26</v>
      </c>
      <c r="G40" s="189">
        <v>31</v>
      </c>
      <c r="H40" s="190">
        <v>19</v>
      </c>
      <c r="I40" s="191">
        <v>62</v>
      </c>
      <c r="J40" s="189">
        <v>76</v>
      </c>
      <c r="K40" s="190">
        <v>10</v>
      </c>
      <c r="L40" s="191">
        <v>119</v>
      </c>
      <c r="M40" s="189">
        <v>37</v>
      </c>
      <c r="N40" s="191">
        <v>33</v>
      </c>
      <c r="O40" s="189">
        <v>34</v>
      </c>
      <c r="P40" s="190">
        <v>17</v>
      </c>
      <c r="Q40" s="191">
        <v>115</v>
      </c>
    </row>
    <row r="41" spans="1:17" ht="15.75">
      <c r="A41" s="98" t="s">
        <v>322</v>
      </c>
      <c r="B41" s="189">
        <v>793</v>
      </c>
      <c r="C41" s="190">
        <v>27</v>
      </c>
      <c r="D41" s="191">
        <v>539</v>
      </c>
      <c r="E41" s="189">
        <v>239</v>
      </c>
      <c r="F41" s="191">
        <v>27</v>
      </c>
      <c r="G41" s="189">
        <v>231</v>
      </c>
      <c r="H41" s="190">
        <v>12</v>
      </c>
      <c r="I41" s="191">
        <v>207</v>
      </c>
      <c r="J41" s="189">
        <v>527</v>
      </c>
      <c r="K41" s="190">
        <v>14</v>
      </c>
      <c r="L41" s="191">
        <v>794</v>
      </c>
      <c r="M41" s="189">
        <v>304</v>
      </c>
      <c r="N41" s="191">
        <v>21</v>
      </c>
      <c r="O41" s="189">
        <v>196</v>
      </c>
      <c r="P41" s="190">
        <v>28</v>
      </c>
      <c r="Q41" s="191">
        <v>233</v>
      </c>
    </row>
    <row r="42" spans="1:17" ht="15.75">
      <c r="A42" s="102" t="s">
        <v>194</v>
      </c>
      <c r="B42" s="189">
        <v>16171</v>
      </c>
      <c r="C42" s="190">
        <v>45</v>
      </c>
      <c r="D42" s="191">
        <v>16993</v>
      </c>
      <c r="E42" s="189">
        <v>6710</v>
      </c>
      <c r="F42" s="191">
        <v>189</v>
      </c>
      <c r="G42" s="189">
        <v>5963</v>
      </c>
      <c r="H42" s="190">
        <v>164</v>
      </c>
      <c r="I42" s="191">
        <v>5205</v>
      </c>
      <c r="J42" s="189">
        <v>13220</v>
      </c>
      <c r="K42" s="190">
        <v>50</v>
      </c>
      <c r="L42" s="191">
        <v>21146</v>
      </c>
      <c r="M42" s="189">
        <v>8300</v>
      </c>
      <c r="N42" s="191">
        <v>236</v>
      </c>
      <c r="O42" s="189">
        <v>5172</v>
      </c>
      <c r="P42" s="190">
        <v>148</v>
      </c>
      <c r="Q42" s="191">
        <v>5752</v>
      </c>
    </row>
    <row r="43" spans="1:17" ht="15.75">
      <c r="A43" s="98" t="s">
        <v>195</v>
      </c>
      <c r="B43" s="189">
        <v>2369</v>
      </c>
      <c r="C43" s="190">
        <v>43</v>
      </c>
      <c r="D43" s="191">
        <v>1985</v>
      </c>
      <c r="E43" s="189">
        <v>876</v>
      </c>
      <c r="F43" s="191">
        <v>115</v>
      </c>
      <c r="G43" s="189">
        <v>868</v>
      </c>
      <c r="H43" s="190">
        <v>90</v>
      </c>
      <c r="I43" s="191">
        <v>715</v>
      </c>
      <c r="J43" s="189">
        <v>1817</v>
      </c>
      <c r="K43" s="190">
        <v>33</v>
      </c>
      <c r="L43" s="191">
        <v>2344</v>
      </c>
      <c r="M43" s="189">
        <v>1062</v>
      </c>
      <c r="N43" s="191">
        <v>124</v>
      </c>
      <c r="O43" s="189">
        <v>834</v>
      </c>
      <c r="P43" s="190">
        <v>85</v>
      </c>
      <c r="Q43" s="191">
        <v>673</v>
      </c>
    </row>
    <row r="44" spans="1:17" ht="15.75">
      <c r="A44" s="102" t="s">
        <v>196</v>
      </c>
      <c r="B44" s="189">
        <v>13</v>
      </c>
      <c r="C44" s="190">
        <v>4</v>
      </c>
      <c r="D44" s="191">
        <v>44</v>
      </c>
      <c r="E44" s="189">
        <v>8</v>
      </c>
      <c r="F44" s="191">
        <v>6</v>
      </c>
      <c r="G44" s="189">
        <v>8</v>
      </c>
      <c r="H44" s="190">
        <v>7</v>
      </c>
      <c r="I44" s="191">
        <v>31</v>
      </c>
      <c r="J44" s="189">
        <v>18</v>
      </c>
      <c r="K44" s="190">
        <v>3</v>
      </c>
      <c r="L44" s="191">
        <v>67</v>
      </c>
      <c r="M44" s="189">
        <v>14</v>
      </c>
      <c r="N44" s="191">
        <v>13</v>
      </c>
      <c r="O44" s="189">
        <v>4</v>
      </c>
      <c r="P44" s="190">
        <v>5</v>
      </c>
      <c r="Q44" s="191">
        <v>24</v>
      </c>
    </row>
    <row r="45" spans="1:17" ht="15.75">
      <c r="A45" s="98" t="s">
        <v>197</v>
      </c>
      <c r="B45" s="189">
        <v>78</v>
      </c>
      <c r="C45" s="190">
        <v>3</v>
      </c>
      <c r="D45" s="191">
        <v>101</v>
      </c>
      <c r="E45" s="189">
        <v>18</v>
      </c>
      <c r="F45" s="191">
        <v>16</v>
      </c>
      <c r="G45" s="189">
        <v>22</v>
      </c>
      <c r="H45" s="190">
        <v>6</v>
      </c>
      <c r="I45" s="191">
        <v>45</v>
      </c>
      <c r="J45" s="189">
        <v>57</v>
      </c>
      <c r="K45" s="190">
        <v>7</v>
      </c>
      <c r="L45" s="191">
        <v>109</v>
      </c>
      <c r="M45" s="189">
        <v>34</v>
      </c>
      <c r="N45" s="191">
        <v>7</v>
      </c>
      <c r="O45" s="189">
        <v>20</v>
      </c>
      <c r="P45" s="190">
        <v>13</v>
      </c>
      <c r="Q45" s="191">
        <v>112</v>
      </c>
    </row>
    <row r="46" spans="1:17" ht="15.75">
      <c r="A46" s="102" t="s">
        <v>198</v>
      </c>
      <c r="B46" s="189">
        <v>574</v>
      </c>
      <c r="C46" s="190">
        <v>17</v>
      </c>
      <c r="D46" s="191">
        <v>498</v>
      </c>
      <c r="E46" s="189">
        <v>141</v>
      </c>
      <c r="F46" s="191">
        <v>46</v>
      </c>
      <c r="G46" s="189">
        <v>150</v>
      </c>
      <c r="H46" s="190">
        <v>96</v>
      </c>
      <c r="I46" s="191">
        <v>186</v>
      </c>
      <c r="J46" s="189">
        <v>413</v>
      </c>
      <c r="K46" s="190">
        <v>9</v>
      </c>
      <c r="L46" s="191">
        <v>586</v>
      </c>
      <c r="M46" s="189">
        <v>193</v>
      </c>
      <c r="N46" s="191">
        <v>41</v>
      </c>
      <c r="O46" s="189">
        <v>138</v>
      </c>
      <c r="P46" s="190">
        <v>28</v>
      </c>
      <c r="Q46" s="191">
        <v>173</v>
      </c>
    </row>
    <row r="47" spans="1:17" ht="15.75">
      <c r="A47" s="98" t="s">
        <v>199</v>
      </c>
      <c r="B47" s="189">
        <v>76</v>
      </c>
      <c r="C47" s="190">
        <v>1</v>
      </c>
      <c r="D47" s="191">
        <v>281</v>
      </c>
      <c r="E47" s="189">
        <v>14</v>
      </c>
      <c r="F47" s="191">
        <v>14</v>
      </c>
      <c r="G47" s="189">
        <v>15</v>
      </c>
      <c r="H47" s="190">
        <v>8</v>
      </c>
      <c r="I47" s="191">
        <v>111</v>
      </c>
      <c r="J47" s="189">
        <v>46</v>
      </c>
      <c r="K47" s="190">
        <v>3</v>
      </c>
      <c r="L47" s="191">
        <v>332</v>
      </c>
      <c r="M47" s="189">
        <v>25</v>
      </c>
      <c r="N47" s="191">
        <v>13</v>
      </c>
      <c r="O47" s="189">
        <v>14</v>
      </c>
      <c r="P47" s="190">
        <v>9</v>
      </c>
      <c r="Q47" s="191">
        <v>329</v>
      </c>
    </row>
    <row r="48" spans="1:17" ht="15.75">
      <c r="A48" s="102" t="s">
        <v>200</v>
      </c>
      <c r="B48" s="189">
        <v>41</v>
      </c>
      <c r="C48" s="190">
        <v>0</v>
      </c>
      <c r="D48" s="191">
        <v>59</v>
      </c>
      <c r="E48" s="189">
        <v>23</v>
      </c>
      <c r="F48" s="191">
        <v>12</v>
      </c>
      <c r="G48" s="189">
        <v>36</v>
      </c>
      <c r="H48" s="190">
        <v>12</v>
      </c>
      <c r="I48" s="191">
        <v>28</v>
      </c>
      <c r="J48" s="189">
        <v>29</v>
      </c>
      <c r="K48" s="190">
        <v>3</v>
      </c>
      <c r="L48" s="191">
        <v>65</v>
      </c>
      <c r="M48" s="189">
        <v>36</v>
      </c>
      <c r="N48" s="191">
        <v>14</v>
      </c>
      <c r="O48" s="189">
        <v>21</v>
      </c>
      <c r="P48" s="190">
        <v>7</v>
      </c>
      <c r="Q48" s="191">
        <v>39</v>
      </c>
    </row>
    <row r="49" spans="1:17" ht="15.75">
      <c r="A49" s="98" t="s">
        <v>201</v>
      </c>
      <c r="B49" s="189">
        <v>854</v>
      </c>
      <c r="C49" s="190">
        <v>5</v>
      </c>
      <c r="D49" s="191">
        <v>753</v>
      </c>
      <c r="E49" s="189">
        <v>245</v>
      </c>
      <c r="F49" s="191">
        <v>31</v>
      </c>
      <c r="G49" s="189">
        <v>210</v>
      </c>
      <c r="H49" s="190">
        <v>28</v>
      </c>
      <c r="I49" s="191">
        <v>163</v>
      </c>
      <c r="J49" s="189">
        <v>715</v>
      </c>
      <c r="K49" s="190">
        <v>4</v>
      </c>
      <c r="L49" s="191">
        <v>692</v>
      </c>
      <c r="M49" s="189">
        <v>305</v>
      </c>
      <c r="N49" s="191">
        <v>35</v>
      </c>
      <c r="O49" s="189">
        <v>142</v>
      </c>
      <c r="P49" s="190">
        <v>21</v>
      </c>
      <c r="Q49" s="191">
        <v>247</v>
      </c>
    </row>
    <row r="50" spans="1:17" ht="15.75">
      <c r="A50" s="102" t="s">
        <v>202</v>
      </c>
      <c r="B50" s="189">
        <v>632</v>
      </c>
      <c r="C50" s="190">
        <v>47</v>
      </c>
      <c r="D50" s="191">
        <v>833</v>
      </c>
      <c r="E50" s="189">
        <v>214</v>
      </c>
      <c r="F50" s="191">
        <v>60</v>
      </c>
      <c r="G50" s="189">
        <v>160</v>
      </c>
      <c r="H50" s="190">
        <v>62</v>
      </c>
      <c r="I50" s="191">
        <v>279</v>
      </c>
      <c r="J50" s="189">
        <v>481</v>
      </c>
      <c r="K50" s="190">
        <v>32</v>
      </c>
      <c r="L50" s="191">
        <v>1014</v>
      </c>
      <c r="M50" s="189">
        <v>202</v>
      </c>
      <c r="N50" s="191">
        <v>97</v>
      </c>
      <c r="O50" s="189">
        <v>158</v>
      </c>
      <c r="P50" s="190">
        <v>54</v>
      </c>
      <c r="Q50" s="191">
        <v>461</v>
      </c>
    </row>
    <row r="51" spans="1:17" ht="15.75">
      <c r="A51" s="98" t="s">
        <v>203</v>
      </c>
      <c r="B51" s="189">
        <v>115</v>
      </c>
      <c r="C51" s="190">
        <v>7</v>
      </c>
      <c r="D51" s="191">
        <v>247</v>
      </c>
      <c r="E51" s="189">
        <v>20</v>
      </c>
      <c r="F51" s="191">
        <v>30</v>
      </c>
      <c r="G51" s="189">
        <v>29</v>
      </c>
      <c r="H51" s="190">
        <v>8</v>
      </c>
      <c r="I51" s="191">
        <v>113</v>
      </c>
      <c r="J51" s="189">
        <v>102</v>
      </c>
      <c r="K51" s="190">
        <v>10</v>
      </c>
      <c r="L51" s="191">
        <v>318</v>
      </c>
      <c r="M51" s="189">
        <v>24</v>
      </c>
      <c r="N51" s="191">
        <v>16</v>
      </c>
      <c r="O51" s="189">
        <v>15</v>
      </c>
      <c r="P51" s="190">
        <v>12</v>
      </c>
      <c r="Q51" s="191">
        <v>103</v>
      </c>
    </row>
    <row r="52" spans="1:17" ht="15.75">
      <c r="A52" s="102" t="s">
        <v>204</v>
      </c>
      <c r="B52" s="189">
        <v>182</v>
      </c>
      <c r="C52" s="190">
        <v>6</v>
      </c>
      <c r="D52" s="191">
        <v>196</v>
      </c>
      <c r="E52" s="189">
        <v>51</v>
      </c>
      <c r="F52" s="191">
        <v>5</v>
      </c>
      <c r="G52" s="189">
        <v>23</v>
      </c>
      <c r="H52" s="190">
        <v>3</v>
      </c>
      <c r="I52" s="191">
        <v>81</v>
      </c>
      <c r="J52" s="189">
        <v>150</v>
      </c>
      <c r="K52" s="190">
        <v>5</v>
      </c>
      <c r="L52" s="191">
        <v>230</v>
      </c>
      <c r="M52" s="189">
        <v>53</v>
      </c>
      <c r="N52" s="191">
        <v>4</v>
      </c>
      <c r="O52" s="189">
        <v>66</v>
      </c>
      <c r="P52" s="190">
        <v>3</v>
      </c>
      <c r="Q52" s="191">
        <v>255</v>
      </c>
    </row>
    <row r="53" spans="1:17" ht="15.75">
      <c r="A53" s="98" t="s">
        <v>205</v>
      </c>
      <c r="B53" s="189">
        <v>301</v>
      </c>
      <c r="C53" s="190">
        <v>30</v>
      </c>
      <c r="D53" s="191">
        <v>576</v>
      </c>
      <c r="E53" s="189">
        <v>84</v>
      </c>
      <c r="F53" s="191">
        <v>33</v>
      </c>
      <c r="G53" s="189">
        <v>76</v>
      </c>
      <c r="H53" s="190">
        <v>25</v>
      </c>
      <c r="I53" s="191">
        <v>235</v>
      </c>
      <c r="J53" s="189">
        <v>193</v>
      </c>
      <c r="K53" s="190">
        <v>14</v>
      </c>
      <c r="L53" s="191">
        <v>699</v>
      </c>
      <c r="M53" s="189">
        <v>102</v>
      </c>
      <c r="N53" s="191">
        <v>31</v>
      </c>
      <c r="O53" s="189">
        <v>76</v>
      </c>
      <c r="P53" s="190">
        <v>30</v>
      </c>
      <c r="Q53" s="191">
        <v>295</v>
      </c>
    </row>
    <row r="54" spans="1:17" ht="15.75">
      <c r="A54" s="102" t="s">
        <v>206</v>
      </c>
      <c r="B54" s="189">
        <v>259</v>
      </c>
      <c r="C54" s="190">
        <v>17</v>
      </c>
      <c r="D54" s="191">
        <v>496</v>
      </c>
      <c r="E54" s="189">
        <v>32</v>
      </c>
      <c r="F54" s="191">
        <v>22</v>
      </c>
      <c r="G54" s="189">
        <v>40</v>
      </c>
      <c r="H54" s="190">
        <v>11</v>
      </c>
      <c r="I54" s="191">
        <v>171</v>
      </c>
      <c r="J54" s="189">
        <v>190</v>
      </c>
      <c r="K54" s="190">
        <v>7</v>
      </c>
      <c r="L54" s="191">
        <v>539</v>
      </c>
      <c r="M54" s="189">
        <v>42</v>
      </c>
      <c r="N54" s="191">
        <v>15</v>
      </c>
      <c r="O54" s="189">
        <v>35</v>
      </c>
      <c r="P54" s="190">
        <v>21</v>
      </c>
      <c r="Q54" s="191">
        <v>172</v>
      </c>
    </row>
    <row r="55" spans="1:17" ht="15.75">
      <c r="A55" s="98" t="s">
        <v>207</v>
      </c>
      <c r="B55" s="189">
        <v>250</v>
      </c>
      <c r="C55" s="190">
        <v>21</v>
      </c>
      <c r="D55" s="191">
        <v>114</v>
      </c>
      <c r="E55" s="189">
        <v>28</v>
      </c>
      <c r="F55" s="191">
        <v>13</v>
      </c>
      <c r="G55" s="189">
        <v>17</v>
      </c>
      <c r="H55" s="190">
        <v>15</v>
      </c>
      <c r="I55" s="191">
        <v>29</v>
      </c>
      <c r="J55" s="189">
        <v>340</v>
      </c>
      <c r="K55" s="190">
        <v>12</v>
      </c>
      <c r="L55" s="191">
        <v>122</v>
      </c>
      <c r="M55" s="189">
        <v>21</v>
      </c>
      <c r="N55" s="191">
        <v>35</v>
      </c>
      <c r="O55" s="189">
        <v>14</v>
      </c>
      <c r="P55" s="190">
        <v>6</v>
      </c>
      <c r="Q55" s="191">
        <v>23</v>
      </c>
    </row>
    <row r="56" spans="1:17" ht="15.75">
      <c r="A56" s="102" t="s">
        <v>208</v>
      </c>
      <c r="B56" s="189">
        <v>426</v>
      </c>
      <c r="C56" s="190">
        <v>11</v>
      </c>
      <c r="D56" s="191">
        <v>948</v>
      </c>
      <c r="E56" s="189">
        <v>242</v>
      </c>
      <c r="F56" s="191">
        <v>20</v>
      </c>
      <c r="G56" s="189">
        <v>170</v>
      </c>
      <c r="H56" s="190">
        <v>21</v>
      </c>
      <c r="I56" s="191">
        <v>278</v>
      </c>
      <c r="J56" s="189">
        <v>263</v>
      </c>
      <c r="K56" s="190">
        <v>13</v>
      </c>
      <c r="L56" s="191">
        <v>1115</v>
      </c>
      <c r="M56" s="189">
        <v>212</v>
      </c>
      <c r="N56" s="191">
        <v>29</v>
      </c>
      <c r="O56" s="189">
        <v>142</v>
      </c>
      <c r="P56" s="190">
        <v>13</v>
      </c>
      <c r="Q56" s="191">
        <v>369</v>
      </c>
    </row>
    <row r="57" spans="1:17" ht="15.75">
      <c r="A57" s="98" t="s">
        <v>209</v>
      </c>
      <c r="B57" s="189">
        <v>61</v>
      </c>
      <c r="C57" s="190">
        <v>9</v>
      </c>
      <c r="D57" s="191">
        <v>36</v>
      </c>
      <c r="E57" s="189">
        <v>6</v>
      </c>
      <c r="F57" s="191">
        <v>34</v>
      </c>
      <c r="G57" s="189">
        <v>9</v>
      </c>
      <c r="H57" s="190">
        <v>32</v>
      </c>
      <c r="I57" s="191">
        <v>20</v>
      </c>
      <c r="J57" s="189">
        <v>47</v>
      </c>
      <c r="K57" s="190">
        <v>19</v>
      </c>
      <c r="L57" s="191">
        <v>13</v>
      </c>
      <c r="M57" s="189">
        <v>16</v>
      </c>
      <c r="N57" s="191">
        <v>40</v>
      </c>
      <c r="O57" s="189">
        <v>17</v>
      </c>
      <c r="P57" s="190">
        <v>25</v>
      </c>
      <c r="Q57" s="191">
        <v>735</v>
      </c>
    </row>
    <row r="58" spans="1:17" ht="15.75">
      <c r="A58" s="102" t="s">
        <v>210</v>
      </c>
      <c r="B58" s="189">
        <v>109</v>
      </c>
      <c r="C58" s="190">
        <v>39</v>
      </c>
      <c r="D58" s="191">
        <v>155</v>
      </c>
      <c r="E58" s="189">
        <v>18</v>
      </c>
      <c r="F58" s="191">
        <v>51</v>
      </c>
      <c r="G58" s="189">
        <v>11</v>
      </c>
      <c r="H58" s="190">
        <v>32</v>
      </c>
      <c r="I58" s="191">
        <v>53</v>
      </c>
      <c r="J58" s="189">
        <v>93</v>
      </c>
      <c r="K58" s="190">
        <v>41</v>
      </c>
      <c r="L58" s="191">
        <v>193</v>
      </c>
      <c r="M58" s="189">
        <v>15</v>
      </c>
      <c r="N58" s="191">
        <v>68</v>
      </c>
      <c r="O58" s="189">
        <v>22</v>
      </c>
      <c r="P58" s="190">
        <v>24</v>
      </c>
      <c r="Q58" s="191">
        <v>65</v>
      </c>
    </row>
    <row r="59" spans="1:17" ht="15.75">
      <c r="A59" s="98" t="s">
        <v>211</v>
      </c>
      <c r="B59" s="189">
        <v>63</v>
      </c>
      <c r="C59" s="190">
        <v>3</v>
      </c>
      <c r="D59" s="191">
        <v>57</v>
      </c>
      <c r="E59" s="189">
        <v>22</v>
      </c>
      <c r="F59" s="191">
        <v>9</v>
      </c>
      <c r="G59" s="189">
        <v>19</v>
      </c>
      <c r="H59" s="190">
        <v>6</v>
      </c>
      <c r="I59" s="191">
        <v>20</v>
      </c>
      <c r="J59" s="189">
        <v>47</v>
      </c>
      <c r="K59" s="190">
        <v>4</v>
      </c>
      <c r="L59" s="191">
        <v>72</v>
      </c>
      <c r="M59" s="189">
        <v>28</v>
      </c>
      <c r="N59" s="191">
        <v>9</v>
      </c>
      <c r="O59" s="189">
        <v>19</v>
      </c>
      <c r="P59" s="190">
        <v>4</v>
      </c>
      <c r="Q59" s="191">
        <v>21</v>
      </c>
    </row>
    <row r="60" spans="1:17" ht="15.75">
      <c r="A60" s="102" t="s">
        <v>212</v>
      </c>
      <c r="B60" s="189">
        <v>99</v>
      </c>
      <c r="C60" s="190">
        <v>6</v>
      </c>
      <c r="D60" s="191">
        <v>336</v>
      </c>
      <c r="E60" s="189">
        <v>61</v>
      </c>
      <c r="F60" s="191">
        <v>7</v>
      </c>
      <c r="G60" s="189">
        <v>64</v>
      </c>
      <c r="H60" s="190">
        <v>7</v>
      </c>
      <c r="I60" s="191">
        <v>101</v>
      </c>
      <c r="J60" s="189">
        <v>87</v>
      </c>
      <c r="K60" s="190">
        <v>9</v>
      </c>
      <c r="L60" s="191">
        <v>388</v>
      </c>
      <c r="M60" s="189">
        <v>60</v>
      </c>
      <c r="N60" s="191">
        <v>17</v>
      </c>
      <c r="O60" s="189">
        <v>40</v>
      </c>
      <c r="P60" s="190">
        <v>6</v>
      </c>
      <c r="Q60" s="191">
        <v>333</v>
      </c>
    </row>
    <row r="61" spans="1:17" ht="15.75">
      <c r="A61" s="98" t="s">
        <v>213</v>
      </c>
      <c r="B61" s="189">
        <v>53</v>
      </c>
      <c r="C61" s="190">
        <v>3</v>
      </c>
      <c r="D61" s="191">
        <v>134</v>
      </c>
      <c r="E61" s="189">
        <v>36</v>
      </c>
      <c r="F61" s="191">
        <v>13</v>
      </c>
      <c r="G61" s="189">
        <v>27</v>
      </c>
      <c r="H61" s="190">
        <v>11</v>
      </c>
      <c r="I61" s="191">
        <v>50</v>
      </c>
      <c r="J61" s="189">
        <v>65</v>
      </c>
      <c r="K61" s="190">
        <v>11</v>
      </c>
      <c r="L61" s="191">
        <v>134</v>
      </c>
      <c r="M61" s="189">
        <v>41</v>
      </c>
      <c r="N61" s="191">
        <v>15</v>
      </c>
      <c r="O61" s="189">
        <v>27</v>
      </c>
      <c r="P61" s="190">
        <v>11</v>
      </c>
      <c r="Q61" s="191">
        <v>120</v>
      </c>
    </row>
    <row r="62" spans="1:17" ht="15.75">
      <c r="A62" s="102" t="s">
        <v>214</v>
      </c>
      <c r="B62" s="189">
        <v>260</v>
      </c>
      <c r="C62" s="190">
        <v>3</v>
      </c>
      <c r="D62" s="191">
        <v>442</v>
      </c>
      <c r="E62" s="189">
        <v>54</v>
      </c>
      <c r="F62" s="191">
        <v>26</v>
      </c>
      <c r="G62" s="189">
        <v>56</v>
      </c>
      <c r="H62" s="190">
        <v>11</v>
      </c>
      <c r="I62" s="191">
        <v>113</v>
      </c>
      <c r="J62" s="189">
        <v>229</v>
      </c>
      <c r="K62" s="190">
        <v>7</v>
      </c>
      <c r="L62" s="191">
        <v>612</v>
      </c>
      <c r="M62" s="189">
        <v>71</v>
      </c>
      <c r="N62" s="191">
        <v>27</v>
      </c>
      <c r="O62" s="189">
        <v>57</v>
      </c>
      <c r="P62" s="190">
        <v>19</v>
      </c>
      <c r="Q62" s="191">
        <v>116</v>
      </c>
    </row>
    <row r="63" spans="1:17" ht="15.75">
      <c r="A63" s="98" t="s">
        <v>215</v>
      </c>
      <c r="B63" s="189">
        <v>313</v>
      </c>
      <c r="C63" s="190">
        <v>7</v>
      </c>
      <c r="D63" s="191">
        <v>505</v>
      </c>
      <c r="E63" s="189">
        <v>103</v>
      </c>
      <c r="F63" s="191">
        <v>25</v>
      </c>
      <c r="G63" s="189">
        <v>98</v>
      </c>
      <c r="H63" s="190">
        <v>13</v>
      </c>
      <c r="I63" s="191">
        <v>137</v>
      </c>
      <c r="J63" s="189">
        <v>229</v>
      </c>
      <c r="K63" s="190">
        <v>9</v>
      </c>
      <c r="L63" s="191">
        <v>523</v>
      </c>
      <c r="M63" s="189">
        <v>151</v>
      </c>
      <c r="N63" s="191">
        <v>26</v>
      </c>
      <c r="O63" s="189">
        <v>102</v>
      </c>
      <c r="P63" s="190">
        <v>22</v>
      </c>
      <c r="Q63" s="191">
        <v>507</v>
      </c>
    </row>
    <row r="64" spans="1:17" ht="15.75">
      <c r="A64" s="102" t="s">
        <v>216</v>
      </c>
      <c r="B64" s="189">
        <v>53</v>
      </c>
      <c r="C64" s="190">
        <v>0</v>
      </c>
      <c r="D64" s="191">
        <v>64</v>
      </c>
      <c r="E64" s="189">
        <v>7</v>
      </c>
      <c r="F64" s="191">
        <v>1</v>
      </c>
      <c r="G64" s="189">
        <v>12</v>
      </c>
      <c r="H64" s="190">
        <v>0</v>
      </c>
      <c r="I64" s="191">
        <v>12</v>
      </c>
      <c r="J64" s="189">
        <v>42</v>
      </c>
      <c r="K64" s="190">
        <v>3</v>
      </c>
      <c r="L64" s="191">
        <v>26</v>
      </c>
      <c r="M64" s="189">
        <v>12</v>
      </c>
      <c r="N64" s="191">
        <v>0</v>
      </c>
      <c r="O64" s="189">
        <v>8</v>
      </c>
      <c r="P64" s="190">
        <v>0</v>
      </c>
      <c r="Q64" s="191">
        <v>8</v>
      </c>
    </row>
    <row r="65" spans="1:17" ht="15.75">
      <c r="A65" s="98" t="s">
        <v>217</v>
      </c>
      <c r="B65" s="189">
        <v>32</v>
      </c>
      <c r="C65" s="190">
        <v>3</v>
      </c>
      <c r="D65" s="191">
        <v>54</v>
      </c>
      <c r="E65" s="189">
        <v>11</v>
      </c>
      <c r="F65" s="191">
        <v>5</v>
      </c>
      <c r="G65" s="189">
        <v>11</v>
      </c>
      <c r="H65" s="190">
        <v>11</v>
      </c>
      <c r="I65" s="191">
        <v>16</v>
      </c>
      <c r="J65" s="189">
        <v>18</v>
      </c>
      <c r="K65" s="190">
        <v>4</v>
      </c>
      <c r="L65" s="191">
        <v>95</v>
      </c>
      <c r="M65" s="189">
        <v>12</v>
      </c>
      <c r="N65" s="191">
        <v>10</v>
      </c>
      <c r="O65" s="189">
        <v>7</v>
      </c>
      <c r="P65" s="190">
        <v>7</v>
      </c>
      <c r="Q65" s="191">
        <v>273</v>
      </c>
    </row>
    <row r="66" spans="1:17" ht="15.75">
      <c r="A66" s="102" t="s">
        <v>218</v>
      </c>
      <c r="B66" s="189">
        <v>130</v>
      </c>
      <c r="C66" s="190">
        <v>10</v>
      </c>
      <c r="D66" s="191">
        <v>272</v>
      </c>
      <c r="E66" s="189">
        <v>45</v>
      </c>
      <c r="F66" s="191">
        <v>12</v>
      </c>
      <c r="G66" s="189">
        <v>22</v>
      </c>
      <c r="H66" s="190">
        <v>15</v>
      </c>
      <c r="I66" s="191">
        <v>96</v>
      </c>
      <c r="J66" s="189">
        <v>120</v>
      </c>
      <c r="K66" s="190">
        <v>6</v>
      </c>
      <c r="L66" s="191">
        <v>247</v>
      </c>
      <c r="M66" s="189">
        <v>36</v>
      </c>
      <c r="N66" s="191">
        <v>18</v>
      </c>
      <c r="O66" s="189">
        <v>31</v>
      </c>
      <c r="P66" s="190">
        <v>17</v>
      </c>
      <c r="Q66" s="191">
        <v>87</v>
      </c>
    </row>
    <row r="67" spans="1:17" ht="15.75">
      <c r="A67" s="98" t="s">
        <v>219</v>
      </c>
      <c r="B67" s="189">
        <v>323</v>
      </c>
      <c r="C67" s="190">
        <v>9</v>
      </c>
      <c r="D67" s="191">
        <v>916</v>
      </c>
      <c r="E67" s="189">
        <v>79</v>
      </c>
      <c r="F67" s="191">
        <v>19</v>
      </c>
      <c r="G67" s="189">
        <v>79</v>
      </c>
      <c r="H67" s="190">
        <v>20</v>
      </c>
      <c r="I67" s="191">
        <v>254</v>
      </c>
      <c r="J67" s="189">
        <v>254</v>
      </c>
      <c r="K67" s="190">
        <v>9</v>
      </c>
      <c r="L67" s="191">
        <v>1022</v>
      </c>
      <c r="M67" s="189">
        <v>111</v>
      </c>
      <c r="N67" s="191">
        <v>24</v>
      </c>
      <c r="O67" s="189">
        <v>78</v>
      </c>
      <c r="P67" s="190">
        <v>21</v>
      </c>
      <c r="Q67" s="191">
        <v>686</v>
      </c>
    </row>
    <row r="68" spans="1:17" ht="15.75">
      <c r="A68" s="102" t="s">
        <v>220</v>
      </c>
      <c r="B68" s="189">
        <v>95</v>
      </c>
      <c r="C68" s="190">
        <v>7</v>
      </c>
      <c r="D68" s="191">
        <v>217</v>
      </c>
      <c r="E68" s="189">
        <v>26</v>
      </c>
      <c r="F68" s="191">
        <v>7</v>
      </c>
      <c r="G68" s="189">
        <v>16</v>
      </c>
      <c r="H68" s="190">
        <v>10</v>
      </c>
      <c r="I68" s="191">
        <v>85</v>
      </c>
      <c r="J68" s="189">
        <v>93</v>
      </c>
      <c r="K68" s="190">
        <v>10</v>
      </c>
      <c r="L68" s="191">
        <v>209</v>
      </c>
      <c r="M68" s="189">
        <v>24</v>
      </c>
      <c r="N68" s="191">
        <v>12</v>
      </c>
      <c r="O68" s="189">
        <v>18</v>
      </c>
      <c r="P68" s="190">
        <v>13</v>
      </c>
      <c r="Q68" s="191">
        <v>159</v>
      </c>
    </row>
    <row r="69" spans="1:17" ht="15.75">
      <c r="A69" s="98" t="s">
        <v>221</v>
      </c>
      <c r="B69" s="189">
        <v>213</v>
      </c>
      <c r="C69" s="190">
        <v>9</v>
      </c>
      <c r="D69" s="191">
        <v>184</v>
      </c>
      <c r="E69" s="189">
        <v>56</v>
      </c>
      <c r="F69" s="191">
        <v>8</v>
      </c>
      <c r="G69" s="189">
        <v>53</v>
      </c>
      <c r="H69" s="190">
        <v>8</v>
      </c>
      <c r="I69" s="191">
        <v>64</v>
      </c>
      <c r="J69" s="189">
        <v>166</v>
      </c>
      <c r="K69" s="190">
        <v>10</v>
      </c>
      <c r="L69" s="191">
        <v>255</v>
      </c>
      <c r="M69" s="189">
        <v>61</v>
      </c>
      <c r="N69" s="191">
        <v>5</v>
      </c>
      <c r="O69" s="189">
        <v>64</v>
      </c>
      <c r="P69" s="190">
        <v>16</v>
      </c>
      <c r="Q69" s="191">
        <v>66</v>
      </c>
    </row>
    <row r="70" spans="1:17" ht="15.75">
      <c r="A70" s="102" t="s">
        <v>222</v>
      </c>
      <c r="B70" s="189">
        <v>11</v>
      </c>
      <c r="C70" s="190">
        <v>0</v>
      </c>
      <c r="D70" s="191">
        <v>37</v>
      </c>
      <c r="E70" s="189">
        <v>3</v>
      </c>
      <c r="F70" s="191">
        <v>1</v>
      </c>
      <c r="G70" s="189">
        <v>5</v>
      </c>
      <c r="H70" s="190">
        <v>5</v>
      </c>
      <c r="I70" s="191">
        <v>7</v>
      </c>
      <c r="J70" s="189">
        <v>14</v>
      </c>
      <c r="K70" s="190">
        <v>4</v>
      </c>
      <c r="L70" s="191">
        <v>81</v>
      </c>
      <c r="M70" s="189">
        <v>7</v>
      </c>
      <c r="N70" s="191">
        <v>5</v>
      </c>
      <c r="O70" s="189">
        <v>2</v>
      </c>
      <c r="P70" s="190">
        <v>3</v>
      </c>
      <c r="Q70" s="191">
        <v>7</v>
      </c>
    </row>
    <row r="71" spans="1:17" ht="15.75">
      <c r="A71" s="98" t="s">
        <v>223</v>
      </c>
      <c r="B71" s="189">
        <v>552</v>
      </c>
      <c r="C71" s="190">
        <v>6</v>
      </c>
      <c r="D71" s="191">
        <v>424</v>
      </c>
      <c r="E71" s="189">
        <v>55</v>
      </c>
      <c r="F71" s="191">
        <v>7</v>
      </c>
      <c r="G71" s="189">
        <v>37</v>
      </c>
      <c r="H71" s="190">
        <v>5</v>
      </c>
      <c r="I71" s="191">
        <v>134</v>
      </c>
      <c r="J71" s="189">
        <v>455</v>
      </c>
      <c r="K71" s="190">
        <v>14</v>
      </c>
      <c r="L71" s="191">
        <v>508</v>
      </c>
      <c r="M71" s="189">
        <v>64</v>
      </c>
      <c r="N71" s="191">
        <v>2</v>
      </c>
      <c r="O71" s="189">
        <v>34</v>
      </c>
      <c r="P71" s="190">
        <v>5</v>
      </c>
      <c r="Q71" s="191">
        <v>448</v>
      </c>
    </row>
    <row r="72" spans="1:17" ht="15.75">
      <c r="A72" s="102" t="s">
        <v>224</v>
      </c>
      <c r="B72" s="189">
        <v>114</v>
      </c>
      <c r="C72" s="190">
        <v>0</v>
      </c>
      <c r="D72" s="191">
        <v>201</v>
      </c>
      <c r="E72" s="189">
        <v>28</v>
      </c>
      <c r="F72" s="191">
        <v>9</v>
      </c>
      <c r="G72" s="189">
        <v>25</v>
      </c>
      <c r="H72" s="190">
        <v>17</v>
      </c>
      <c r="I72" s="191">
        <v>56</v>
      </c>
      <c r="J72" s="189">
        <v>70</v>
      </c>
      <c r="K72" s="190">
        <v>3</v>
      </c>
      <c r="L72" s="191">
        <v>197</v>
      </c>
      <c r="M72" s="189">
        <v>36</v>
      </c>
      <c r="N72" s="191">
        <v>19</v>
      </c>
      <c r="O72" s="189">
        <v>31</v>
      </c>
      <c r="P72" s="190">
        <v>8</v>
      </c>
      <c r="Q72" s="191">
        <v>61</v>
      </c>
    </row>
    <row r="73" spans="1:17" ht="15.75">
      <c r="A73" s="98" t="s">
        <v>225</v>
      </c>
      <c r="B73" s="189">
        <v>243</v>
      </c>
      <c r="C73" s="190">
        <v>6</v>
      </c>
      <c r="D73" s="191">
        <v>315</v>
      </c>
      <c r="E73" s="189">
        <v>44</v>
      </c>
      <c r="F73" s="191">
        <v>27</v>
      </c>
      <c r="G73" s="189">
        <v>25</v>
      </c>
      <c r="H73" s="190">
        <v>9</v>
      </c>
      <c r="I73" s="191">
        <v>101</v>
      </c>
      <c r="J73" s="189">
        <v>272</v>
      </c>
      <c r="K73" s="190">
        <v>3</v>
      </c>
      <c r="L73" s="191">
        <v>370</v>
      </c>
      <c r="M73" s="189">
        <v>24</v>
      </c>
      <c r="N73" s="191">
        <v>18</v>
      </c>
      <c r="O73" s="189">
        <v>34</v>
      </c>
      <c r="P73" s="190">
        <v>5</v>
      </c>
      <c r="Q73" s="191">
        <v>249</v>
      </c>
    </row>
    <row r="74" spans="1:17" ht="15.75">
      <c r="A74" s="102" t="s">
        <v>226</v>
      </c>
      <c r="B74" s="189">
        <v>59</v>
      </c>
      <c r="C74" s="190">
        <v>6</v>
      </c>
      <c r="D74" s="191">
        <v>191</v>
      </c>
      <c r="E74" s="189">
        <v>31</v>
      </c>
      <c r="F74" s="191">
        <v>18</v>
      </c>
      <c r="G74" s="189">
        <v>12</v>
      </c>
      <c r="H74" s="190">
        <v>5</v>
      </c>
      <c r="I74" s="191">
        <v>53</v>
      </c>
      <c r="J74" s="189">
        <v>60</v>
      </c>
      <c r="K74" s="190">
        <v>7</v>
      </c>
      <c r="L74" s="191">
        <v>165</v>
      </c>
      <c r="M74" s="189">
        <v>18</v>
      </c>
      <c r="N74" s="191">
        <v>5</v>
      </c>
      <c r="O74" s="189">
        <v>18</v>
      </c>
      <c r="P74" s="190">
        <v>13</v>
      </c>
      <c r="Q74" s="191">
        <v>244</v>
      </c>
    </row>
    <row r="75" spans="1:17" ht="15.75">
      <c r="A75" s="98" t="s">
        <v>227</v>
      </c>
      <c r="B75" s="189">
        <v>105</v>
      </c>
      <c r="C75" s="190">
        <v>2</v>
      </c>
      <c r="D75" s="191">
        <v>319</v>
      </c>
      <c r="E75" s="189">
        <v>42</v>
      </c>
      <c r="F75" s="191">
        <v>27</v>
      </c>
      <c r="G75" s="189">
        <v>31</v>
      </c>
      <c r="H75" s="190">
        <v>6</v>
      </c>
      <c r="I75" s="191">
        <v>171</v>
      </c>
      <c r="J75" s="189">
        <v>69</v>
      </c>
      <c r="K75" s="190">
        <v>3</v>
      </c>
      <c r="L75" s="191">
        <v>369</v>
      </c>
      <c r="M75" s="189">
        <v>55</v>
      </c>
      <c r="N75" s="191">
        <v>5</v>
      </c>
      <c r="O75" s="189">
        <v>32</v>
      </c>
      <c r="P75" s="190">
        <v>11</v>
      </c>
      <c r="Q75" s="191">
        <v>294</v>
      </c>
    </row>
    <row r="76" spans="1:17" ht="15.75">
      <c r="A76" s="102" t="s">
        <v>228</v>
      </c>
      <c r="B76" s="189">
        <v>93</v>
      </c>
      <c r="C76" s="190">
        <v>4</v>
      </c>
      <c r="D76" s="191">
        <v>111</v>
      </c>
      <c r="E76" s="189">
        <v>38</v>
      </c>
      <c r="F76" s="191">
        <v>10</v>
      </c>
      <c r="G76" s="189">
        <v>30</v>
      </c>
      <c r="H76" s="190">
        <v>13</v>
      </c>
      <c r="I76" s="191">
        <v>45</v>
      </c>
      <c r="J76" s="189">
        <v>85</v>
      </c>
      <c r="K76" s="190">
        <v>1</v>
      </c>
      <c r="L76" s="191">
        <v>126</v>
      </c>
      <c r="M76" s="189">
        <v>38</v>
      </c>
      <c r="N76" s="191">
        <v>15</v>
      </c>
      <c r="O76" s="189">
        <v>33</v>
      </c>
      <c r="P76" s="190">
        <v>8</v>
      </c>
      <c r="Q76" s="191">
        <v>53</v>
      </c>
    </row>
    <row r="77" spans="1:17" ht="15.75">
      <c r="A77" s="98" t="s">
        <v>229</v>
      </c>
      <c r="B77" s="189">
        <v>8</v>
      </c>
      <c r="C77" s="190">
        <v>2</v>
      </c>
      <c r="D77" s="191">
        <v>50</v>
      </c>
      <c r="E77" s="189">
        <v>5</v>
      </c>
      <c r="F77" s="191">
        <v>1</v>
      </c>
      <c r="G77" s="189">
        <v>4</v>
      </c>
      <c r="H77" s="190">
        <v>4</v>
      </c>
      <c r="I77" s="191">
        <v>23</v>
      </c>
      <c r="J77" s="189">
        <v>7</v>
      </c>
      <c r="K77" s="190">
        <v>4</v>
      </c>
      <c r="L77" s="191">
        <v>34</v>
      </c>
      <c r="M77" s="189">
        <v>5</v>
      </c>
      <c r="N77" s="191">
        <v>6</v>
      </c>
      <c r="O77" s="189">
        <v>1</v>
      </c>
      <c r="P77" s="190">
        <v>3</v>
      </c>
      <c r="Q77" s="191">
        <v>16</v>
      </c>
    </row>
    <row r="78" spans="1:17" ht="15.75">
      <c r="A78" s="102" t="s">
        <v>230</v>
      </c>
      <c r="B78" s="189">
        <v>51</v>
      </c>
      <c r="C78" s="190">
        <v>0</v>
      </c>
      <c r="D78" s="191">
        <v>132</v>
      </c>
      <c r="E78" s="189">
        <v>9</v>
      </c>
      <c r="F78" s="191">
        <v>3</v>
      </c>
      <c r="G78" s="189">
        <v>20</v>
      </c>
      <c r="H78" s="190">
        <v>2</v>
      </c>
      <c r="I78" s="191">
        <v>33</v>
      </c>
      <c r="J78" s="189">
        <v>47</v>
      </c>
      <c r="K78" s="190">
        <v>6</v>
      </c>
      <c r="L78" s="191">
        <v>186</v>
      </c>
      <c r="M78" s="189">
        <v>21</v>
      </c>
      <c r="N78" s="191">
        <v>0</v>
      </c>
      <c r="O78" s="189">
        <v>21</v>
      </c>
      <c r="P78" s="190">
        <v>4</v>
      </c>
      <c r="Q78" s="191">
        <v>102</v>
      </c>
    </row>
    <row r="79" spans="1:17" ht="15.75">
      <c r="A79" s="98" t="s">
        <v>231</v>
      </c>
      <c r="B79" s="189">
        <v>54</v>
      </c>
      <c r="C79" s="190">
        <v>0</v>
      </c>
      <c r="D79" s="191">
        <v>54</v>
      </c>
      <c r="E79" s="189">
        <v>8</v>
      </c>
      <c r="F79" s="191">
        <v>13</v>
      </c>
      <c r="G79" s="189">
        <v>20</v>
      </c>
      <c r="H79" s="190">
        <v>5</v>
      </c>
      <c r="I79" s="191">
        <v>13</v>
      </c>
      <c r="J79" s="189">
        <v>49</v>
      </c>
      <c r="K79" s="190">
        <v>3</v>
      </c>
      <c r="L79" s="191">
        <v>51</v>
      </c>
      <c r="M79" s="189">
        <v>29</v>
      </c>
      <c r="N79" s="191">
        <v>10</v>
      </c>
      <c r="O79" s="189">
        <v>26</v>
      </c>
      <c r="P79" s="190">
        <v>5</v>
      </c>
      <c r="Q79" s="191">
        <v>18</v>
      </c>
    </row>
    <row r="80" spans="1:17" ht="15.75">
      <c r="A80" s="102" t="s">
        <v>232</v>
      </c>
      <c r="B80" s="189">
        <v>172</v>
      </c>
      <c r="C80" s="190">
        <v>2</v>
      </c>
      <c r="D80" s="191">
        <v>145</v>
      </c>
      <c r="E80" s="189">
        <v>22</v>
      </c>
      <c r="F80" s="191">
        <v>2</v>
      </c>
      <c r="G80" s="189">
        <v>24</v>
      </c>
      <c r="H80" s="190">
        <v>1</v>
      </c>
      <c r="I80" s="191">
        <v>23</v>
      </c>
      <c r="J80" s="189">
        <v>155</v>
      </c>
      <c r="K80" s="190">
        <v>3</v>
      </c>
      <c r="L80" s="191">
        <v>125</v>
      </c>
      <c r="M80" s="189">
        <v>26</v>
      </c>
      <c r="N80" s="191">
        <v>1</v>
      </c>
      <c r="O80" s="189">
        <v>21</v>
      </c>
      <c r="P80" s="190">
        <v>3</v>
      </c>
      <c r="Q80" s="191">
        <v>20</v>
      </c>
    </row>
    <row r="81" spans="1:17" ht="15.75">
      <c r="A81" s="98" t="s">
        <v>233</v>
      </c>
      <c r="B81" s="189">
        <v>106</v>
      </c>
      <c r="C81" s="190">
        <v>4</v>
      </c>
      <c r="D81" s="191">
        <v>34</v>
      </c>
      <c r="E81" s="189">
        <v>5</v>
      </c>
      <c r="F81" s="191">
        <v>3</v>
      </c>
      <c r="G81" s="189">
        <v>5</v>
      </c>
      <c r="H81" s="190">
        <v>0</v>
      </c>
      <c r="I81" s="191">
        <v>6</v>
      </c>
      <c r="J81" s="189">
        <v>101</v>
      </c>
      <c r="K81" s="190">
        <v>1</v>
      </c>
      <c r="L81" s="191">
        <v>38</v>
      </c>
      <c r="M81" s="189">
        <v>11</v>
      </c>
      <c r="N81" s="191">
        <v>4</v>
      </c>
      <c r="O81" s="189">
        <v>11</v>
      </c>
      <c r="P81" s="190">
        <v>1</v>
      </c>
      <c r="Q81" s="191">
        <v>4</v>
      </c>
    </row>
    <row r="82" spans="1:17" ht="15.75">
      <c r="A82" s="102" t="s">
        <v>234</v>
      </c>
      <c r="B82" s="189">
        <v>30</v>
      </c>
      <c r="C82" s="190">
        <v>1</v>
      </c>
      <c r="D82" s="191">
        <v>89</v>
      </c>
      <c r="E82" s="189">
        <v>7</v>
      </c>
      <c r="F82" s="191">
        <v>2</v>
      </c>
      <c r="G82" s="189">
        <v>3</v>
      </c>
      <c r="H82" s="190">
        <v>3</v>
      </c>
      <c r="I82" s="191">
        <v>24</v>
      </c>
      <c r="J82" s="189">
        <v>16</v>
      </c>
      <c r="K82" s="190">
        <v>0</v>
      </c>
      <c r="L82" s="191">
        <v>94</v>
      </c>
      <c r="M82" s="189">
        <v>6</v>
      </c>
      <c r="N82" s="191">
        <v>4</v>
      </c>
      <c r="O82" s="189">
        <v>6</v>
      </c>
      <c r="P82" s="190">
        <v>5</v>
      </c>
      <c r="Q82" s="191">
        <v>26</v>
      </c>
    </row>
    <row r="83" spans="1:17" ht="15.75">
      <c r="A83" s="98" t="s">
        <v>235</v>
      </c>
      <c r="B83" s="189">
        <v>10</v>
      </c>
      <c r="C83" s="190">
        <v>1</v>
      </c>
      <c r="D83" s="191">
        <v>30</v>
      </c>
      <c r="E83" s="189">
        <v>1</v>
      </c>
      <c r="F83" s="191">
        <v>2</v>
      </c>
      <c r="G83" s="189">
        <v>0</v>
      </c>
      <c r="H83" s="190">
        <v>2</v>
      </c>
      <c r="I83" s="191">
        <v>17</v>
      </c>
      <c r="J83" s="189">
        <v>4</v>
      </c>
      <c r="K83" s="190">
        <v>0</v>
      </c>
      <c r="L83" s="191">
        <v>37</v>
      </c>
      <c r="M83" s="189">
        <v>0</v>
      </c>
      <c r="N83" s="191">
        <v>2</v>
      </c>
      <c r="O83" s="189">
        <v>1</v>
      </c>
      <c r="P83" s="190">
        <v>0</v>
      </c>
      <c r="Q83" s="191">
        <v>45</v>
      </c>
    </row>
    <row r="84" spans="1:17" ht="15.75">
      <c r="A84" s="102" t="s">
        <v>236</v>
      </c>
      <c r="B84" s="189">
        <v>32</v>
      </c>
      <c r="C84" s="190">
        <v>2</v>
      </c>
      <c r="D84" s="191">
        <v>85</v>
      </c>
      <c r="E84" s="189">
        <v>2</v>
      </c>
      <c r="F84" s="191">
        <v>2</v>
      </c>
      <c r="G84" s="189">
        <v>6</v>
      </c>
      <c r="H84" s="190">
        <v>0</v>
      </c>
      <c r="I84" s="191">
        <v>35</v>
      </c>
      <c r="J84" s="189">
        <v>23</v>
      </c>
      <c r="K84" s="190">
        <v>1</v>
      </c>
      <c r="L84" s="191">
        <v>74</v>
      </c>
      <c r="M84" s="189">
        <v>21</v>
      </c>
      <c r="N84" s="191">
        <v>0</v>
      </c>
      <c r="O84" s="189">
        <v>16</v>
      </c>
      <c r="P84" s="190">
        <v>0</v>
      </c>
      <c r="Q84" s="191">
        <v>631</v>
      </c>
    </row>
    <row r="85" spans="1:17" ht="15.75">
      <c r="A85" s="98" t="s">
        <v>237</v>
      </c>
      <c r="B85" s="189">
        <v>115</v>
      </c>
      <c r="C85" s="190">
        <v>4</v>
      </c>
      <c r="D85" s="191">
        <v>174</v>
      </c>
      <c r="E85" s="189">
        <v>38</v>
      </c>
      <c r="F85" s="191">
        <v>5</v>
      </c>
      <c r="G85" s="189">
        <v>17</v>
      </c>
      <c r="H85" s="190">
        <v>2</v>
      </c>
      <c r="I85" s="191">
        <v>63</v>
      </c>
      <c r="J85" s="189">
        <v>70</v>
      </c>
      <c r="K85" s="190">
        <v>6</v>
      </c>
      <c r="L85" s="191">
        <v>199</v>
      </c>
      <c r="M85" s="189">
        <v>30</v>
      </c>
      <c r="N85" s="191">
        <v>5</v>
      </c>
      <c r="O85" s="189">
        <v>12</v>
      </c>
      <c r="P85" s="190">
        <v>4</v>
      </c>
      <c r="Q85" s="191">
        <v>42</v>
      </c>
    </row>
    <row r="86" spans="1:17" ht="15.75">
      <c r="A86" s="102" t="s">
        <v>238</v>
      </c>
      <c r="B86" s="189">
        <v>58</v>
      </c>
      <c r="C86" s="190">
        <v>12</v>
      </c>
      <c r="D86" s="191">
        <v>115</v>
      </c>
      <c r="E86" s="189">
        <v>15</v>
      </c>
      <c r="F86" s="191">
        <v>22</v>
      </c>
      <c r="G86" s="189">
        <v>4</v>
      </c>
      <c r="H86" s="190">
        <v>23</v>
      </c>
      <c r="I86" s="191">
        <v>31</v>
      </c>
      <c r="J86" s="189">
        <v>42</v>
      </c>
      <c r="K86" s="190">
        <v>16</v>
      </c>
      <c r="L86" s="191">
        <v>121</v>
      </c>
      <c r="M86" s="189">
        <v>9</v>
      </c>
      <c r="N86" s="191">
        <v>33</v>
      </c>
      <c r="O86" s="189">
        <v>20</v>
      </c>
      <c r="P86" s="190">
        <v>15</v>
      </c>
      <c r="Q86" s="191">
        <v>59</v>
      </c>
    </row>
    <row r="87" spans="1:17" ht="15.75">
      <c r="A87" s="98" t="s">
        <v>239</v>
      </c>
      <c r="B87" s="189">
        <v>26</v>
      </c>
      <c r="C87" s="190">
        <v>0</v>
      </c>
      <c r="D87" s="191">
        <v>49</v>
      </c>
      <c r="E87" s="189">
        <v>0</v>
      </c>
      <c r="F87" s="191">
        <v>3</v>
      </c>
      <c r="G87" s="189">
        <v>6</v>
      </c>
      <c r="H87" s="190">
        <v>0</v>
      </c>
      <c r="I87" s="191">
        <v>15</v>
      </c>
      <c r="J87" s="189">
        <v>28</v>
      </c>
      <c r="K87" s="190">
        <v>0</v>
      </c>
      <c r="L87" s="191">
        <v>49</v>
      </c>
      <c r="M87" s="189">
        <v>4</v>
      </c>
      <c r="N87" s="191">
        <v>5</v>
      </c>
      <c r="O87" s="189">
        <v>3</v>
      </c>
      <c r="P87" s="190">
        <v>1</v>
      </c>
      <c r="Q87" s="191">
        <v>55</v>
      </c>
    </row>
    <row r="88" spans="1:17" ht="15.75">
      <c r="A88" s="102" t="s">
        <v>240</v>
      </c>
      <c r="B88" s="189">
        <v>99</v>
      </c>
      <c r="C88" s="190">
        <v>1</v>
      </c>
      <c r="D88" s="191">
        <v>143</v>
      </c>
      <c r="E88" s="189">
        <v>37</v>
      </c>
      <c r="F88" s="191">
        <v>13</v>
      </c>
      <c r="G88" s="189">
        <v>46</v>
      </c>
      <c r="H88" s="190">
        <v>3</v>
      </c>
      <c r="I88" s="191">
        <v>56</v>
      </c>
      <c r="J88" s="189">
        <v>91</v>
      </c>
      <c r="K88" s="190">
        <v>2</v>
      </c>
      <c r="L88" s="191">
        <v>157</v>
      </c>
      <c r="M88" s="189">
        <v>49</v>
      </c>
      <c r="N88" s="191">
        <v>7</v>
      </c>
      <c r="O88" s="189">
        <v>40</v>
      </c>
      <c r="P88" s="190">
        <v>8</v>
      </c>
      <c r="Q88" s="191">
        <v>71</v>
      </c>
    </row>
    <row r="89" spans="1:17" ht="16.5" thickBot="1">
      <c r="A89" s="106" t="s">
        <v>241</v>
      </c>
      <c r="B89" s="189">
        <v>74</v>
      </c>
      <c r="C89" s="190">
        <v>1</v>
      </c>
      <c r="D89" s="191">
        <v>112</v>
      </c>
      <c r="E89" s="189">
        <v>22</v>
      </c>
      <c r="F89" s="191">
        <v>2</v>
      </c>
      <c r="G89" s="189">
        <v>22</v>
      </c>
      <c r="H89" s="190">
        <v>0</v>
      </c>
      <c r="I89" s="191">
        <v>54</v>
      </c>
      <c r="J89" s="189">
        <v>98</v>
      </c>
      <c r="K89" s="190">
        <v>3</v>
      </c>
      <c r="L89" s="191">
        <v>100</v>
      </c>
      <c r="M89" s="189">
        <v>24</v>
      </c>
      <c r="N89" s="191">
        <v>1</v>
      </c>
      <c r="O89" s="189">
        <v>23</v>
      </c>
      <c r="P89" s="190">
        <v>5</v>
      </c>
      <c r="Q89" s="191">
        <v>43</v>
      </c>
    </row>
    <row r="90" spans="1:17" s="111" customFormat="1" ht="17.25" thickBot="1" thickTop="1">
      <c r="A90" s="107" t="s">
        <v>242</v>
      </c>
      <c r="B90" s="175">
        <f>SUM(B9:B89)</f>
        <v>40085</v>
      </c>
      <c r="C90" s="176">
        <f aca="true" t="shared" si="0" ref="C90:I90">SUM(C9:C89)</f>
        <v>792</v>
      </c>
      <c r="D90" s="177">
        <f t="shared" si="0"/>
        <v>48101</v>
      </c>
      <c r="E90" s="175">
        <f t="shared" si="0"/>
        <v>13677</v>
      </c>
      <c r="F90" s="177">
        <f t="shared" si="0"/>
        <v>1947</v>
      </c>
      <c r="G90" s="175">
        <f t="shared" si="0"/>
        <v>12101</v>
      </c>
      <c r="H90" s="176">
        <f t="shared" si="0"/>
        <v>1526</v>
      </c>
      <c r="I90" s="177">
        <f t="shared" si="0"/>
        <v>16271</v>
      </c>
      <c r="J90" s="175">
        <f>SUM(J9:J89)</f>
        <v>32459</v>
      </c>
      <c r="K90" s="176">
        <f aca="true" t="shared" si="1" ref="K90:Q90">SUM(K9:K89)</f>
        <v>750</v>
      </c>
      <c r="L90" s="177">
        <f t="shared" si="1"/>
        <v>57689</v>
      </c>
      <c r="M90" s="175">
        <f t="shared" si="1"/>
        <v>16397</v>
      </c>
      <c r="N90" s="177">
        <f t="shared" si="1"/>
        <v>2163</v>
      </c>
      <c r="O90" s="175">
        <f t="shared" si="1"/>
        <v>10847</v>
      </c>
      <c r="P90" s="176">
        <f t="shared" si="1"/>
        <v>1528</v>
      </c>
      <c r="Q90" s="178">
        <f t="shared" si="1"/>
        <v>26355</v>
      </c>
    </row>
    <row r="91" spans="1:17" s="117" customFormat="1" ht="16.5" thickTop="1">
      <c r="A91" s="112" t="s">
        <v>18</v>
      </c>
      <c r="B91" s="113"/>
      <c r="C91" s="114"/>
      <c r="D91" s="114"/>
      <c r="E91" s="115"/>
      <c r="F91" s="115"/>
      <c r="G91" s="115"/>
      <c r="H91" s="115"/>
      <c r="I91" s="115"/>
      <c r="J91" s="116"/>
      <c r="K91" s="116"/>
      <c r="L91" s="116"/>
      <c r="M91" s="116"/>
      <c r="N91" s="116"/>
      <c r="O91" s="116"/>
      <c r="P91" s="116"/>
      <c r="Q91" s="116"/>
    </row>
    <row r="92" spans="1:10" s="121" customFormat="1" ht="20.25">
      <c r="A92" s="118"/>
      <c r="B92" s="119"/>
      <c r="C92" s="119"/>
      <c r="D92" s="119"/>
      <c r="E92" s="119"/>
      <c r="F92" s="119"/>
      <c r="G92" s="119"/>
      <c r="H92" s="119"/>
      <c r="I92" s="119"/>
      <c r="J92" s="120"/>
    </row>
    <row r="93" spans="1:10" s="123" customFormat="1" ht="20.25">
      <c r="A93" s="122"/>
      <c r="J93" s="124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&amp;L15.11.2013&amp;CTÜRKİYE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2" spans="1:9" ht="18">
      <c r="A2" s="457" t="s">
        <v>411</v>
      </c>
      <c r="B2" s="457"/>
      <c r="C2" s="457"/>
      <c r="D2" s="457"/>
      <c r="E2" s="269"/>
      <c r="F2" s="269"/>
      <c r="G2" s="78"/>
      <c r="H2" s="78"/>
      <c r="I2" s="78"/>
    </row>
    <row r="3" spans="2:9" ht="18">
      <c r="B3" s="262"/>
      <c r="C3" s="262"/>
      <c r="D3" s="262"/>
      <c r="E3" s="262"/>
      <c r="F3" s="262"/>
      <c r="G3" s="78"/>
      <c r="H3" s="78"/>
      <c r="I3" s="78"/>
    </row>
    <row r="4" spans="2:8" ht="15.75" customHeight="1">
      <c r="B4" s="454" t="s">
        <v>421</v>
      </c>
      <c r="C4" s="454"/>
      <c r="D4" s="454"/>
      <c r="E4" s="264"/>
      <c r="F4" s="264"/>
      <c r="G4" s="263"/>
      <c r="H4" s="263"/>
    </row>
    <row r="5" spans="2:8" ht="15.75" customHeight="1" thickBot="1">
      <c r="B5" s="245"/>
      <c r="C5" s="245"/>
      <c r="D5" s="245"/>
      <c r="E5" s="245"/>
      <c r="F5" s="245"/>
      <c r="G5" s="263"/>
      <c r="H5" s="263"/>
    </row>
    <row r="6" spans="2:8" ht="19.5" customHeight="1" thickBot="1">
      <c r="B6" s="278" t="s">
        <v>339</v>
      </c>
      <c r="C6" s="279" t="s">
        <v>32</v>
      </c>
      <c r="D6" s="268"/>
      <c r="E6" s="245"/>
      <c r="F6" s="245"/>
      <c r="G6" s="263"/>
      <c r="H6" s="263"/>
    </row>
    <row r="7" spans="2:3" ht="16.5" customHeight="1">
      <c r="B7" s="270" t="s">
        <v>327</v>
      </c>
      <c r="C7" s="265">
        <v>28</v>
      </c>
    </row>
    <row r="8" spans="2:3" ht="16.5" customHeight="1">
      <c r="B8" s="271" t="s">
        <v>328</v>
      </c>
      <c r="C8" s="266">
        <v>7</v>
      </c>
    </row>
    <row r="9" spans="2:3" ht="16.5" customHeight="1">
      <c r="B9" s="271" t="s">
        <v>329</v>
      </c>
      <c r="C9" s="266">
        <v>5</v>
      </c>
    </row>
    <row r="10" spans="2:3" ht="16.5" customHeight="1">
      <c r="B10" s="271" t="s">
        <v>330</v>
      </c>
      <c r="C10" s="266">
        <v>7</v>
      </c>
    </row>
    <row r="11" spans="2:3" ht="16.5" customHeight="1">
      <c r="B11" s="271" t="s">
        <v>331</v>
      </c>
      <c r="C11" s="266">
        <v>6</v>
      </c>
    </row>
    <row r="12" spans="2:3" ht="16.5" customHeight="1">
      <c r="B12" s="271" t="s">
        <v>332</v>
      </c>
      <c r="C12" s="266">
        <v>2</v>
      </c>
    </row>
    <row r="13" spans="2:3" ht="16.5" customHeight="1">
      <c r="B13" s="273" t="s">
        <v>373</v>
      </c>
      <c r="C13" s="266">
        <v>1</v>
      </c>
    </row>
    <row r="14" spans="2:3" ht="16.5" customHeight="1" thickBot="1">
      <c r="B14" s="273" t="s">
        <v>338</v>
      </c>
      <c r="C14" s="266">
        <v>1</v>
      </c>
    </row>
    <row r="15" spans="2:3" ht="19.5" customHeight="1" thickBot="1">
      <c r="B15" s="275" t="s">
        <v>32</v>
      </c>
      <c r="C15" s="276">
        <f>SUM(C7:C14)</f>
        <v>57</v>
      </c>
    </row>
    <row r="16" spans="2:3" ht="15">
      <c r="B16" s="455"/>
      <c r="C16" s="455"/>
    </row>
    <row r="17" spans="2:3" ht="15">
      <c r="B17" s="456"/>
      <c r="C17" s="456"/>
    </row>
    <row r="18" spans="2:7" ht="15.75" customHeight="1">
      <c r="B18" s="454" t="s">
        <v>422</v>
      </c>
      <c r="C18" s="454"/>
      <c r="D18" s="454"/>
      <c r="E18" s="264"/>
      <c r="F18" s="264"/>
      <c r="G18" s="263"/>
    </row>
    <row r="19" spans="2:7" ht="15.75" customHeight="1" thickBot="1">
      <c r="B19" s="245"/>
      <c r="C19" s="245"/>
      <c r="D19" s="245"/>
      <c r="E19" s="245"/>
      <c r="F19" s="245"/>
      <c r="G19" s="263"/>
    </row>
    <row r="20" spans="2:7" ht="18" customHeight="1" thickBot="1">
      <c r="B20" s="280" t="s">
        <v>339</v>
      </c>
      <c r="C20" s="279" t="s">
        <v>32</v>
      </c>
      <c r="D20" s="268"/>
      <c r="E20" s="245"/>
      <c r="F20" s="245"/>
      <c r="G20" s="263"/>
    </row>
    <row r="21" spans="2:3" ht="16.5" customHeight="1">
      <c r="B21" s="272" t="s">
        <v>327</v>
      </c>
      <c r="C21" s="265">
        <v>361</v>
      </c>
    </row>
    <row r="22" spans="2:3" ht="16.5" customHeight="1">
      <c r="B22" s="273" t="s">
        <v>328</v>
      </c>
      <c r="C22" s="266">
        <v>114</v>
      </c>
    </row>
    <row r="23" spans="2:3" ht="16.5" customHeight="1">
      <c r="B23" s="273" t="s">
        <v>329</v>
      </c>
      <c r="C23" s="266">
        <v>114</v>
      </c>
    </row>
    <row r="24" spans="2:3" ht="16.5" customHeight="1">
      <c r="B24" s="273" t="s">
        <v>330</v>
      </c>
      <c r="C24" s="266">
        <v>27</v>
      </c>
    </row>
    <row r="25" spans="2:3" ht="16.5" customHeight="1">
      <c r="B25" s="273" t="s">
        <v>331</v>
      </c>
      <c r="C25" s="266">
        <v>71</v>
      </c>
    </row>
    <row r="26" spans="2:3" ht="16.5" customHeight="1">
      <c r="B26" s="273" t="s">
        <v>332</v>
      </c>
      <c r="C26" s="266">
        <v>37</v>
      </c>
    </row>
    <row r="27" spans="2:3" ht="16.5" customHeight="1">
      <c r="B27" s="273" t="s">
        <v>333</v>
      </c>
      <c r="C27" s="266">
        <v>16</v>
      </c>
    </row>
    <row r="28" spans="2:3" ht="16.5" customHeight="1">
      <c r="B28" s="273" t="s">
        <v>334</v>
      </c>
      <c r="C28" s="266">
        <v>7</v>
      </c>
    </row>
    <row r="29" spans="2:3" s="307" customFormat="1" ht="16.5" customHeight="1">
      <c r="B29" s="273" t="s">
        <v>401</v>
      </c>
      <c r="C29" s="266">
        <v>1</v>
      </c>
    </row>
    <row r="30" spans="2:3" ht="16.5" customHeight="1">
      <c r="B30" s="273" t="s">
        <v>335</v>
      </c>
      <c r="C30" s="266">
        <v>8</v>
      </c>
    </row>
    <row r="31" spans="2:3" ht="16.5" customHeight="1">
      <c r="B31" s="273" t="s">
        <v>349</v>
      </c>
      <c r="C31" s="266">
        <v>4</v>
      </c>
    </row>
    <row r="32" spans="2:3" ht="16.5" customHeight="1">
      <c r="B32" s="273" t="s">
        <v>373</v>
      </c>
      <c r="C32" s="266">
        <v>6</v>
      </c>
    </row>
    <row r="33" spans="2:3" ht="16.5" customHeight="1">
      <c r="B33" s="273" t="s">
        <v>375</v>
      </c>
      <c r="C33" s="266">
        <v>3</v>
      </c>
    </row>
    <row r="34" spans="2:3" ht="16.5" customHeight="1">
      <c r="B34" s="273" t="s">
        <v>337</v>
      </c>
      <c r="C34" s="266">
        <v>2</v>
      </c>
    </row>
    <row r="35" spans="2:3" ht="16.5" customHeight="1">
      <c r="B35" s="273" t="s">
        <v>348</v>
      </c>
      <c r="C35" s="266">
        <v>4</v>
      </c>
    </row>
    <row r="36" spans="2:3" ht="16.5" customHeight="1">
      <c r="B36" s="273" t="s">
        <v>374</v>
      </c>
      <c r="C36" s="266">
        <v>1</v>
      </c>
    </row>
    <row r="37" spans="2:3" ht="16.5" customHeight="1">
      <c r="B37" s="273" t="s">
        <v>338</v>
      </c>
      <c r="C37" s="266">
        <v>5</v>
      </c>
    </row>
    <row r="38" spans="2:3" ht="16.5" customHeight="1">
      <c r="B38" s="271" t="s">
        <v>376</v>
      </c>
      <c r="C38" s="303">
        <v>3</v>
      </c>
    </row>
    <row r="39" spans="2:3" s="307" customFormat="1" ht="16.5" customHeight="1">
      <c r="B39" s="273" t="s">
        <v>402</v>
      </c>
      <c r="C39" s="303">
        <v>1</v>
      </c>
    </row>
    <row r="40" spans="2:3" ht="16.5" customHeight="1" thickBot="1">
      <c r="B40" s="274" t="s">
        <v>336</v>
      </c>
      <c r="C40" s="267">
        <v>7</v>
      </c>
    </row>
    <row r="41" spans="2:3" ht="20.25" customHeight="1" thickBot="1">
      <c r="B41" s="277" t="s">
        <v>32</v>
      </c>
      <c r="C41" s="276">
        <f>SUM(C21:C40)</f>
        <v>792</v>
      </c>
    </row>
    <row r="42" ht="15">
      <c r="B42" s="88" t="s">
        <v>18</v>
      </c>
    </row>
  </sheetData>
  <sheetProtection/>
  <mergeCells count="5">
    <mergeCell ref="B4:D4"/>
    <mergeCell ref="B18:D18"/>
    <mergeCell ref="B16:C16"/>
    <mergeCell ref="B17:C17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&amp;L15.11.2013&amp;CTÜRKİYE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0">
      <selection activeCell="A4" sqref="A4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22" t="s">
        <v>411</v>
      </c>
      <c r="B2" s="322"/>
      <c r="C2" s="322"/>
      <c r="D2" s="322"/>
      <c r="E2" s="322"/>
      <c r="F2" s="322"/>
      <c r="G2" s="322"/>
      <c r="H2" s="322"/>
    </row>
    <row r="5" spans="1:8" ht="18.75" customHeight="1">
      <c r="A5" s="368" t="s">
        <v>423</v>
      </c>
      <c r="B5" s="368"/>
      <c r="C5" s="368"/>
      <c r="D5" s="368"/>
      <c r="E5" s="368"/>
      <c r="F5" s="368"/>
      <c r="G5" s="368"/>
      <c r="H5" s="368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34"/>
      <c r="B9" s="468" t="s">
        <v>3</v>
      </c>
      <c r="C9" s="469"/>
      <c r="D9" s="468" t="s">
        <v>6</v>
      </c>
      <c r="E9" s="469"/>
      <c r="F9" s="468" t="s">
        <v>2</v>
      </c>
      <c r="G9" s="469"/>
    </row>
    <row r="10" spans="1:7" ht="31.5" customHeight="1">
      <c r="A10" s="261" t="s">
        <v>9</v>
      </c>
      <c r="B10" s="470">
        <v>51</v>
      </c>
      <c r="C10" s="471"/>
      <c r="D10" s="470">
        <v>227</v>
      </c>
      <c r="E10" s="471"/>
      <c r="F10" s="472">
        <v>278</v>
      </c>
      <c r="G10" s="473"/>
    </row>
    <row r="11" spans="1:8" ht="30">
      <c r="A11" s="135" t="s">
        <v>249</v>
      </c>
      <c r="B11" s="470">
        <v>167523459</v>
      </c>
      <c r="C11" s="471"/>
      <c r="D11" s="470">
        <v>32625000</v>
      </c>
      <c r="E11" s="471"/>
      <c r="F11" s="470">
        <v>200148459</v>
      </c>
      <c r="G11" s="471"/>
      <c r="H11" s="193"/>
    </row>
    <row r="12" spans="1:8" ht="45">
      <c r="A12" s="136" t="s">
        <v>250</v>
      </c>
      <c r="B12" s="470">
        <v>24388829</v>
      </c>
      <c r="C12" s="471"/>
      <c r="D12" s="470">
        <v>25390200</v>
      </c>
      <c r="E12" s="471"/>
      <c r="F12" s="470">
        <v>49779029</v>
      </c>
      <c r="G12" s="471"/>
      <c r="H12" s="193"/>
    </row>
    <row r="13" spans="1:7" ht="42" customHeight="1">
      <c r="A13" s="135" t="s">
        <v>251</v>
      </c>
      <c r="B13" s="458">
        <v>14.56</v>
      </c>
      <c r="C13" s="459"/>
      <c r="D13" s="458">
        <v>77.82</v>
      </c>
      <c r="E13" s="459"/>
      <c r="F13" s="458">
        <v>24.87</v>
      </c>
      <c r="G13" s="459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463" t="s">
        <v>424</v>
      </c>
      <c r="B18" s="463"/>
      <c r="C18" s="463"/>
      <c r="D18" s="463"/>
      <c r="E18" s="463"/>
      <c r="F18" s="463"/>
      <c r="G18" s="463"/>
    </row>
    <row r="19" spans="1:7" ht="15.75" customHeight="1">
      <c r="A19" s="463"/>
      <c r="B19" s="463"/>
      <c r="C19" s="463"/>
      <c r="D19" s="463"/>
      <c r="E19" s="463"/>
      <c r="F19" s="463"/>
      <c r="G19" s="463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464"/>
      <c r="B21" s="464"/>
      <c r="C21" s="464"/>
      <c r="D21" s="464"/>
      <c r="E21" s="464"/>
      <c r="F21" s="464"/>
      <c r="G21" s="464"/>
      <c r="H21" s="464"/>
    </row>
    <row r="22" spans="1:7" ht="31.5" customHeight="1">
      <c r="A22" s="137"/>
      <c r="B22" s="468" t="s">
        <v>3</v>
      </c>
      <c r="C22" s="469"/>
      <c r="D22" s="468" t="s">
        <v>6</v>
      </c>
      <c r="E22" s="469"/>
      <c r="F22" s="468" t="s">
        <v>2</v>
      </c>
      <c r="G22" s="469"/>
    </row>
    <row r="23" spans="1:7" ht="28.5" customHeight="1">
      <c r="A23" s="138" t="s">
        <v>9</v>
      </c>
      <c r="B23" s="465">
        <v>662</v>
      </c>
      <c r="C23" s="466"/>
      <c r="D23" s="465">
        <v>2504</v>
      </c>
      <c r="E23" s="466"/>
      <c r="F23" s="465">
        <v>3166</v>
      </c>
      <c r="G23" s="467"/>
    </row>
    <row r="24" spans="1:7" ht="42" customHeight="1">
      <c r="A24" s="139" t="s">
        <v>249</v>
      </c>
      <c r="B24" s="460">
        <v>826153132</v>
      </c>
      <c r="C24" s="461"/>
      <c r="D24" s="460">
        <v>510047260</v>
      </c>
      <c r="E24" s="461"/>
      <c r="F24" s="460">
        <v>1336200392</v>
      </c>
      <c r="G24" s="462"/>
    </row>
    <row r="25" spans="1:7" ht="45">
      <c r="A25" s="140" t="s">
        <v>250</v>
      </c>
      <c r="B25" s="460">
        <v>534873999</v>
      </c>
      <c r="C25" s="462"/>
      <c r="D25" s="460">
        <v>443990650</v>
      </c>
      <c r="E25" s="462"/>
      <c r="F25" s="460">
        <v>978864649</v>
      </c>
      <c r="G25" s="462"/>
    </row>
    <row r="26" spans="1:7" ht="25.5" customHeight="1">
      <c r="A26" s="135" t="s">
        <v>251</v>
      </c>
      <c r="B26" s="458">
        <v>64.74</v>
      </c>
      <c r="C26" s="459"/>
      <c r="D26" s="458">
        <v>87.05</v>
      </c>
      <c r="E26" s="459"/>
      <c r="F26" s="458">
        <v>73.26</v>
      </c>
      <c r="G26" s="459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10:C10"/>
    <mergeCell ref="D10:E10"/>
    <mergeCell ref="F10:G10"/>
    <mergeCell ref="A2:H2"/>
    <mergeCell ref="A5:H5"/>
    <mergeCell ref="B9:C9"/>
    <mergeCell ref="D9:E9"/>
    <mergeCell ref="F9:G9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A18:G19"/>
    <mergeCell ref="A21:H21"/>
    <mergeCell ref="B23:C23"/>
    <mergeCell ref="D23:E23"/>
    <mergeCell ref="F23:G23"/>
    <mergeCell ref="B22:C22"/>
    <mergeCell ref="D22:E22"/>
    <mergeCell ref="F22:G22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&amp;L15.11.2013&amp;CTÜRKİYE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78">
      <selection activeCell="A4" sqref="A4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173" max="173" width="18.00390625" style="0" customWidth="1"/>
    <col min="174" max="175" width="13.8515625" style="0" customWidth="1"/>
    <col min="176" max="176" width="19.421875" style="0" customWidth="1"/>
    <col min="177" max="177" width="10.140625" style="0" bestFit="1" customWidth="1"/>
    <col min="178" max="178" width="8.8515625" style="0" customWidth="1"/>
    <col min="179" max="179" width="10.140625" style="0" bestFit="1" customWidth="1"/>
  </cols>
  <sheetData>
    <row r="1" spans="1:6" ht="17.25" thickBot="1">
      <c r="A1" s="485" t="s">
        <v>408</v>
      </c>
      <c r="B1" s="485"/>
      <c r="C1" s="485"/>
      <c r="D1" s="485"/>
      <c r="E1" s="485"/>
      <c r="F1" s="485"/>
    </row>
    <row r="2" spans="1:6" ht="15" customHeight="1">
      <c r="A2" s="483" t="s">
        <v>425</v>
      </c>
      <c r="B2" s="483"/>
      <c r="C2" s="483"/>
      <c r="D2" s="483"/>
      <c r="E2" s="483"/>
      <c r="F2" s="483"/>
    </row>
    <row r="3" spans="1:6" ht="15" customHeight="1">
      <c r="A3" s="484"/>
      <c r="B3" s="484"/>
      <c r="C3" s="484"/>
      <c r="D3" s="484"/>
      <c r="E3" s="484"/>
      <c r="F3" s="484"/>
    </row>
    <row r="4" spans="2:5" ht="15.75" customHeight="1">
      <c r="B4" s="419" t="s">
        <v>137</v>
      </c>
      <c r="C4" s="419"/>
      <c r="D4" s="419"/>
      <c r="E4" s="419"/>
    </row>
    <row r="5" spans="2:5" ht="45" customHeight="1">
      <c r="B5" s="481" t="s">
        <v>252</v>
      </c>
      <c r="C5" s="481" t="s">
        <v>253</v>
      </c>
      <c r="D5" s="481" t="s">
        <v>254</v>
      </c>
      <c r="E5" s="481" t="s">
        <v>255</v>
      </c>
    </row>
    <row r="6" spans="2:5" ht="15" customHeight="1">
      <c r="B6" s="481"/>
      <c r="C6" s="481"/>
      <c r="D6" s="482"/>
      <c r="E6" s="482"/>
    </row>
    <row r="7" spans="2:5" ht="17.25" customHeight="1" hidden="1">
      <c r="B7" s="481"/>
      <c r="C7" s="481"/>
      <c r="D7" s="482"/>
      <c r="E7" s="482"/>
    </row>
    <row r="8" spans="2:5" ht="15">
      <c r="B8" s="304" t="s">
        <v>194</v>
      </c>
      <c r="C8" s="304">
        <v>434</v>
      </c>
      <c r="D8" s="305">
        <v>495812872</v>
      </c>
      <c r="E8" s="305">
        <v>405523327</v>
      </c>
    </row>
    <row r="9" spans="2:5" ht="15">
      <c r="B9" s="304" t="s">
        <v>167</v>
      </c>
      <c r="C9" s="304">
        <v>71</v>
      </c>
      <c r="D9" s="305">
        <v>185763260</v>
      </c>
      <c r="E9" s="305">
        <v>11230412</v>
      </c>
    </row>
    <row r="10" spans="2:5" ht="15">
      <c r="B10" s="304" t="s">
        <v>195</v>
      </c>
      <c r="C10" s="304">
        <v>36</v>
      </c>
      <c r="D10" s="305">
        <v>24270000</v>
      </c>
      <c r="E10" s="305">
        <v>22260200</v>
      </c>
    </row>
    <row r="11" spans="2:5" ht="15">
      <c r="B11" s="304" t="s">
        <v>168</v>
      </c>
      <c r="C11" s="304">
        <v>27</v>
      </c>
      <c r="D11" s="305">
        <v>3610000</v>
      </c>
      <c r="E11" s="305">
        <v>2198001</v>
      </c>
    </row>
    <row r="12" spans="2:5" ht="15">
      <c r="B12" s="304" t="s">
        <v>177</v>
      </c>
      <c r="C12" s="304">
        <v>16</v>
      </c>
      <c r="D12" s="305">
        <v>8245000</v>
      </c>
      <c r="E12" s="305">
        <v>4396000</v>
      </c>
    </row>
    <row r="13" spans="2:5" ht="15">
      <c r="B13" s="304" t="s">
        <v>201</v>
      </c>
      <c r="C13" s="304">
        <v>11</v>
      </c>
      <c r="D13" s="305">
        <v>6390000</v>
      </c>
      <c r="E13" s="305">
        <v>6217500</v>
      </c>
    </row>
    <row r="14" spans="2:5" ht="15">
      <c r="B14" s="304" t="s">
        <v>188</v>
      </c>
      <c r="C14" s="304">
        <v>8</v>
      </c>
      <c r="D14" s="305">
        <v>3860000</v>
      </c>
      <c r="E14" s="305">
        <v>2051250</v>
      </c>
    </row>
    <row r="15" spans="2:5" ht="15">
      <c r="B15" s="304" t="s">
        <v>198</v>
      </c>
      <c r="C15" s="304">
        <v>7</v>
      </c>
      <c r="D15" s="305">
        <v>4400000</v>
      </c>
      <c r="E15" s="305">
        <v>3220000</v>
      </c>
    </row>
    <row r="16" spans="2:5" ht="15">
      <c r="B16" s="304" t="s">
        <v>208</v>
      </c>
      <c r="C16" s="304">
        <v>6</v>
      </c>
      <c r="D16" s="305">
        <v>400000</v>
      </c>
      <c r="E16" s="305">
        <v>270000</v>
      </c>
    </row>
    <row r="17" spans="2:5" ht="15">
      <c r="B17" s="304" t="s">
        <v>162</v>
      </c>
      <c r="C17" s="304">
        <v>6</v>
      </c>
      <c r="D17" s="305">
        <v>2200000</v>
      </c>
      <c r="E17" s="305">
        <v>1503500</v>
      </c>
    </row>
    <row r="18" spans="2:5" ht="15">
      <c r="B18" s="304" t="s">
        <v>202</v>
      </c>
      <c r="C18" s="304">
        <v>4</v>
      </c>
      <c r="D18" s="305">
        <v>11100000</v>
      </c>
      <c r="E18" s="305">
        <v>10460000</v>
      </c>
    </row>
    <row r="19" spans="2:5" ht="15">
      <c r="B19" s="304" t="s">
        <v>322</v>
      </c>
      <c r="C19" s="304">
        <v>4</v>
      </c>
      <c r="D19" s="305">
        <v>21100000</v>
      </c>
      <c r="E19" s="305">
        <v>20566600</v>
      </c>
    </row>
    <row r="20" spans="2:5" ht="15">
      <c r="B20" s="304" t="s">
        <v>192</v>
      </c>
      <c r="C20" s="304">
        <v>4</v>
      </c>
      <c r="D20" s="305">
        <v>850000</v>
      </c>
      <c r="E20" s="305">
        <v>305000</v>
      </c>
    </row>
    <row r="21" spans="2:5" ht="15">
      <c r="B21" s="304" t="s">
        <v>219</v>
      </c>
      <c r="C21" s="304">
        <v>3</v>
      </c>
      <c r="D21" s="305">
        <v>200000</v>
      </c>
      <c r="E21" s="305">
        <v>56005</v>
      </c>
    </row>
    <row r="22" spans="2:5" ht="15">
      <c r="B22" s="304" t="s">
        <v>181</v>
      </c>
      <c r="C22" s="304">
        <v>3</v>
      </c>
      <c r="D22" s="305">
        <v>250000</v>
      </c>
      <c r="E22" s="305">
        <v>174500</v>
      </c>
    </row>
    <row r="23" spans="2:5" ht="15">
      <c r="B23" s="304" t="s">
        <v>214</v>
      </c>
      <c r="C23" s="304">
        <v>3</v>
      </c>
      <c r="D23" s="305">
        <v>200000</v>
      </c>
      <c r="E23" s="305">
        <v>182500</v>
      </c>
    </row>
    <row r="24" spans="2:5" ht="15">
      <c r="B24" s="304" t="s">
        <v>170</v>
      </c>
      <c r="C24" s="304">
        <v>2</v>
      </c>
      <c r="D24" s="305">
        <v>600000</v>
      </c>
      <c r="E24" s="305">
        <v>500000</v>
      </c>
    </row>
    <row r="25" spans="2:5" ht="15">
      <c r="B25" s="304" t="s">
        <v>228</v>
      </c>
      <c r="C25" s="304">
        <v>2</v>
      </c>
      <c r="D25" s="305">
        <v>2102000</v>
      </c>
      <c r="E25" s="305">
        <v>123704</v>
      </c>
    </row>
    <row r="26" spans="2:5" ht="15">
      <c r="B26" s="304" t="s">
        <v>206</v>
      </c>
      <c r="C26" s="304">
        <v>1</v>
      </c>
      <c r="D26" s="305">
        <v>200000</v>
      </c>
      <c r="E26" s="305">
        <v>10000</v>
      </c>
    </row>
    <row r="27" spans="2:5" ht="15">
      <c r="B27" s="304" t="s">
        <v>231</v>
      </c>
      <c r="C27" s="304">
        <v>1</v>
      </c>
      <c r="D27" s="305">
        <v>200000</v>
      </c>
      <c r="E27" s="305">
        <v>100000</v>
      </c>
    </row>
    <row r="28" spans="2:5" ht="15">
      <c r="B28" s="304" t="s">
        <v>236</v>
      </c>
      <c r="C28" s="304">
        <v>1</v>
      </c>
      <c r="D28" s="305">
        <v>50000</v>
      </c>
      <c r="E28" s="305">
        <v>45000</v>
      </c>
    </row>
    <row r="29" spans="2:5" ht="15">
      <c r="B29" s="304" t="s">
        <v>193</v>
      </c>
      <c r="C29" s="304">
        <v>1</v>
      </c>
      <c r="D29" s="305">
        <v>50000</v>
      </c>
      <c r="E29" s="305">
        <v>50000</v>
      </c>
    </row>
    <row r="30" spans="2:5" ht="15">
      <c r="B30" s="304" t="s">
        <v>211</v>
      </c>
      <c r="C30" s="304">
        <v>1</v>
      </c>
      <c r="D30" s="305">
        <v>50000</v>
      </c>
      <c r="E30" s="305">
        <v>50000</v>
      </c>
    </row>
    <row r="31" spans="2:5" s="307" customFormat="1" ht="15">
      <c r="B31" s="304" t="s">
        <v>189</v>
      </c>
      <c r="C31" s="304">
        <v>1</v>
      </c>
      <c r="D31" s="305">
        <v>50000</v>
      </c>
      <c r="E31" s="305">
        <v>27500</v>
      </c>
    </row>
    <row r="32" spans="2:5" s="307" customFormat="1" ht="15">
      <c r="B32" s="304" t="s">
        <v>215</v>
      </c>
      <c r="C32" s="304">
        <v>1</v>
      </c>
      <c r="D32" s="305">
        <v>50000</v>
      </c>
      <c r="E32" s="305">
        <v>25000</v>
      </c>
    </row>
    <row r="33" spans="2:5" s="307" customFormat="1" ht="15">
      <c r="B33" s="304" t="s">
        <v>218</v>
      </c>
      <c r="C33" s="304">
        <v>1</v>
      </c>
      <c r="D33" s="305">
        <v>50000</v>
      </c>
      <c r="E33" s="305">
        <v>15000</v>
      </c>
    </row>
    <row r="34" spans="2:5" s="307" customFormat="1" ht="15">
      <c r="B34" s="304" t="s">
        <v>187</v>
      </c>
      <c r="C34" s="304">
        <v>1</v>
      </c>
      <c r="D34" s="305">
        <v>200000</v>
      </c>
      <c r="E34" s="305">
        <v>98000</v>
      </c>
    </row>
    <row r="35" spans="2:5" s="307" customFormat="1" ht="15">
      <c r="B35" s="304" t="s">
        <v>237</v>
      </c>
      <c r="C35" s="304">
        <v>1</v>
      </c>
      <c r="D35" s="305">
        <v>150000</v>
      </c>
      <c r="E35" s="305">
        <v>150000</v>
      </c>
    </row>
    <row r="36" spans="2:5" s="307" customFormat="1" ht="15">
      <c r="B36" s="304" t="s">
        <v>226</v>
      </c>
      <c r="C36" s="304">
        <v>1</v>
      </c>
      <c r="D36" s="305">
        <v>50000</v>
      </c>
      <c r="E36" s="305">
        <v>25000</v>
      </c>
    </row>
    <row r="37" spans="2:5" s="307" customFormat="1" ht="15">
      <c r="B37" s="304" t="s">
        <v>178</v>
      </c>
      <c r="C37" s="304">
        <v>1</v>
      </c>
      <c r="D37" s="305">
        <v>50000</v>
      </c>
      <c r="E37" s="305">
        <v>50000</v>
      </c>
    </row>
    <row r="38" spans="2:5" s="307" customFormat="1" ht="15">
      <c r="B38" s="304" t="s">
        <v>179</v>
      </c>
      <c r="C38" s="304">
        <v>1</v>
      </c>
      <c r="D38" s="305">
        <v>53000000</v>
      </c>
      <c r="E38" s="305">
        <v>42400000</v>
      </c>
    </row>
    <row r="39" spans="2:5" s="307" customFormat="1" ht="15">
      <c r="B39" s="304" t="s">
        <v>171</v>
      </c>
      <c r="C39" s="304">
        <v>1</v>
      </c>
      <c r="D39" s="305">
        <v>50000</v>
      </c>
      <c r="E39" s="305">
        <v>50000</v>
      </c>
    </row>
    <row r="40" spans="2:5" s="307" customFormat="1" ht="15">
      <c r="B40" s="304" t="s">
        <v>207</v>
      </c>
      <c r="C40" s="304">
        <v>1</v>
      </c>
      <c r="D40" s="305">
        <v>600000</v>
      </c>
      <c r="E40" s="305">
        <v>540000</v>
      </c>
    </row>
    <row r="41" spans="2:5" ht="15" customHeight="1">
      <c r="B41" s="475" t="s">
        <v>32</v>
      </c>
      <c r="C41" s="476"/>
      <c r="D41" s="477"/>
      <c r="E41" s="145">
        <f>SUM(E8:E40)</f>
        <v>534873999</v>
      </c>
    </row>
    <row r="42" spans="3:5" ht="15" customHeight="1">
      <c r="C42" s="3"/>
      <c r="D42" s="3"/>
      <c r="E42" s="142"/>
    </row>
    <row r="43" spans="3:5" s="307" customFormat="1" ht="15" customHeight="1">
      <c r="C43" s="3"/>
      <c r="D43" s="3"/>
      <c r="E43" s="142"/>
    </row>
    <row r="44" spans="3:5" s="307" customFormat="1" ht="15" customHeight="1">
      <c r="C44" s="3"/>
      <c r="D44" s="3"/>
      <c r="E44" s="142"/>
    </row>
    <row r="45" spans="3:5" s="307" customFormat="1" ht="15" customHeight="1">
      <c r="C45" s="3"/>
      <c r="D45" s="3"/>
      <c r="E45" s="142"/>
    </row>
    <row r="46" spans="3:5" s="307" customFormat="1" ht="15" customHeight="1">
      <c r="C46" s="3"/>
      <c r="D46" s="3"/>
      <c r="E46" s="142"/>
    </row>
    <row r="47" spans="3:5" s="307" customFormat="1" ht="15" customHeight="1">
      <c r="C47" s="3"/>
      <c r="D47" s="3"/>
      <c r="E47" s="142"/>
    </row>
    <row r="48" spans="3:5" s="307" customFormat="1" ht="15" customHeight="1">
      <c r="C48" s="3"/>
      <c r="D48" s="3"/>
      <c r="E48" s="142"/>
    </row>
    <row r="49" spans="3:5" s="307" customFormat="1" ht="15" customHeight="1">
      <c r="C49" s="3"/>
      <c r="D49" s="3"/>
      <c r="E49" s="142"/>
    </row>
    <row r="50" spans="2:5" ht="15.75" customHeight="1">
      <c r="B50" s="419" t="s">
        <v>147</v>
      </c>
      <c r="C50" s="419"/>
      <c r="D50" s="419"/>
      <c r="E50" s="419"/>
    </row>
    <row r="51" spans="2:5" ht="30" customHeight="1">
      <c r="B51" s="478" t="s">
        <v>252</v>
      </c>
      <c r="C51" s="478" t="s">
        <v>253</v>
      </c>
      <c r="D51" s="478" t="s">
        <v>254</v>
      </c>
      <c r="E51" s="478" t="s">
        <v>255</v>
      </c>
    </row>
    <row r="52" spans="2:5" ht="27.75" customHeight="1">
      <c r="B52" s="479"/>
      <c r="C52" s="479"/>
      <c r="D52" s="479"/>
      <c r="E52" s="479"/>
    </row>
    <row r="53" spans="2:5" ht="18.75" customHeight="1" hidden="1">
      <c r="B53" s="480"/>
      <c r="C53" s="480"/>
      <c r="D53" s="480"/>
      <c r="E53" s="480"/>
    </row>
    <row r="54" spans="2:5" ht="15">
      <c r="B54" s="304" t="s">
        <v>194</v>
      </c>
      <c r="C54" s="304">
        <v>1456</v>
      </c>
      <c r="D54" s="305">
        <v>269570360</v>
      </c>
      <c r="E54" s="305">
        <v>243765775</v>
      </c>
    </row>
    <row r="55" spans="2:5" ht="15">
      <c r="B55" s="304" t="s">
        <v>168</v>
      </c>
      <c r="C55" s="304">
        <v>188</v>
      </c>
      <c r="D55" s="305">
        <v>63760000</v>
      </c>
      <c r="E55" s="305">
        <v>59288375</v>
      </c>
    </row>
    <row r="56" spans="2:5" ht="15">
      <c r="B56" s="304" t="s">
        <v>167</v>
      </c>
      <c r="C56" s="304">
        <v>131</v>
      </c>
      <c r="D56" s="305">
        <v>10864000</v>
      </c>
      <c r="E56" s="305">
        <v>7503700</v>
      </c>
    </row>
    <row r="57" spans="2:5" ht="15">
      <c r="B57" s="304" t="s">
        <v>322</v>
      </c>
      <c r="C57" s="304">
        <v>116</v>
      </c>
      <c r="D57" s="305">
        <v>23308000</v>
      </c>
      <c r="E57" s="305">
        <v>21746800</v>
      </c>
    </row>
    <row r="58" spans="2:5" ht="15">
      <c r="B58" s="304" t="s">
        <v>195</v>
      </c>
      <c r="C58" s="304">
        <v>100</v>
      </c>
      <c r="D58" s="305">
        <v>20297000</v>
      </c>
      <c r="E58" s="305">
        <v>8897100</v>
      </c>
    </row>
    <row r="59" spans="2:5" ht="15">
      <c r="B59" s="304" t="s">
        <v>188</v>
      </c>
      <c r="C59" s="304">
        <v>97</v>
      </c>
      <c r="D59" s="305">
        <v>18036000</v>
      </c>
      <c r="E59" s="305">
        <v>16469675</v>
      </c>
    </row>
    <row r="60" spans="2:5" ht="15">
      <c r="B60" s="304" t="s">
        <v>177</v>
      </c>
      <c r="C60" s="304">
        <v>61</v>
      </c>
      <c r="D60" s="305">
        <v>8172000</v>
      </c>
      <c r="E60" s="305">
        <v>6755775</v>
      </c>
    </row>
    <row r="61" spans="2:5" ht="15">
      <c r="B61" s="304" t="s">
        <v>192</v>
      </c>
      <c r="C61" s="304">
        <v>37</v>
      </c>
      <c r="D61" s="305">
        <v>5900000</v>
      </c>
      <c r="E61" s="305">
        <v>4622700</v>
      </c>
    </row>
    <row r="62" spans="2:5" ht="15">
      <c r="B62" s="304" t="s">
        <v>208</v>
      </c>
      <c r="C62" s="304">
        <v>35</v>
      </c>
      <c r="D62" s="305">
        <v>2902000</v>
      </c>
      <c r="E62" s="305">
        <v>2374700</v>
      </c>
    </row>
    <row r="63" spans="2:5" ht="15">
      <c r="B63" s="304" t="s">
        <v>198</v>
      </c>
      <c r="C63" s="304">
        <v>32</v>
      </c>
      <c r="D63" s="305">
        <v>2764000</v>
      </c>
      <c r="E63" s="305">
        <v>1921900</v>
      </c>
    </row>
    <row r="64" spans="2:5" ht="15">
      <c r="B64" s="304" t="s">
        <v>201</v>
      </c>
      <c r="C64" s="304">
        <v>25</v>
      </c>
      <c r="D64" s="305">
        <v>3230000</v>
      </c>
      <c r="E64" s="305">
        <v>2659800</v>
      </c>
    </row>
    <row r="65" spans="2:5" ht="15">
      <c r="B65" s="304" t="s">
        <v>162</v>
      </c>
      <c r="C65" s="304">
        <v>24</v>
      </c>
      <c r="D65" s="305">
        <v>7400000</v>
      </c>
      <c r="E65" s="305">
        <v>6707500</v>
      </c>
    </row>
    <row r="66" spans="2:5" ht="15">
      <c r="B66" s="304" t="s">
        <v>202</v>
      </c>
      <c r="C66" s="304">
        <v>21</v>
      </c>
      <c r="D66" s="305">
        <v>4275000</v>
      </c>
      <c r="E66" s="305">
        <v>2443850</v>
      </c>
    </row>
    <row r="67" spans="2:5" ht="15">
      <c r="B67" s="304" t="s">
        <v>170</v>
      </c>
      <c r="C67" s="304">
        <v>21</v>
      </c>
      <c r="D67" s="305">
        <v>34190000</v>
      </c>
      <c r="E67" s="305">
        <v>32161000</v>
      </c>
    </row>
    <row r="68" spans="2:5" ht="15">
      <c r="B68" s="304" t="s">
        <v>223</v>
      </c>
      <c r="C68" s="304">
        <v>14</v>
      </c>
      <c r="D68" s="305">
        <v>2130000</v>
      </c>
      <c r="E68" s="305">
        <v>1747500</v>
      </c>
    </row>
    <row r="69" spans="2:5" ht="15">
      <c r="B69" s="304" t="s">
        <v>214</v>
      </c>
      <c r="C69" s="304">
        <v>13</v>
      </c>
      <c r="D69" s="305">
        <v>2600000</v>
      </c>
      <c r="E69" s="305">
        <v>1699300</v>
      </c>
    </row>
    <row r="70" spans="2:5" ht="15">
      <c r="B70" s="304" t="s">
        <v>237</v>
      </c>
      <c r="C70" s="304">
        <v>12</v>
      </c>
      <c r="D70" s="305">
        <v>1530000</v>
      </c>
      <c r="E70" s="305">
        <v>1445000</v>
      </c>
    </row>
    <row r="71" spans="2:5" ht="15">
      <c r="B71" s="304" t="s">
        <v>206</v>
      </c>
      <c r="C71" s="304">
        <v>9</v>
      </c>
      <c r="D71" s="305">
        <v>1925000</v>
      </c>
      <c r="E71" s="305">
        <v>1693000</v>
      </c>
    </row>
    <row r="72" spans="2:5" ht="15">
      <c r="B72" s="304" t="s">
        <v>215</v>
      </c>
      <c r="C72" s="304">
        <v>8</v>
      </c>
      <c r="D72" s="305">
        <v>845000</v>
      </c>
      <c r="E72" s="305">
        <v>477750</v>
      </c>
    </row>
    <row r="73" spans="2:5" ht="15">
      <c r="B73" s="304" t="s">
        <v>183</v>
      </c>
      <c r="C73" s="304">
        <v>6</v>
      </c>
      <c r="D73" s="305">
        <v>200000</v>
      </c>
      <c r="E73" s="305">
        <v>150000</v>
      </c>
    </row>
    <row r="74" spans="2:5" ht="15">
      <c r="B74" s="304" t="s">
        <v>205</v>
      </c>
      <c r="C74" s="304">
        <v>6</v>
      </c>
      <c r="D74" s="305">
        <v>870000</v>
      </c>
      <c r="E74" s="305">
        <v>847500</v>
      </c>
    </row>
    <row r="75" spans="2:5" ht="15">
      <c r="B75" s="304" t="s">
        <v>164</v>
      </c>
      <c r="C75" s="304">
        <v>6</v>
      </c>
      <c r="D75" s="305">
        <v>3050000</v>
      </c>
      <c r="E75" s="305">
        <v>2725300</v>
      </c>
    </row>
    <row r="76" spans="2:5" ht="15">
      <c r="B76" s="304" t="s">
        <v>221</v>
      </c>
      <c r="C76" s="304">
        <v>6</v>
      </c>
      <c r="D76" s="305">
        <v>1230000</v>
      </c>
      <c r="E76" s="305">
        <v>895000</v>
      </c>
    </row>
    <row r="77" spans="2:5" ht="15">
      <c r="B77" s="304" t="s">
        <v>219</v>
      </c>
      <c r="C77" s="304">
        <v>5</v>
      </c>
      <c r="D77" s="305">
        <v>240000</v>
      </c>
      <c r="E77" s="305">
        <v>113000</v>
      </c>
    </row>
    <row r="78" spans="2:5" ht="15">
      <c r="B78" s="304" t="s">
        <v>207</v>
      </c>
      <c r="C78" s="304">
        <v>5</v>
      </c>
      <c r="D78" s="305">
        <v>5440000</v>
      </c>
      <c r="E78" s="305">
        <v>2336000</v>
      </c>
    </row>
    <row r="79" spans="2:5" ht="15">
      <c r="B79" s="304" t="s">
        <v>181</v>
      </c>
      <c r="C79" s="304">
        <v>5</v>
      </c>
      <c r="D79" s="305">
        <v>190000</v>
      </c>
      <c r="E79" s="305">
        <v>175000</v>
      </c>
    </row>
    <row r="80" spans="2:5" ht="15">
      <c r="B80" s="304" t="s">
        <v>187</v>
      </c>
      <c r="C80" s="304">
        <v>4</v>
      </c>
      <c r="D80" s="305">
        <v>3000000</v>
      </c>
      <c r="E80" s="305">
        <v>3000000</v>
      </c>
    </row>
    <row r="81" spans="2:5" ht="15">
      <c r="B81" s="304" t="s">
        <v>210</v>
      </c>
      <c r="C81" s="304">
        <v>4</v>
      </c>
      <c r="D81" s="305">
        <v>1740000</v>
      </c>
      <c r="E81" s="305">
        <v>1688600</v>
      </c>
    </row>
    <row r="82" spans="2:5" ht="15">
      <c r="B82" s="304" t="s">
        <v>175</v>
      </c>
      <c r="C82" s="304">
        <v>4</v>
      </c>
      <c r="D82" s="305">
        <v>220000</v>
      </c>
      <c r="E82" s="305">
        <v>165000</v>
      </c>
    </row>
    <row r="83" spans="2:5" ht="15">
      <c r="B83" s="304" t="s">
        <v>239</v>
      </c>
      <c r="C83" s="304">
        <v>4</v>
      </c>
      <c r="D83" s="305">
        <v>780000</v>
      </c>
      <c r="E83" s="305">
        <v>620000</v>
      </c>
    </row>
    <row r="84" spans="2:5" ht="15">
      <c r="B84" s="304" t="s">
        <v>228</v>
      </c>
      <c r="C84" s="304">
        <v>4</v>
      </c>
      <c r="D84" s="305">
        <v>690000</v>
      </c>
      <c r="E84" s="305">
        <v>573100</v>
      </c>
    </row>
    <row r="85" spans="2:5" ht="15">
      <c r="B85" s="304" t="s">
        <v>172</v>
      </c>
      <c r="C85" s="304">
        <v>4</v>
      </c>
      <c r="D85" s="305">
        <v>944000</v>
      </c>
      <c r="E85" s="305">
        <v>686800</v>
      </c>
    </row>
    <row r="86" spans="2:5" ht="15">
      <c r="B86" s="304" t="s">
        <v>189</v>
      </c>
      <c r="C86" s="304">
        <v>3</v>
      </c>
      <c r="D86" s="305">
        <v>725000</v>
      </c>
      <c r="E86" s="305">
        <v>145000</v>
      </c>
    </row>
    <row r="87" spans="2:5" ht="15">
      <c r="B87" s="304" t="s">
        <v>176</v>
      </c>
      <c r="C87" s="304">
        <v>3</v>
      </c>
      <c r="D87" s="305">
        <v>250000</v>
      </c>
      <c r="E87" s="305">
        <v>140100</v>
      </c>
    </row>
    <row r="88" spans="2:5" ht="15">
      <c r="B88" s="304" t="s">
        <v>227</v>
      </c>
      <c r="C88" s="304">
        <v>3</v>
      </c>
      <c r="D88" s="305">
        <v>120000</v>
      </c>
      <c r="E88" s="305">
        <v>95000</v>
      </c>
    </row>
    <row r="89" spans="2:5" ht="15">
      <c r="B89" s="304" t="s">
        <v>211</v>
      </c>
      <c r="C89" s="304">
        <v>3</v>
      </c>
      <c r="D89" s="305">
        <v>2520000</v>
      </c>
      <c r="E89" s="305">
        <v>2520000</v>
      </c>
    </row>
    <row r="90" spans="2:5" ht="15">
      <c r="B90" s="304" t="s">
        <v>193</v>
      </c>
      <c r="C90" s="304">
        <v>2</v>
      </c>
      <c r="D90" s="305">
        <v>1010000</v>
      </c>
      <c r="E90" s="305">
        <v>1005000</v>
      </c>
    </row>
    <row r="91" spans="2:5" ht="15">
      <c r="B91" s="304" t="s">
        <v>224</v>
      </c>
      <c r="C91" s="304">
        <v>2</v>
      </c>
      <c r="D91" s="305">
        <v>40000</v>
      </c>
      <c r="E91" s="305">
        <v>12500</v>
      </c>
    </row>
    <row r="92" spans="2:5" ht="15">
      <c r="B92" s="304" t="s">
        <v>200</v>
      </c>
      <c r="C92" s="304">
        <v>2</v>
      </c>
      <c r="D92" s="305">
        <v>109900</v>
      </c>
      <c r="E92" s="305">
        <v>76600</v>
      </c>
    </row>
    <row r="93" spans="2:5" ht="15">
      <c r="B93" s="304" t="s">
        <v>178</v>
      </c>
      <c r="C93" s="304">
        <v>2</v>
      </c>
      <c r="D93" s="305">
        <v>100000</v>
      </c>
      <c r="E93" s="305">
        <v>99500</v>
      </c>
    </row>
    <row r="94" spans="2:5" ht="15">
      <c r="B94" s="304" t="s">
        <v>212</v>
      </c>
      <c r="C94" s="304">
        <v>2</v>
      </c>
      <c r="D94" s="305">
        <v>20000</v>
      </c>
      <c r="E94" s="305">
        <v>11550</v>
      </c>
    </row>
    <row r="95" spans="2:5" ht="15">
      <c r="B95" s="304" t="s">
        <v>186</v>
      </c>
      <c r="C95" s="304">
        <v>2</v>
      </c>
      <c r="D95" s="305">
        <v>110000</v>
      </c>
      <c r="E95" s="305">
        <v>60000</v>
      </c>
    </row>
    <row r="96" spans="2:5" ht="15">
      <c r="B96" s="304" t="s">
        <v>233</v>
      </c>
      <c r="C96" s="304">
        <v>1</v>
      </c>
      <c r="D96" s="305">
        <v>100000</v>
      </c>
      <c r="E96" s="305">
        <v>50000</v>
      </c>
    </row>
    <row r="97" spans="2:5" ht="15">
      <c r="B97" s="304" t="s">
        <v>180</v>
      </c>
      <c r="C97" s="304">
        <v>1</v>
      </c>
      <c r="D97" s="305">
        <v>1000000</v>
      </c>
      <c r="E97" s="305">
        <v>500000</v>
      </c>
    </row>
    <row r="98" spans="2:5" ht="15">
      <c r="B98" s="304" t="s">
        <v>226</v>
      </c>
      <c r="C98" s="304">
        <v>1</v>
      </c>
      <c r="D98" s="305">
        <v>20000</v>
      </c>
      <c r="E98" s="305">
        <v>20000</v>
      </c>
    </row>
    <row r="99" spans="2:5" ht="15">
      <c r="B99" s="304" t="s">
        <v>225</v>
      </c>
      <c r="C99" s="304">
        <v>1</v>
      </c>
      <c r="D99" s="305">
        <v>100000</v>
      </c>
      <c r="E99" s="305">
        <v>100000</v>
      </c>
    </row>
    <row r="100" spans="2:5" s="307" customFormat="1" ht="15">
      <c r="B100" s="304" t="s">
        <v>220</v>
      </c>
      <c r="C100" s="304">
        <v>1</v>
      </c>
      <c r="D100" s="305">
        <v>50000</v>
      </c>
      <c r="E100" s="305">
        <v>26000</v>
      </c>
    </row>
    <row r="101" spans="2:5" s="307" customFormat="1" ht="15">
      <c r="B101" s="304" t="s">
        <v>217</v>
      </c>
      <c r="C101" s="304">
        <v>1</v>
      </c>
      <c r="D101" s="305">
        <v>300000</v>
      </c>
      <c r="E101" s="305">
        <v>48000</v>
      </c>
    </row>
    <row r="102" spans="2:5" s="307" customFormat="1" ht="15">
      <c r="B102" s="304" t="s">
        <v>209</v>
      </c>
      <c r="C102" s="304">
        <v>1</v>
      </c>
      <c r="D102" s="305">
        <v>100000</v>
      </c>
      <c r="E102" s="305">
        <v>100000</v>
      </c>
    </row>
    <row r="103" spans="2:5" s="307" customFormat="1" ht="15">
      <c r="B103" s="304" t="s">
        <v>166</v>
      </c>
      <c r="C103" s="304">
        <v>1</v>
      </c>
      <c r="D103" s="305">
        <v>50000</v>
      </c>
      <c r="E103" s="305">
        <v>25000</v>
      </c>
    </row>
    <row r="104" spans="2:5" s="307" customFormat="1" ht="15">
      <c r="B104" s="304" t="s">
        <v>171</v>
      </c>
      <c r="C104" s="304">
        <v>1</v>
      </c>
      <c r="D104" s="305">
        <v>220000</v>
      </c>
      <c r="E104" s="305">
        <v>88000</v>
      </c>
    </row>
    <row r="105" spans="2:5" s="307" customFormat="1" ht="15">
      <c r="B105" s="304" t="s">
        <v>204</v>
      </c>
      <c r="C105" s="304">
        <v>1</v>
      </c>
      <c r="D105" s="305">
        <v>100000</v>
      </c>
      <c r="E105" s="305">
        <v>100000</v>
      </c>
    </row>
    <row r="106" spans="2:5" s="307" customFormat="1" ht="15">
      <c r="B106" s="304" t="s">
        <v>203</v>
      </c>
      <c r="C106" s="304">
        <v>1</v>
      </c>
      <c r="D106" s="305">
        <v>10000</v>
      </c>
      <c r="E106" s="305">
        <v>10000</v>
      </c>
    </row>
    <row r="107" spans="2:5" s="307" customFormat="1" ht="15">
      <c r="B107" s="304" t="s">
        <v>232</v>
      </c>
      <c r="C107" s="304">
        <v>1</v>
      </c>
      <c r="D107" s="305">
        <v>300000</v>
      </c>
      <c r="E107" s="305">
        <v>150000</v>
      </c>
    </row>
    <row r="108" spans="2:5" s="307" customFormat="1" ht="15">
      <c r="B108" s="304" t="s">
        <v>199</v>
      </c>
      <c r="C108" s="304">
        <v>1</v>
      </c>
      <c r="D108" s="305">
        <v>10000</v>
      </c>
      <c r="E108" s="305">
        <v>10000</v>
      </c>
    </row>
    <row r="109" spans="2:5" s="307" customFormat="1" ht="15">
      <c r="B109" s="304" t="s">
        <v>196</v>
      </c>
      <c r="C109" s="304">
        <v>1</v>
      </c>
      <c r="D109" s="305">
        <v>50000</v>
      </c>
      <c r="E109" s="305">
        <v>50000</v>
      </c>
    </row>
    <row r="110" spans="2:5" s="307" customFormat="1" ht="15">
      <c r="B110" s="304" t="s">
        <v>236</v>
      </c>
      <c r="C110" s="304">
        <v>1</v>
      </c>
      <c r="D110" s="305">
        <v>210000</v>
      </c>
      <c r="E110" s="305">
        <v>70000</v>
      </c>
    </row>
    <row r="111" spans="2:5" s="307" customFormat="1" ht="15">
      <c r="B111" s="304" t="s">
        <v>182</v>
      </c>
      <c r="C111" s="304">
        <v>1</v>
      </c>
      <c r="D111" s="305">
        <v>30000</v>
      </c>
      <c r="E111" s="305">
        <v>21900</v>
      </c>
    </row>
    <row r="112" spans="2:5" s="307" customFormat="1" ht="15">
      <c r="B112" s="304" t="s">
        <v>184</v>
      </c>
      <c r="C112" s="304">
        <v>1</v>
      </c>
      <c r="D112" s="305">
        <v>100000</v>
      </c>
      <c r="E112" s="305">
        <v>100000</v>
      </c>
    </row>
    <row r="113" spans="2:5" ht="15" customHeight="1">
      <c r="B113" s="475" t="s">
        <v>32</v>
      </c>
      <c r="C113" s="476"/>
      <c r="D113" s="477"/>
      <c r="E113" s="145">
        <f>SUM(E54:E112)</f>
        <v>443990650</v>
      </c>
    </row>
    <row r="114" spans="2:3" ht="15">
      <c r="B114" s="474" t="s">
        <v>18</v>
      </c>
      <c r="C114" s="474"/>
    </row>
    <row r="123" ht="15" customHeight="1"/>
  </sheetData>
  <sheetProtection/>
  <mergeCells count="15">
    <mergeCell ref="B5:B7"/>
    <mergeCell ref="C5:C7"/>
    <mergeCell ref="D5:D7"/>
    <mergeCell ref="E5:E7"/>
    <mergeCell ref="A2:F3"/>
    <mergeCell ref="A1:F1"/>
    <mergeCell ref="B4:E4"/>
    <mergeCell ref="B114:C114"/>
    <mergeCell ref="B113:D113"/>
    <mergeCell ref="B41:D41"/>
    <mergeCell ref="B50:E50"/>
    <mergeCell ref="B51:B53"/>
    <mergeCell ref="C51:C53"/>
    <mergeCell ref="D51:D53"/>
    <mergeCell ref="E51:E53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&amp;L15.11.2013
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">
      <selection activeCell="A3" sqref="A3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82" max="182" width="18.00390625" style="0" customWidth="1"/>
    <col min="183" max="184" width="13.8515625" style="0" customWidth="1"/>
    <col min="185" max="185" width="19.421875" style="0" customWidth="1"/>
    <col min="187" max="187" width="11.421875" style="0" customWidth="1"/>
    <col min="189" max="189" width="20.140625" style="0" bestFit="1" customWidth="1"/>
  </cols>
  <sheetData>
    <row r="1" spans="1:6" ht="21.75" customHeight="1" thickBot="1">
      <c r="A1" s="486" t="s">
        <v>414</v>
      </c>
      <c r="B1" s="486"/>
      <c r="C1" s="486"/>
      <c r="D1" s="486"/>
      <c r="E1" s="486"/>
      <c r="F1" s="486"/>
    </row>
    <row r="2" spans="1:6" ht="16.5" customHeight="1">
      <c r="A2" s="353" t="s">
        <v>426</v>
      </c>
      <c r="B2" s="353"/>
      <c r="C2" s="353"/>
      <c r="D2" s="353"/>
      <c r="E2" s="353"/>
      <c r="F2" s="353"/>
    </row>
    <row r="3" spans="1:6" ht="16.5" customHeight="1">
      <c r="A3" s="200"/>
      <c r="B3" s="200"/>
      <c r="C3" s="200"/>
      <c r="D3" s="200"/>
      <c r="E3" s="200"/>
      <c r="F3" s="200"/>
    </row>
    <row r="4" spans="2:5" ht="16.5" customHeight="1">
      <c r="B4" s="419" t="s">
        <v>137</v>
      </c>
      <c r="C4" s="419"/>
      <c r="D4" s="419"/>
      <c r="E4" s="419"/>
    </row>
    <row r="5" spans="2:5" ht="16.5" customHeight="1">
      <c r="B5" s="481" t="s">
        <v>256</v>
      </c>
      <c r="C5" s="481" t="s">
        <v>257</v>
      </c>
      <c r="D5" s="481" t="s">
        <v>254</v>
      </c>
      <c r="E5" s="481" t="s">
        <v>255</v>
      </c>
    </row>
    <row r="6" spans="2:5" ht="16.5" customHeight="1">
      <c r="B6" s="481"/>
      <c r="C6" s="481"/>
      <c r="D6" s="482"/>
      <c r="E6" s="482"/>
    </row>
    <row r="7" spans="2:5" ht="24.75" customHeight="1">
      <c r="B7" s="481"/>
      <c r="C7" s="481"/>
      <c r="D7" s="482"/>
      <c r="E7" s="482"/>
    </row>
    <row r="8" spans="2:5" ht="16.5" customHeight="1">
      <c r="B8" s="306" t="s">
        <v>342</v>
      </c>
      <c r="C8" s="304">
        <v>9</v>
      </c>
      <c r="D8" s="305">
        <v>137203459</v>
      </c>
      <c r="E8" s="305">
        <v>2322195</v>
      </c>
    </row>
    <row r="9" spans="2:5" ht="16.5" customHeight="1">
      <c r="B9" s="306" t="s">
        <v>317</v>
      </c>
      <c r="C9" s="304">
        <v>4</v>
      </c>
      <c r="D9" s="305">
        <v>1300000</v>
      </c>
      <c r="E9" s="305">
        <v>209700</v>
      </c>
    </row>
    <row r="10" spans="2:5" ht="16.5" customHeight="1">
      <c r="B10" s="306" t="s">
        <v>292</v>
      </c>
      <c r="C10" s="304">
        <v>3</v>
      </c>
      <c r="D10" s="305">
        <v>200000</v>
      </c>
      <c r="E10" s="305">
        <v>101000</v>
      </c>
    </row>
    <row r="11" spans="2:5" ht="16.5" customHeight="1">
      <c r="B11" s="306" t="s">
        <v>309</v>
      </c>
      <c r="C11" s="304">
        <v>3</v>
      </c>
      <c r="D11" s="305">
        <v>350000</v>
      </c>
      <c r="E11" s="305">
        <v>100501</v>
      </c>
    </row>
    <row r="12" spans="2:5" ht="16.5" customHeight="1">
      <c r="B12" s="306" t="s">
        <v>300</v>
      </c>
      <c r="C12" s="304">
        <v>3</v>
      </c>
      <c r="D12" s="305">
        <v>200000</v>
      </c>
      <c r="E12" s="305">
        <v>130000</v>
      </c>
    </row>
    <row r="13" spans="2:5" ht="16.5" customHeight="1">
      <c r="B13" s="306" t="s">
        <v>290</v>
      </c>
      <c r="C13" s="304">
        <v>3</v>
      </c>
      <c r="D13" s="305">
        <v>1050000</v>
      </c>
      <c r="E13" s="305">
        <v>900000</v>
      </c>
    </row>
    <row r="14" spans="2:5" ht="16.5" customHeight="1">
      <c r="B14" s="306" t="s">
        <v>289</v>
      </c>
      <c r="C14" s="304">
        <v>2</v>
      </c>
      <c r="D14" s="305">
        <v>300000</v>
      </c>
      <c r="E14" s="305">
        <v>200000</v>
      </c>
    </row>
    <row r="15" spans="2:5" ht="16.5" customHeight="1">
      <c r="B15" s="306" t="s">
        <v>399</v>
      </c>
      <c r="C15" s="304">
        <v>2</v>
      </c>
      <c r="D15" s="305">
        <v>250000</v>
      </c>
      <c r="E15" s="305">
        <v>210000</v>
      </c>
    </row>
    <row r="16" spans="2:5" ht="16.5" customHeight="1">
      <c r="B16" s="306" t="s">
        <v>301</v>
      </c>
      <c r="C16" s="304">
        <v>2</v>
      </c>
      <c r="D16" s="305">
        <v>1550000</v>
      </c>
      <c r="E16" s="305">
        <v>495500</v>
      </c>
    </row>
    <row r="17" spans="2:5" ht="16.5" customHeight="1">
      <c r="B17" s="306" t="s">
        <v>316</v>
      </c>
      <c r="C17" s="304">
        <v>2</v>
      </c>
      <c r="D17" s="305">
        <v>10650000</v>
      </c>
      <c r="E17" s="305">
        <v>10650000</v>
      </c>
    </row>
    <row r="18" spans="2:5" ht="16.5" customHeight="1">
      <c r="B18" s="306" t="s">
        <v>306</v>
      </c>
      <c r="C18" s="304">
        <v>2</v>
      </c>
      <c r="D18" s="305">
        <v>1200000</v>
      </c>
      <c r="E18" s="305">
        <v>1040000</v>
      </c>
    </row>
    <row r="19" spans="2:5" ht="16.5" customHeight="1">
      <c r="B19" s="306" t="s">
        <v>296</v>
      </c>
      <c r="C19" s="304">
        <v>2</v>
      </c>
      <c r="D19" s="305">
        <v>2550000</v>
      </c>
      <c r="E19" s="305">
        <v>1300000</v>
      </c>
    </row>
    <row r="20" spans="2:5" ht="16.5" customHeight="1">
      <c r="B20" s="306" t="s">
        <v>325</v>
      </c>
      <c r="C20" s="304">
        <v>2</v>
      </c>
      <c r="D20" s="305">
        <v>450000</v>
      </c>
      <c r="E20" s="305">
        <v>245000</v>
      </c>
    </row>
    <row r="21" spans="2:5" ht="16.5" customHeight="1">
      <c r="B21" s="306" t="s">
        <v>324</v>
      </c>
      <c r="C21" s="304">
        <v>1</v>
      </c>
      <c r="D21" s="305">
        <v>4000000</v>
      </c>
      <c r="E21" s="305">
        <v>4000000</v>
      </c>
    </row>
    <row r="22" spans="2:5" ht="16.5" customHeight="1">
      <c r="B22" s="306" t="s">
        <v>351</v>
      </c>
      <c r="C22" s="304">
        <v>1</v>
      </c>
      <c r="D22" s="305">
        <v>500000</v>
      </c>
      <c r="E22" s="305">
        <v>285100</v>
      </c>
    </row>
    <row r="23" spans="2:5" ht="16.5" customHeight="1">
      <c r="B23" s="306" t="s">
        <v>304</v>
      </c>
      <c r="C23" s="304">
        <v>1</v>
      </c>
      <c r="D23" s="305">
        <v>100000</v>
      </c>
      <c r="E23" s="305">
        <v>60000</v>
      </c>
    </row>
    <row r="24" spans="2:5" ht="16.5" customHeight="1">
      <c r="B24" s="306" t="s">
        <v>350</v>
      </c>
      <c r="C24" s="304">
        <v>1</v>
      </c>
      <c r="D24" s="305">
        <v>50000</v>
      </c>
      <c r="E24" s="305">
        <v>12500</v>
      </c>
    </row>
    <row r="25" spans="2:5" ht="16.5" customHeight="1">
      <c r="B25" s="306" t="s">
        <v>453</v>
      </c>
      <c r="C25" s="304">
        <v>1</v>
      </c>
      <c r="D25" s="305">
        <v>70000</v>
      </c>
      <c r="E25" s="305">
        <v>70000</v>
      </c>
    </row>
    <row r="26" spans="2:5" ht="16.5" customHeight="1">
      <c r="B26" s="306" t="s">
        <v>353</v>
      </c>
      <c r="C26" s="304">
        <v>1</v>
      </c>
      <c r="D26" s="305">
        <v>100000</v>
      </c>
      <c r="E26" s="305">
        <v>53000</v>
      </c>
    </row>
    <row r="27" spans="2:5" ht="16.5" customHeight="1">
      <c r="B27" s="306" t="s">
        <v>454</v>
      </c>
      <c r="C27" s="304">
        <v>1</v>
      </c>
      <c r="D27" s="305">
        <v>100000</v>
      </c>
      <c r="E27" s="305">
        <v>33333</v>
      </c>
    </row>
    <row r="28" spans="2:5" ht="16.5" customHeight="1">
      <c r="B28" s="306" t="s">
        <v>299</v>
      </c>
      <c r="C28" s="304">
        <v>1</v>
      </c>
      <c r="D28" s="305">
        <v>50000</v>
      </c>
      <c r="E28" s="305">
        <v>20000</v>
      </c>
    </row>
    <row r="29" spans="2:5" ht="16.5" customHeight="1">
      <c r="B29" s="306" t="s">
        <v>291</v>
      </c>
      <c r="C29" s="304">
        <v>1</v>
      </c>
      <c r="D29" s="305">
        <v>400000</v>
      </c>
      <c r="E29" s="305">
        <v>4000</v>
      </c>
    </row>
    <row r="30" spans="2:5" s="307" customFormat="1" ht="16.5" customHeight="1">
      <c r="B30" s="306" t="s">
        <v>455</v>
      </c>
      <c r="C30" s="304">
        <v>1</v>
      </c>
      <c r="D30" s="305">
        <v>50000</v>
      </c>
      <c r="E30" s="305">
        <v>50000</v>
      </c>
    </row>
    <row r="31" spans="2:5" s="307" customFormat="1" ht="16.5" customHeight="1">
      <c r="B31" s="306" t="s">
        <v>377</v>
      </c>
      <c r="C31" s="304">
        <v>1</v>
      </c>
      <c r="D31" s="305">
        <v>5000000</v>
      </c>
      <c r="E31" s="305">
        <v>200000</v>
      </c>
    </row>
    <row r="32" spans="2:5" s="307" customFormat="1" ht="16.5" customHeight="1">
      <c r="B32" s="306" t="s">
        <v>302</v>
      </c>
      <c r="C32" s="304">
        <v>1</v>
      </c>
      <c r="D32" s="305">
        <v>50000</v>
      </c>
      <c r="E32" s="305">
        <v>22500</v>
      </c>
    </row>
    <row r="33" spans="2:5" s="307" customFormat="1" ht="16.5" customHeight="1">
      <c r="B33" s="306" t="s">
        <v>319</v>
      </c>
      <c r="C33" s="304">
        <v>1</v>
      </c>
      <c r="D33" s="305">
        <v>500000</v>
      </c>
      <c r="E33" s="305">
        <v>350000</v>
      </c>
    </row>
    <row r="34" spans="2:5" s="307" customFormat="1" ht="16.5" customHeight="1">
      <c r="B34" s="306" t="s">
        <v>456</v>
      </c>
      <c r="C34" s="304">
        <v>1</v>
      </c>
      <c r="D34" s="305">
        <v>2500000</v>
      </c>
      <c r="E34" s="305">
        <v>1250000</v>
      </c>
    </row>
    <row r="35" spans="2:5" s="307" customFormat="1" ht="16.5" customHeight="1">
      <c r="B35" s="306" t="s">
        <v>295</v>
      </c>
      <c r="C35" s="304">
        <v>1</v>
      </c>
      <c r="D35" s="305">
        <v>50000</v>
      </c>
      <c r="E35" s="305">
        <v>49500</v>
      </c>
    </row>
    <row r="36" spans="2:5" ht="16.5" customHeight="1">
      <c r="B36" s="306" t="s">
        <v>305</v>
      </c>
      <c r="C36" s="304">
        <v>1</v>
      </c>
      <c r="D36" s="305">
        <v>50000</v>
      </c>
      <c r="E36" s="305">
        <v>25000</v>
      </c>
    </row>
    <row r="37" spans="2:5" ht="16.5" customHeight="1">
      <c r="B37" s="487" t="s">
        <v>32</v>
      </c>
      <c r="C37" s="487"/>
      <c r="D37" s="487"/>
      <c r="E37" s="145">
        <f>SUM(E8:E36)</f>
        <v>24388829</v>
      </c>
    </row>
    <row r="38" spans="2:5" ht="16.5" customHeight="1">
      <c r="B38" s="143"/>
      <c r="C38" s="143"/>
      <c r="D38" s="144"/>
      <c r="E38" s="144"/>
    </row>
    <row r="39" spans="2:5" s="307" customFormat="1" ht="16.5" customHeight="1">
      <c r="B39" s="143"/>
      <c r="C39" s="143"/>
      <c r="D39" s="144"/>
      <c r="E39" s="144"/>
    </row>
    <row r="40" spans="2:5" s="307" customFormat="1" ht="16.5" customHeight="1">
      <c r="B40" s="143"/>
      <c r="C40" s="143"/>
      <c r="D40" s="144"/>
      <c r="E40" s="144"/>
    </row>
    <row r="41" spans="2:5" s="307" customFormat="1" ht="16.5" customHeight="1">
      <c r="B41" s="143"/>
      <c r="C41" s="143"/>
      <c r="D41" s="144"/>
      <c r="E41" s="144"/>
    </row>
    <row r="42" spans="2:5" s="307" customFormat="1" ht="16.5" customHeight="1">
      <c r="B42" s="143"/>
      <c r="C42" s="143"/>
      <c r="D42" s="144"/>
      <c r="E42" s="144"/>
    </row>
    <row r="43" spans="2:5" s="307" customFormat="1" ht="16.5" customHeight="1">
      <c r="B43" s="143"/>
      <c r="C43" s="143"/>
      <c r="D43" s="144"/>
      <c r="E43" s="144"/>
    </row>
    <row r="44" spans="2:5" s="307" customFormat="1" ht="16.5" customHeight="1">
      <c r="B44" s="143"/>
      <c r="C44" s="143"/>
      <c r="D44" s="144"/>
      <c r="E44" s="144"/>
    </row>
    <row r="45" spans="2:5" s="307" customFormat="1" ht="16.5" customHeight="1">
      <c r="B45" s="143"/>
      <c r="C45" s="143"/>
      <c r="D45" s="144"/>
      <c r="E45" s="144"/>
    </row>
    <row r="46" spans="2:5" s="307" customFormat="1" ht="16.5" customHeight="1">
      <c r="B46" s="143"/>
      <c r="C46" s="143"/>
      <c r="D46" s="144"/>
      <c r="E46" s="144"/>
    </row>
    <row r="47" spans="2:5" s="307" customFormat="1" ht="16.5" customHeight="1">
      <c r="B47" s="143"/>
      <c r="C47" s="143"/>
      <c r="D47" s="144"/>
      <c r="E47" s="144"/>
    </row>
    <row r="48" spans="2:5" s="307" customFormat="1" ht="16.5" customHeight="1">
      <c r="B48" s="143"/>
      <c r="C48" s="143"/>
      <c r="D48" s="144"/>
      <c r="E48" s="144"/>
    </row>
    <row r="49" spans="2:5" s="307" customFormat="1" ht="16.5" customHeight="1">
      <c r="B49" s="143"/>
      <c r="C49" s="143"/>
      <c r="D49" s="144"/>
      <c r="E49" s="144"/>
    </row>
    <row r="50" spans="2:5" s="307" customFormat="1" ht="16.5" customHeight="1">
      <c r="B50" s="143"/>
      <c r="C50" s="143"/>
      <c r="D50" s="144"/>
      <c r="E50" s="144"/>
    </row>
    <row r="51" spans="2:5" s="307" customFormat="1" ht="16.5" customHeight="1">
      <c r="B51" s="143"/>
      <c r="C51" s="143"/>
      <c r="D51" s="144"/>
      <c r="E51" s="144"/>
    </row>
    <row r="52" spans="2:5" s="307" customFormat="1" ht="16.5" customHeight="1">
      <c r="B52" s="143"/>
      <c r="C52" s="143"/>
      <c r="D52" s="144"/>
      <c r="E52" s="144"/>
    </row>
    <row r="53" spans="2:5" ht="16.5" customHeight="1">
      <c r="B53" s="419" t="s">
        <v>147</v>
      </c>
      <c r="C53" s="419"/>
      <c r="D53" s="419"/>
      <c r="E53" s="419"/>
    </row>
    <row r="54" spans="2:5" ht="16.5" customHeight="1">
      <c r="B54" s="481" t="s">
        <v>256</v>
      </c>
      <c r="C54" s="481" t="s">
        <v>253</v>
      </c>
      <c r="D54" s="481" t="s">
        <v>254</v>
      </c>
      <c r="E54" s="481" t="s">
        <v>255</v>
      </c>
    </row>
    <row r="55" spans="2:5" ht="16.5" customHeight="1">
      <c r="B55" s="481"/>
      <c r="C55" s="481"/>
      <c r="D55" s="482"/>
      <c r="E55" s="482"/>
    </row>
    <row r="56" spans="2:5" ht="23.25" customHeight="1">
      <c r="B56" s="481"/>
      <c r="C56" s="481"/>
      <c r="D56" s="482"/>
      <c r="E56" s="482"/>
    </row>
    <row r="57" spans="2:5" ht="16.5" customHeight="1">
      <c r="B57" s="306" t="s">
        <v>306</v>
      </c>
      <c r="C57" s="304">
        <v>49</v>
      </c>
      <c r="D57" s="305">
        <v>11000000</v>
      </c>
      <c r="E57" s="305">
        <v>8804600</v>
      </c>
    </row>
    <row r="58" spans="2:5" ht="16.5" customHeight="1">
      <c r="B58" s="306" t="s">
        <v>290</v>
      </c>
      <c r="C58" s="304">
        <v>25</v>
      </c>
      <c r="D58" s="305">
        <v>3000000</v>
      </c>
      <c r="E58" s="305">
        <v>1476900</v>
      </c>
    </row>
    <row r="59" spans="2:5" ht="16.5" customHeight="1">
      <c r="B59" s="306" t="s">
        <v>342</v>
      </c>
      <c r="C59" s="304">
        <v>23</v>
      </c>
      <c r="D59" s="305">
        <v>1390000</v>
      </c>
      <c r="E59" s="305">
        <v>700750</v>
      </c>
    </row>
    <row r="60" spans="2:5" ht="16.5" customHeight="1">
      <c r="B60" s="306" t="s">
        <v>289</v>
      </c>
      <c r="C60" s="304">
        <v>14</v>
      </c>
      <c r="D60" s="305">
        <v>1280000</v>
      </c>
      <c r="E60" s="305">
        <v>856400</v>
      </c>
    </row>
    <row r="61" spans="2:5" ht="16.5" customHeight="1">
      <c r="B61" s="306" t="s">
        <v>301</v>
      </c>
      <c r="C61" s="304">
        <v>10</v>
      </c>
      <c r="D61" s="305">
        <v>1070000</v>
      </c>
      <c r="E61" s="305">
        <v>873000</v>
      </c>
    </row>
    <row r="62" spans="2:5" ht="16.5" customHeight="1">
      <c r="B62" s="306" t="s">
        <v>326</v>
      </c>
      <c r="C62" s="304">
        <v>8</v>
      </c>
      <c r="D62" s="305">
        <v>2100000</v>
      </c>
      <c r="E62" s="305">
        <v>955000</v>
      </c>
    </row>
    <row r="63" spans="2:5" ht="16.5" customHeight="1">
      <c r="B63" s="306" t="s">
        <v>302</v>
      </c>
      <c r="C63" s="304">
        <v>8</v>
      </c>
      <c r="D63" s="305">
        <v>360000</v>
      </c>
      <c r="E63" s="305">
        <v>285000</v>
      </c>
    </row>
    <row r="64" spans="2:5" ht="16.5" customHeight="1">
      <c r="B64" s="306" t="s">
        <v>296</v>
      </c>
      <c r="C64" s="304">
        <v>8</v>
      </c>
      <c r="D64" s="305">
        <v>1225000</v>
      </c>
      <c r="E64" s="305">
        <v>1212500</v>
      </c>
    </row>
    <row r="65" spans="2:5" ht="16.5" customHeight="1">
      <c r="B65" s="306" t="s">
        <v>317</v>
      </c>
      <c r="C65" s="304">
        <v>7</v>
      </c>
      <c r="D65" s="305">
        <v>580000</v>
      </c>
      <c r="E65" s="305">
        <v>328000</v>
      </c>
    </row>
    <row r="66" spans="2:5" ht="16.5" customHeight="1">
      <c r="B66" s="306" t="s">
        <v>350</v>
      </c>
      <c r="C66" s="304">
        <v>7</v>
      </c>
      <c r="D66" s="305">
        <v>400000</v>
      </c>
      <c r="E66" s="305">
        <v>214000</v>
      </c>
    </row>
    <row r="67" spans="2:5" ht="16.5" customHeight="1">
      <c r="B67" s="306" t="s">
        <v>378</v>
      </c>
      <c r="C67" s="304">
        <v>6</v>
      </c>
      <c r="D67" s="305">
        <v>285000</v>
      </c>
      <c r="E67" s="305">
        <v>254400</v>
      </c>
    </row>
    <row r="68" spans="2:5" ht="16.5" customHeight="1">
      <c r="B68" s="306" t="s">
        <v>325</v>
      </c>
      <c r="C68" s="304">
        <v>6</v>
      </c>
      <c r="D68" s="305">
        <v>620000</v>
      </c>
      <c r="E68" s="305">
        <v>390000</v>
      </c>
    </row>
    <row r="69" spans="2:5" ht="16.5" customHeight="1">
      <c r="B69" s="306" t="s">
        <v>305</v>
      </c>
      <c r="C69" s="304">
        <v>5</v>
      </c>
      <c r="D69" s="305">
        <v>1710000</v>
      </c>
      <c r="E69" s="305">
        <v>1568100</v>
      </c>
    </row>
    <row r="70" spans="2:5" ht="16.5" customHeight="1">
      <c r="B70" s="306" t="s">
        <v>297</v>
      </c>
      <c r="C70" s="304">
        <v>5</v>
      </c>
      <c r="D70" s="305">
        <v>585000</v>
      </c>
      <c r="E70" s="305">
        <v>93500</v>
      </c>
    </row>
    <row r="71" spans="2:5" ht="16.5" customHeight="1">
      <c r="B71" s="306" t="s">
        <v>291</v>
      </c>
      <c r="C71" s="304">
        <v>5</v>
      </c>
      <c r="D71" s="305">
        <v>930000</v>
      </c>
      <c r="E71" s="305">
        <v>843300</v>
      </c>
    </row>
    <row r="72" spans="2:5" ht="16.5" customHeight="1">
      <c r="B72" s="306" t="s">
        <v>455</v>
      </c>
      <c r="C72" s="304">
        <v>5</v>
      </c>
      <c r="D72" s="305">
        <v>330000</v>
      </c>
      <c r="E72" s="305">
        <v>153000</v>
      </c>
    </row>
    <row r="73" spans="2:5" ht="16.5" customHeight="1">
      <c r="B73" s="306" t="s">
        <v>292</v>
      </c>
      <c r="C73" s="304">
        <v>4</v>
      </c>
      <c r="D73" s="305">
        <v>3310000</v>
      </c>
      <c r="E73" s="305">
        <v>1660000</v>
      </c>
    </row>
    <row r="74" spans="2:5" ht="16.5" customHeight="1">
      <c r="B74" s="306" t="s">
        <v>294</v>
      </c>
      <c r="C74" s="304">
        <v>3</v>
      </c>
      <c r="D74" s="305">
        <v>470000</v>
      </c>
      <c r="E74" s="305">
        <v>394900</v>
      </c>
    </row>
    <row r="75" spans="2:5" ht="16.5" customHeight="1">
      <c r="B75" s="306" t="s">
        <v>307</v>
      </c>
      <c r="C75" s="304">
        <v>3</v>
      </c>
      <c r="D75" s="305">
        <v>550000</v>
      </c>
      <c r="E75" s="305">
        <v>350000</v>
      </c>
    </row>
    <row r="76" spans="2:5" ht="16.5" customHeight="1">
      <c r="B76" s="306" t="s">
        <v>303</v>
      </c>
      <c r="C76" s="304">
        <v>3</v>
      </c>
      <c r="D76" s="305">
        <v>1280000</v>
      </c>
      <c r="E76" s="305">
        <v>1220000</v>
      </c>
    </row>
    <row r="77" spans="2:5" ht="16.5" customHeight="1">
      <c r="B77" s="306" t="s">
        <v>319</v>
      </c>
      <c r="C77" s="304">
        <v>3</v>
      </c>
      <c r="D77" s="305">
        <v>120000</v>
      </c>
      <c r="E77" s="305">
        <v>110500</v>
      </c>
    </row>
    <row r="78" spans="2:5" ht="16.5" customHeight="1">
      <c r="B78" s="306" t="s">
        <v>300</v>
      </c>
      <c r="C78" s="304">
        <v>3</v>
      </c>
      <c r="D78" s="305">
        <v>90000</v>
      </c>
      <c r="E78" s="305">
        <v>61500</v>
      </c>
    </row>
    <row r="79" spans="2:5" ht="16.5" customHeight="1">
      <c r="B79" s="306" t="s">
        <v>457</v>
      </c>
      <c r="C79" s="304">
        <v>2</v>
      </c>
      <c r="D79" s="305">
        <v>150000</v>
      </c>
      <c r="E79" s="305">
        <v>65000</v>
      </c>
    </row>
    <row r="80" spans="2:5" ht="16.5" customHeight="1">
      <c r="B80" s="306" t="s">
        <v>309</v>
      </c>
      <c r="C80" s="304">
        <v>2</v>
      </c>
      <c r="D80" s="305">
        <v>150000</v>
      </c>
      <c r="E80" s="305">
        <v>150000</v>
      </c>
    </row>
    <row r="81" spans="2:5" ht="16.5" customHeight="1">
      <c r="B81" s="306" t="s">
        <v>298</v>
      </c>
      <c r="C81" s="304">
        <v>2</v>
      </c>
      <c r="D81" s="305">
        <v>125000</v>
      </c>
      <c r="E81" s="305">
        <v>80350</v>
      </c>
    </row>
    <row r="82" spans="2:5" ht="16.5" customHeight="1">
      <c r="B82" s="306" t="s">
        <v>352</v>
      </c>
      <c r="C82" s="304">
        <v>2</v>
      </c>
      <c r="D82" s="305">
        <v>120000</v>
      </c>
      <c r="E82" s="305">
        <v>120000</v>
      </c>
    </row>
    <row r="83" spans="2:5" ht="16.5" customHeight="1">
      <c r="B83" s="306" t="s">
        <v>341</v>
      </c>
      <c r="C83" s="304">
        <v>2</v>
      </c>
      <c r="D83" s="305">
        <v>30000</v>
      </c>
      <c r="E83" s="305">
        <v>30000</v>
      </c>
    </row>
    <row r="84" spans="2:5" ht="16.5" customHeight="1">
      <c r="B84" s="306" t="s">
        <v>295</v>
      </c>
      <c r="C84" s="304">
        <v>2</v>
      </c>
      <c r="D84" s="305">
        <v>20000</v>
      </c>
      <c r="E84" s="305">
        <v>15000</v>
      </c>
    </row>
    <row r="85" spans="2:5" ht="16.5" customHeight="1">
      <c r="B85" s="306" t="s">
        <v>458</v>
      </c>
      <c r="C85" s="304">
        <v>1</v>
      </c>
      <c r="D85" s="305">
        <v>100000</v>
      </c>
      <c r="E85" s="305">
        <v>10000</v>
      </c>
    </row>
    <row r="86" spans="2:5" ht="16.5" customHeight="1">
      <c r="B86" s="306" t="s">
        <v>459</v>
      </c>
      <c r="C86" s="304">
        <v>1</v>
      </c>
      <c r="D86" s="305">
        <v>100000</v>
      </c>
      <c r="E86" s="305">
        <v>99000</v>
      </c>
    </row>
    <row r="87" spans="2:5" ht="16.5" customHeight="1">
      <c r="B87" s="306" t="s">
        <v>460</v>
      </c>
      <c r="C87" s="304">
        <v>1</v>
      </c>
      <c r="D87" s="305">
        <v>20000</v>
      </c>
      <c r="E87" s="305">
        <v>20000</v>
      </c>
    </row>
    <row r="88" spans="2:5" ht="16.5" customHeight="1">
      <c r="B88" s="306" t="s">
        <v>461</v>
      </c>
      <c r="C88" s="304">
        <v>1</v>
      </c>
      <c r="D88" s="305">
        <v>20000</v>
      </c>
      <c r="E88" s="305">
        <v>20000</v>
      </c>
    </row>
    <row r="89" spans="2:5" ht="16.5" customHeight="1">
      <c r="B89" s="306" t="s">
        <v>462</v>
      </c>
      <c r="C89" s="304">
        <v>1</v>
      </c>
      <c r="D89" s="305">
        <v>200000</v>
      </c>
      <c r="E89" s="305">
        <v>160000</v>
      </c>
    </row>
    <row r="90" spans="2:5" ht="16.5" customHeight="1">
      <c r="B90" s="306" t="s">
        <v>351</v>
      </c>
      <c r="C90" s="304">
        <v>1</v>
      </c>
      <c r="D90" s="305">
        <v>100000</v>
      </c>
      <c r="E90" s="305">
        <v>100000</v>
      </c>
    </row>
    <row r="91" spans="2:5" ht="16.5" customHeight="1">
      <c r="B91" s="306" t="s">
        <v>293</v>
      </c>
      <c r="C91" s="304">
        <v>1</v>
      </c>
      <c r="D91" s="305">
        <v>530000</v>
      </c>
      <c r="E91" s="305">
        <v>530000</v>
      </c>
    </row>
    <row r="92" spans="2:5" ht="16.5" customHeight="1">
      <c r="B92" s="306" t="s">
        <v>463</v>
      </c>
      <c r="C92" s="304">
        <v>1</v>
      </c>
      <c r="D92" s="305">
        <v>10000</v>
      </c>
      <c r="E92" s="305">
        <v>10000</v>
      </c>
    </row>
    <row r="93" spans="2:5" ht="16.5" customHeight="1">
      <c r="B93" s="306" t="s">
        <v>464</v>
      </c>
      <c r="C93" s="304">
        <v>1</v>
      </c>
      <c r="D93" s="305">
        <v>10000</v>
      </c>
      <c r="E93" s="305">
        <v>10000</v>
      </c>
    </row>
    <row r="94" spans="2:5" ht="16.5" customHeight="1">
      <c r="B94" s="306" t="s">
        <v>465</v>
      </c>
      <c r="C94" s="304">
        <v>1</v>
      </c>
      <c r="D94" s="305">
        <v>100000</v>
      </c>
      <c r="E94" s="305">
        <v>90000</v>
      </c>
    </row>
    <row r="95" spans="2:5" ht="16.5" customHeight="1">
      <c r="B95" s="306" t="s">
        <v>308</v>
      </c>
      <c r="C95" s="304">
        <v>1</v>
      </c>
      <c r="D95" s="305">
        <v>10000</v>
      </c>
      <c r="E95" s="305">
        <v>5000</v>
      </c>
    </row>
    <row r="96" spans="2:5" ht="16.5" customHeight="1">
      <c r="B96" s="306" t="s">
        <v>377</v>
      </c>
      <c r="C96" s="304">
        <v>1</v>
      </c>
      <c r="D96" s="305">
        <v>100000</v>
      </c>
      <c r="E96" s="305">
        <v>38000</v>
      </c>
    </row>
    <row r="97" spans="2:5" ht="16.5" customHeight="1">
      <c r="B97" s="306" t="s">
        <v>304</v>
      </c>
      <c r="C97" s="304">
        <v>1</v>
      </c>
      <c r="D97" s="305">
        <v>125000</v>
      </c>
      <c r="E97" s="305">
        <v>112500</v>
      </c>
    </row>
    <row r="98" spans="2:5" ht="16.5" customHeight="1">
      <c r="B98" s="306" t="s">
        <v>323</v>
      </c>
      <c r="C98" s="304">
        <v>1</v>
      </c>
      <c r="D98" s="305">
        <v>10000</v>
      </c>
      <c r="E98" s="305">
        <v>10000</v>
      </c>
    </row>
    <row r="99" spans="2:5" ht="16.5" customHeight="1">
      <c r="B99" s="306" t="s">
        <v>347</v>
      </c>
      <c r="C99" s="304">
        <v>1</v>
      </c>
      <c r="D99" s="305">
        <v>100000</v>
      </c>
      <c r="E99" s="305">
        <v>100000</v>
      </c>
    </row>
    <row r="100" spans="2:5" ht="16.5" customHeight="1">
      <c r="B100" s="306" t="s">
        <v>380</v>
      </c>
      <c r="C100" s="304">
        <v>1</v>
      </c>
      <c r="D100" s="305">
        <v>50000</v>
      </c>
      <c r="E100" s="305">
        <v>50000</v>
      </c>
    </row>
    <row r="101" spans="2:5" ht="16.5" customHeight="1">
      <c r="B101" s="306" t="s">
        <v>379</v>
      </c>
      <c r="C101" s="304">
        <v>1</v>
      </c>
      <c r="D101" s="305">
        <v>200000</v>
      </c>
      <c r="E101" s="305">
        <v>40000</v>
      </c>
    </row>
    <row r="102" spans="2:5" ht="16.5" customHeight="1">
      <c r="B102" s="306" t="s">
        <v>316</v>
      </c>
      <c r="C102" s="304">
        <v>1</v>
      </c>
      <c r="D102" s="305">
        <v>10000</v>
      </c>
      <c r="E102" s="305">
        <v>100000</v>
      </c>
    </row>
    <row r="103" spans="2:5" ht="16.5" customHeight="1">
      <c r="B103" s="306" t="s">
        <v>353</v>
      </c>
      <c r="C103" s="304">
        <v>1</v>
      </c>
      <c r="D103" s="305">
        <v>10000</v>
      </c>
      <c r="E103" s="305">
        <v>10000</v>
      </c>
    </row>
    <row r="104" spans="2:5" ht="16.5" customHeight="1">
      <c r="B104" s="306" t="s">
        <v>466</v>
      </c>
      <c r="C104" s="304">
        <v>1</v>
      </c>
      <c r="D104" s="305">
        <v>50000</v>
      </c>
      <c r="E104" s="305">
        <v>50000</v>
      </c>
    </row>
    <row r="105" spans="2:5" ht="16.5" customHeight="1">
      <c r="B105" s="306" t="s">
        <v>299</v>
      </c>
      <c r="C105" s="304">
        <v>1</v>
      </c>
      <c r="D105" s="305">
        <v>100000</v>
      </c>
      <c r="E105" s="305">
        <v>100000</v>
      </c>
    </row>
    <row r="106" spans="2:5" ht="16.5" customHeight="1">
      <c r="B106" s="306" t="s">
        <v>467</v>
      </c>
      <c r="C106" s="304">
        <v>1</v>
      </c>
      <c r="D106" s="305">
        <v>400000</v>
      </c>
      <c r="E106" s="305">
        <v>400000</v>
      </c>
    </row>
    <row r="107" spans="2:5" ht="16.5" customHeight="1">
      <c r="B107" s="306" t="s">
        <v>468</v>
      </c>
      <c r="C107" s="304">
        <v>1</v>
      </c>
      <c r="D107" s="305">
        <v>20000</v>
      </c>
      <c r="E107" s="305">
        <v>10000</v>
      </c>
    </row>
    <row r="108" spans="2:5" ht="16.5" customHeight="1">
      <c r="B108" s="306" t="s">
        <v>469</v>
      </c>
      <c r="C108" s="304">
        <v>1</v>
      </c>
      <c r="D108" s="305">
        <v>40000</v>
      </c>
      <c r="E108" s="305">
        <v>20000</v>
      </c>
    </row>
    <row r="109" spans="2:5" ht="16.5" customHeight="1">
      <c r="B109" s="306" t="s">
        <v>470</v>
      </c>
      <c r="C109" s="304">
        <v>1</v>
      </c>
      <c r="D109" s="305">
        <v>100000</v>
      </c>
      <c r="E109" s="305">
        <v>30000</v>
      </c>
    </row>
    <row r="110" spans="2:5" ht="16.5" customHeight="1">
      <c r="B110" s="487" t="s">
        <v>32</v>
      </c>
      <c r="C110" s="487"/>
      <c r="D110" s="487"/>
      <c r="E110" s="145">
        <f>SUM(E57:E109)</f>
        <v>25390200</v>
      </c>
    </row>
    <row r="111" spans="2:4" ht="16.5" customHeight="1">
      <c r="B111" s="3" t="s">
        <v>18</v>
      </c>
      <c r="C111" s="3"/>
      <c r="D111" s="3"/>
    </row>
    <row r="113" spans="2:5" ht="16.5" customHeight="1">
      <c r="B113" s="179" t="s">
        <v>258</v>
      </c>
      <c r="C113" s="179"/>
      <c r="D113" s="179"/>
      <c r="E113" s="179"/>
    </row>
    <row r="122" ht="16.5" customHeight="1">
      <c r="F122" s="179"/>
    </row>
  </sheetData>
  <sheetProtection/>
  <mergeCells count="14">
    <mergeCell ref="B110:D110"/>
    <mergeCell ref="B37:D37"/>
    <mergeCell ref="B53:E53"/>
    <mergeCell ref="B54:B56"/>
    <mergeCell ref="C54:C56"/>
    <mergeCell ref="D54:D56"/>
    <mergeCell ref="E54:E56"/>
    <mergeCell ref="B5:B7"/>
    <mergeCell ref="C5:C7"/>
    <mergeCell ref="D5:D7"/>
    <mergeCell ref="E5:E7"/>
    <mergeCell ref="A1:F1"/>
    <mergeCell ref="A2:F2"/>
    <mergeCell ref="B4:E4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&amp;L15.11.2013&amp;CTÜRKİYE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B56" sqref="B56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61" max="161" width="4.28125" style="0" bestFit="1" customWidth="1"/>
    <col min="162" max="162" width="41.8515625" style="0" customWidth="1"/>
    <col min="163" max="163" width="12.140625" style="0" customWidth="1"/>
    <col min="164" max="164" width="13.140625" style="0" customWidth="1"/>
    <col min="165" max="165" width="17.140625" style="0" customWidth="1"/>
  </cols>
  <sheetData>
    <row r="1" spans="1:6" ht="18.75" thickBot="1">
      <c r="A1" s="322" t="s">
        <v>414</v>
      </c>
      <c r="B1" s="322"/>
      <c r="C1" s="322"/>
      <c r="D1" s="322"/>
      <c r="E1" s="322"/>
      <c r="F1" s="322"/>
    </row>
    <row r="3" spans="1:5" ht="15" customHeight="1">
      <c r="A3" s="484" t="s">
        <v>427</v>
      </c>
      <c r="B3" s="484"/>
      <c r="C3" s="484"/>
      <c r="D3" s="484"/>
      <c r="E3" s="484"/>
    </row>
    <row r="4" spans="1:5" ht="15" customHeight="1">
      <c r="A4" s="484"/>
      <c r="B4" s="484"/>
      <c r="C4" s="484"/>
      <c r="D4" s="484"/>
      <c r="E4" s="484"/>
    </row>
    <row r="6" spans="2:5" ht="15">
      <c r="B6" s="419" t="s">
        <v>137</v>
      </c>
      <c r="C6" s="419"/>
      <c r="D6" s="419"/>
      <c r="E6" s="419"/>
    </row>
    <row r="7" spans="2:5" ht="15.75" customHeight="1">
      <c r="B7" s="141"/>
      <c r="C7" s="141"/>
      <c r="D7" s="141"/>
      <c r="E7" s="141"/>
    </row>
    <row r="8" spans="1:5" ht="15" customHeight="1">
      <c r="A8" s="481" t="s">
        <v>138</v>
      </c>
      <c r="B8" s="481" t="s">
        <v>259</v>
      </c>
      <c r="C8" s="481" t="s">
        <v>253</v>
      </c>
      <c r="D8" s="481" t="s">
        <v>254</v>
      </c>
      <c r="E8" s="481" t="s">
        <v>255</v>
      </c>
    </row>
    <row r="9" spans="1:5" ht="45" customHeight="1">
      <c r="A9" s="481"/>
      <c r="B9" s="481"/>
      <c r="C9" s="481"/>
      <c r="D9" s="482"/>
      <c r="E9" s="482"/>
    </row>
    <row r="10" spans="1:5" ht="15" customHeight="1">
      <c r="A10" s="481"/>
      <c r="B10" s="481"/>
      <c r="C10" s="481"/>
      <c r="D10" s="482"/>
      <c r="E10" s="482"/>
    </row>
    <row r="11" spans="1:5" ht="32.25" customHeight="1">
      <c r="A11" s="243">
        <v>1</v>
      </c>
      <c r="B11" s="294" t="s">
        <v>392</v>
      </c>
      <c r="C11" s="147">
        <v>50</v>
      </c>
      <c r="D11" s="148">
        <v>22680000</v>
      </c>
      <c r="E11" s="148">
        <v>15278851</v>
      </c>
    </row>
    <row r="12" spans="1:5" ht="19.5" customHeight="1">
      <c r="A12" s="243">
        <v>2</v>
      </c>
      <c r="B12" s="294" t="s">
        <v>393</v>
      </c>
      <c r="C12" s="147">
        <v>26</v>
      </c>
      <c r="D12" s="148">
        <v>17247600</v>
      </c>
      <c r="E12" s="148">
        <v>2742800</v>
      </c>
    </row>
    <row r="13" spans="1:5" ht="30" customHeight="1">
      <c r="A13" s="243">
        <v>3</v>
      </c>
      <c r="B13" s="313" t="s">
        <v>355</v>
      </c>
      <c r="C13" s="147">
        <v>19</v>
      </c>
      <c r="D13" s="148">
        <v>6210000</v>
      </c>
      <c r="E13" s="148">
        <v>5815800</v>
      </c>
    </row>
    <row r="14" spans="1:5" ht="30">
      <c r="A14" s="243">
        <v>4</v>
      </c>
      <c r="B14" s="313" t="s">
        <v>354</v>
      </c>
      <c r="C14" s="147">
        <v>19</v>
      </c>
      <c r="D14" s="148">
        <v>1475000</v>
      </c>
      <c r="E14" s="148">
        <v>844500</v>
      </c>
    </row>
    <row r="15" spans="1:5" ht="30">
      <c r="A15" s="243">
        <v>5</v>
      </c>
      <c r="B15" s="294" t="s">
        <v>358</v>
      </c>
      <c r="C15" s="147">
        <v>18</v>
      </c>
      <c r="D15" s="148">
        <v>13200000</v>
      </c>
      <c r="E15" s="148">
        <v>11891332</v>
      </c>
    </row>
    <row r="16" spans="1:5" ht="21.75" customHeight="1">
      <c r="A16" s="243">
        <v>6</v>
      </c>
      <c r="B16" s="313" t="s">
        <v>359</v>
      </c>
      <c r="C16" s="147">
        <v>18</v>
      </c>
      <c r="D16" s="148">
        <v>2262500</v>
      </c>
      <c r="E16" s="148">
        <v>1425150</v>
      </c>
    </row>
    <row r="17" spans="1:5" ht="20.25" customHeight="1">
      <c r="A17" s="243">
        <v>7</v>
      </c>
      <c r="B17" s="313" t="s">
        <v>357</v>
      </c>
      <c r="C17" s="147">
        <v>13</v>
      </c>
      <c r="D17" s="148">
        <v>4900000</v>
      </c>
      <c r="E17" s="148">
        <v>2129500</v>
      </c>
    </row>
    <row r="18" spans="1:5" ht="28.5" customHeight="1">
      <c r="A18" s="243">
        <v>8</v>
      </c>
      <c r="B18" s="202" t="s">
        <v>394</v>
      </c>
      <c r="C18" s="147">
        <v>12</v>
      </c>
      <c r="D18" s="148">
        <v>43935831</v>
      </c>
      <c r="E18" s="148">
        <v>8794876</v>
      </c>
    </row>
    <row r="19" spans="1:5" ht="29.25" customHeight="1">
      <c r="A19" s="243">
        <v>9</v>
      </c>
      <c r="B19" s="202" t="s">
        <v>361</v>
      </c>
      <c r="C19" s="147">
        <v>11</v>
      </c>
      <c r="D19" s="148">
        <v>2960000</v>
      </c>
      <c r="E19" s="148">
        <v>1465917</v>
      </c>
    </row>
    <row r="20" spans="1:5" ht="19.5" customHeight="1">
      <c r="A20" s="243">
        <v>10</v>
      </c>
      <c r="B20" s="313" t="s">
        <v>356</v>
      </c>
      <c r="C20" s="147">
        <v>11</v>
      </c>
      <c r="D20" s="148">
        <v>3740000</v>
      </c>
      <c r="E20" s="148">
        <v>3290000</v>
      </c>
    </row>
    <row r="21" spans="1:5" ht="18" customHeight="1">
      <c r="A21" s="243">
        <v>11</v>
      </c>
      <c r="B21" s="202" t="s">
        <v>362</v>
      </c>
      <c r="C21" s="147">
        <v>9</v>
      </c>
      <c r="D21" s="148">
        <v>2250000</v>
      </c>
      <c r="E21" s="148">
        <v>1138350</v>
      </c>
    </row>
    <row r="22" spans="1:5" ht="15">
      <c r="A22" s="243">
        <v>12</v>
      </c>
      <c r="B22" s="202" t="s">
        <v>382</v>
      </c>
      <c r="C22" s="147">
        <v>9</v>
      </c>
      <c r="D22" s="148">
        <v>5850000</v>
      </c>
      <c r="E22" s="148">
        <v>3715500</v>
      </c>
    </row>
    <row r="23" spans="1:5" ht="30">
      <c r="A23" s="243">
        <v>13</v>
      </c>
      <c r="B23" s="202" t="s">
        <v>360</v>
      </c>
      <c r="C23" s="149">
        <v>9</v>
      </c>
      <c r="D23" s="150">
        <v>21383201</v>
      </c>
      <c r="E23" s="150">
        <v>1408267</v>
      </c>
    </row>
    <row r="24" spans="1:11" ht="22.5" customHeight="1">
      <c r="A24" s="243">
        <v>14</v>
      </c>
      <c r="B24" s="313" t="s">
        <v>395</v>
      </c>
      <c r="C24" s="149">
        <v>9</v>
      </c>
      <c r="D24" s="150">
        <v>730000</v>
      </c>
      <c r="E24" s="150">
        <v>322400</v>
      </c>
      <c r="F24" s="307"/>
      <c r="G24" s="307"/>
      <c r="H24" s="307"/>
      <c r="I24" s="307"/>
      <c r="J24" s="307"/>
      <c r="K24" s="307"/>
    </row>
    <row r="25" spans="1:5" ht="28.5" customHeight="1">
      <c r="A25" s="243">
        <v>15</v>
      </c>
      <c r="B25" s="202" t="s">
        <v>367</v>
      </c>
      <c r="C25" s="149">
        <v>8</v>
      </c>
      <c r="D25" s="150">
        <v>1100000</v>
      </c>
      <c r="E25" s="150">
        <v>413500</v>
      </c>
    </row>
    <row r="26" spans="1:5" ht="27" customHeight="1">
      <c r="A26" s="243">
        <v>16</v>
      </c>
      <c r="B26" s="202" t="s">
        <v>363</v>
      </c>
      <c r="C26" s="149">
        <v>7</v>
      </c>
      <c r="D26" s="150">
        <v>83134877</v>
      </c>
      <c r="E26" s="150">
        <v>59681385</v>
      </c>
    </row>
    <row r="27" spans="1:5" ht="32.25" customHeight="1">
      <c r="A27" s="243">
        <v>17</v>
      </c>
      <c r="B27" s="202" t="s">
        <v>366</v>
      </c>
      <c r="C27" s="149">
        <v>7</v>
      </c>
      <c r="D27" s="150">
        <v>5955000</v>
      </c>
      <c r="E27" s="150">
        <v>5835000</v>
      </c>
    </row>
    <row r="28" spans="1:5" ht="26.25" customHeight="1">
      <c r="A28" s="243">
        <v>18</v>
      </c>
      <c r="B28" s="313" t="s">
        <v>471</v>
      </c>
      <c r="C28" s="149">
        <v>7</v>
      </c>
      <c r="D28" s="150">
        <v>23300000</v>
      </c>
      <c r="E28" s="150">
        <v>22981000</v>
      </c>
    </row>
    <row r="29" spans="1:5" ht="18.75" customHeight="1">
      <c r="A29" s="243">
        <v>19</v>
      </c>
      <c r="B29" s="313" t="s">
        <v>364</v>
      </c>
      <c r="C29" s="149">
        <v>7</v>
      </c>
      <c r="D29" s="150">
        <v>2200000</v>
      </c>
      <c r="E29" s="150">
        <v>1820000</v>
      </c>
    </row>
    <row r="30" spans="1:5" ht="24" customHeight="1">
      <c r="A30" s="243">
        <v>20</v>
      </c>
      <c r="B30" s="313" t="s">
        <v>381</v>
      </c>
      <c r="C30" s="149">
        <v>7</v>
      </c>
      <c r="D30" s="150">
        <v>1240000</v>
      </c>
      <c r="E30" s="150">
        <v>590000</v>
      </c>
    </row>
    <row r="31" spans="1:5" ht="18.75" customHeight="1">
      <c r="A31" s="475" t="s">
        <v>32</v>
      </c>
      <c r="B31" s="488"/>
      <c r="C31" s="476"/>
      <c r="D31" s="477"/>
      <c r="E31" s="145">
        <f>SUM(E11:E30)</f>
        <v>151584128</v>
      </c>
    </row>
    <row r="32" spans="2:5" ht="15">
      <c r="B32" s="3" t="s">
        <v>18</v>
      </c>
      <c r="C32" s="3"/>
      <c r="D32" s="3"/>
      <c r="E32" s="151"/>
    </row>
    <row r="33" spans="2:5" ht="15">
      <c r="B33" s="3"/>
      <c r="C33" s="3"/>
      <c r="D33" s="3"/>
      <c r="E33" s="142"/>
    </row>
    <row r="34" spans="2:5" ht="15">
      <c r="B34" s="3"/>
      <c r="C34" s="3"/>
      <c r="D34" s="3"/>
      <c r="E34" s="142"/>
    </row>
    <row r="35" spans="2:5" ht="15">
      <c r="B35" s="419" t="s">
        <v>147</v>
      </c>
      <c r="C35" s="419"/>
      <c r="D35" s="419"/>
      <c r="E35" s="419"/>
    </row>
    <row r="36" ht="15.75" customHeight="1"/>
    <row r="37" spans="1:5" ht="30" customHeight="1">
      <c r="A37" s="481" t="s">
        <v>138</v>
      </c>
      <c r="B37" s="481" t="s">
        <v>259</v>
      </c>
      <c r="C37" s="481" t="s">
        <v>253</v>
      </c>
      <c r="D37" s="481" t="s">
        <v>254</v>
      </c>
      <c r="E37" s="481" t="s">
        <v>255</v>
      </c>
    </row>
    <row r="38" spans="1:5" ht="33" customHeight="1">
      <c r="A38" s="481"/>
      <c r="B38" s="481"/>
      <c r="C38" s="481"/>
      <c r="D38" s="482"/>
      <c r="E38" s="482"/>
    </row>
    <row r="39" spans="1:5" ht="0.75" customHeight="1" hidden="1">
      <c r="A39" s="481"/>
      <c r="B39" s="481"/>
      <c r="C39" s="481"/>
      <c r="D39" s="482"/>
      <c r="E39" s="482"/>
    </row>
    <row r="40" spans="1:5" ht="30">
      <c r="A40" s="146">
        <v>1</v>
      </c>
      <c r="B40" s="202" t="s">
        <v>392</v>
      </c>
      <c r="C40" s="147">
        <v>201</v>
      </c>
      <c r="D40" s="148">
        <v>40654023</v>
      </c>
      <c r="E40" s="148">
        <v>29693140</v>
      </c>
    </row>
    <row r="41" spans="1:5" ht="30">
      <c r="A41" s="146">
        <v>2</v>
      </c>
      <c r="B41" s="202" t="s">
        <v>358</v>
      </c>
      <c r="C41" s="147">
        <v>198</v>
      </c>
      <c r="D41" s="148">
        <v>24297013</v>
      </c>
      <c r="E41" s="148">
        <v>21499402</v>
      </c>
    </row>
    <row r="42" spans="1:5" ht="15.75" customHeight="1">
      <c r="A42" s="146">
        <v>3</v>
      </c>
      <c r="B42" s="202" t="s">
        <v>395</v>
      </c>
      <c r="C42" s="147">
        <v>79</v>
      </c>
      <c r="D42" s="148">
        <v>5515730</v>
      </c>
      <c r="E42" s="148">
        <v>4703022</v>
      </c>
    </row>
    <row r="43" spans="1:5" ht="15">
      <c r="A43" s="146">
        <v>4</v>
      </c>
      <c r="B43" s="202" t="s">
        <v>356</v>
      </c>
      <c r="C43" s="147">
        <v>61</v>
      </c>
      <c r="D43" s="148">
        <v>37653004</v>
      </c>
      <c r="E43" s="148">
        <v>35195553</v>
      </c>
    </row>
    <row r="44" spans="1:5" ht="16.5" customHeight="1">
      <c r="A44" s="146">
        <v>5</v>
      </c>
      <c r="B44" s="70" t="s">
        <v>362</v>
      </c>
      <c r="C44" s="147">
        <v>59</v>
      </c>
      <c r="D44" s="148">
        <v>3494002</v>
      </c>
      <c r="E44" s="148">
        <v>3344701</v>
      </c>
    </row>
    <row r="45" spans="1:5" ht="30.75" customHeight="1">
      <c r="A45" s="146">
        <v>6</v>
      </c>
      <c r="B45" s="202" t="s">
        <v>361</v>
      </c>
      <c r="C45" s="147">
        <v>49</v>
      </c>
      <c r="D45" s="148">
        <v>4445003</v>
      </c>
      <c r="E45" s="148">
        <v>3531726</v>
      </c>
    </row>
    <row r="46" spans="1:5" ht="29.25" customHeight="1">
      <c r="A46" s="146">
        <v>7</v>
      </c>
      <c r="B46" s="202" t="s">
        <v>354</v>
      </c>
      <c r="C46" s="147">
        <v>47</v>
      </c>
      <c r="D46" s="148">
        <v>3622001</v>
      </c>
      <c r="E46" s="148">
        <v>2630195</v>
      </c>
    </row>
    <row r="47" spans="1:5" ht="33.75" customHeight="1">
      <c r="A47" s="146">
        <v>8</v>
      </c>
      <c r="B47" s="202" t="s">
        <v>368</v>
      </c>
      <c r="C47" s="147">
        <v>42</v>
      </c>
      <c r="D47" s="148">
        <v>6378000</v>
      </c>
      <c r="E47" s="148">
        <v>6008500</v>
      </c>
    </row>
    <row r="48" spans="1:5" ht="28.5" customHeight="1">
      <c r="A48" s="146">
        <v>9</v>
      </c>
      <c r="B48" s="70" t="s">
        <v>355</v>
      </c>
      <c r="C48" s="147">
        <v>42</v>
      </c>
      <c r="D48" s="148">
        <v>3432006</v>
      </c>
      <c r="E48" s="148">
        <v>2653731</v>
      </c>
    </row>
    <row r="49" spans="1:5" ht="18.75" customHeight="1">
      <c r="A49" s="146">
        <v>10</v>
      </c>
      <c r="B49" s="202" t="s">
        <v>369</v>
      </c>
      <c r="C49" s="147">
        <v>41</v>
      </c>
      <c r="D49" s="148">
        <v>5005000</v>
      </c>
      <c r="E49" s="148">
        <v>3651250</v>
      </c>
    </row>
    <row r="50" spans="1:5" ht="33.75" customHeight="1">
      <c r="A50" s="146">
        <v>11</v>
      </c>
      <c r="B50" s="202" t="s">
        <v>366</v>
      </c>
      <c r="C50" s="147">
        <v>41</v>
      </c>
      <c r="D50" s="148">
        <v>6085006</v>
      </c>
      <c r="E50" s="148">
        <v>5188806</v>
      </c>
    </row>
    <row r="51" spans="1:10" ht="21" customHeight="1">
      <c r="A51" s="146">
        <v>12</v>
      </c>
      <c r="B51" s="313" t="s">
        <v>364</v>
      </c>
      <c r="C51" s="147">
        <v>41</v>
      </c>
      <c r="D51" s="148">
        <v>8170002</v>
      </c>
      <c r="E51" s="148">
        <v>7331502</v>
      </c>
      <c r="J51" s="1"/>
    </row>
    <row r="52" spans="1:5" ht="18" customHeight="1">
      <c r="A52" s="146">
        <v>13</v>
      </c>
      <c r="B52" s="202" t="s">
        <v>365</v>
      </c>
      <c r="C52" s="149">
        <v>34</v>
      </c>
      <c r="D52" s="150">
        <v>11552500</v>
      </c>
      <c r="E52" s="150">
        <v>10067500</v>
      </c>
    </row>
    <row r="53" spans="1:5" ht="18.75" customHeight="1">
      <c r="A53" s="146">
        <v>14</v>
      </c>
      <c r="B53" s="313" t="s">
        <v>393</v>
      </c>
      <c r="C53" s="149">
        <v>30</v>
      </c>
      <c r="D53" s="150">
        <v>1917017</v>
      </c>
      <c r="E53" s="150">
        <v>1222903</v>
      </c>
    </row>
    <row r="54" spans="1:5" ht="16.5" customHeight="1">
      <c r="A54" s="146">
        <v>15</v>
      </c>
      <c r="B54" s="202" t="s">
        <v>370</v>
      </c>
      <c r="C54" s="149">
        <v>30</v>
      </c>
      <c r="D54" s="150">
        <v>3418000</v>
      </c>
      <c r="E54" s="150">
        <v>3075120</v>
      </c>
    </row>
    <row r="55" spans="1:5" ht="16.5" customHeight="1">
      <c r="A55" s="146">
        <v>16</v>
      </c>
      <c r="B55" s="202" t="s">
        <v>359</v>
      </c>
      <c r="C55" s="149">
        <v>30</v>
      </c>
      <c r="D55" s="150">
        <v>2820002</v>
      </c>
      <c r="E55" s="150">
        <v>2594201</v>
      </c>
    </row>
    <row r="56" spans="1:5" ht="19.5" customHeight="1">
      <c r="A56" s="146">
        <v>17</v>
      </c>
      <c r="B56" s="313" t="s">
        <v>383</v>
      </c>
      <c r="C56" s="149">
        <v>29</v>
      </c>
      <c r="D56" s="150">
        <v>10800000</v>
      </c>
      <c r="E56" s="150">
        <v>5538800</v>
      </c>
    </row>
    <row r="57" spans="1:5" ht="16.5" customHeight="1">
      <c r="A57" s="146">
        <v>18</v>
      </c>
      <c r="B57" s="202" t="s">
        <v>472</v>
      </c>
      <c r="C57" s="149">
        <v>25</v>
      </c>
      <c r="D57" s="150">
        <v>22808000</v>
      </c>
      <c r="E57" s="150">
        <v>13061500</v>
      </c>
    </row>
    <row r="58" spans="1:5" ht="45">
      <c r="A58" s="146">
        <v>19</v>
      </c>
      <c r="B58" s="202" t="s">
        <v>396</v>
      </c>
      <c r="C58" s="149">
        <v>24</v>
      </c>
      <c r="D58" s="150">
        <v>12440000</v>
      </c>
      <c r="E58" s="150">
        <v>2275000</v>
      </c>
    </row>
    <row r="59" spans="1:5" ht="15">
      <c r="A59" s="146">
        <v>20</v>
      </c>
      <c r="B59" s="202" t="s">
        <v>400</v>
      </c>
      <c r="C59" s="149">
        <v>23</v>
      </c>
      <c r="D59" s="150">
        <v>41327320</v>
      </c>
      <c r="E59" s="150">
        <v>40278470</v>
      </c>
    </row>
    <row r="60" spans="1:5" ht="15" customHeight="1">
      <c r="A60" s="475" t="s">
        <v>32</v>
      </c>
      <c r="B60" s="488"/>
      <c r="C60" s="476"/>
      <c r="D60" s="477"/>
      <c r="E60" s="145">
        <f>SUM(E40:E59)</f>
        <v>203545022</v>
      </c>
    </row>
    <row r="61" spans="1:2" ht="15">
      <c r="A61" s="3"/>
      <c r="B61" s="3" t="s">
        <v>18</v>
      </c>
    </row>
  </sheetData>
  <sheetProtection/>
  <mergeCells count="16">
    <mergeCell ref="A1:F1"/>
    <mergeCell ref="A3:E4"/>
    <mergeCell ref="B6:E6"/>
    <mergeCell ref="A8:A10"/>
    <mergeCell ref="B8:B10"/>
    <mergeCell ref="C8:C10"/>
    <mergeCell ref="D8:D10"/>
    <mergeCell ref="E8:E10"/>
    <mergeCell ref="A60:D60"/>
    <mergeCell ref="A31:D31"/>
    <mergeCell ref="B35:E35"/>
    <mergeCell ref="A37:A39"/>
    <mergeCell ref="B37:B39"/>
    <mergeCell ref="C37:C39"/>
    <mergeCell ref="D37:D39"/>
    <mergeCell ref="E37:E39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&amp;L15.11.2013&amp;CTÜRKİYE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22" t="s">
        <v>408</v>
      </c>
      <c r="B1" s="322"/>
      <c r="C1" s="322"/>
    </row>
    <row r="7" ht="15">
      <c r="B7" s="1"/>
    </row>
    <row r="8" ht="18">
      <c r="B8" s="155" t="s">
        <v>264</v>
      </c>
    </row>
    <row r="9" ht="15.75" thickBot="1"/>
    <row r="10" spans="1:3" ht="15.75">
      <c r="A10" s="156"/>
      <c r="B10" s="157"/>
      <c r="C10" s="158"/>
    </row>
    <row r="11" spans="1:3" ht="25.5">
      <c r="A11" s="159"/>
      <c r="B11" s="160"/>
      <c r="C11" s="161" t="s">
        <v>265</v>
      </c>
    </row>
    <row r="12" spans="1:3" ht="15">
      <c r="A12" s="159"/>
      <c r="B12" s="162" t="s">
        <v>0</v>
      </c>
      <c r="C12" s="163">
        <v>3</v>
      </c>
    </row>
    <row r="13" spans="1:3" ht="15.75">
      <c r="A13" s="164"/>
      <c r="B13" s="162" t="s">
        <v>266</v>
      </c>
      <c r="C13" s="165" t="s">
        <v>267</v>
      </c>
    </row>
    <row r="14" spans="1:3" ht="15.75">
      <c r="A14" s="164"/>
      <c r="B14" s="166" t="s">
        <v>268</v>
      </c>
      <c r="C14" s="163">
        <v>7</v>
      </c>
    </row>
    <row r="15" spans="1:3" ht="13.5" customHeight="1">
      <c r="A15" s="164"/>
      <c r="B15" s="166" t="s">
        <v>269</v>
      </c>
      <c r="C15" s="165">
        <v>8</v>
      </c>
    </row>
    <row r="16" spans="1:3" ht="15" customHeight="1">
      <c r="A16" s="167"/>
      <c r="B16" s="166" t="s">
        <v>372</v>
      </c>
      <c r="C16" s="163">
        <v>9</v>
      </c>
    </row>
    <row r="17" spans="1:3" ht="15.75">
      <c r="A17" s="167"/>
      <c r="B17" s="168" t="s">
        <v>270</v>
      </c>
      <c r="C17" s="163">
        <v>10</v>
      </c>
    </row>
    <row r="18" spans="1:3" ht="15.75">
      <c r="A18" s="167"/>
      <c r="B18" s="162" t="s">
        <v>271</v>
      </c>
      <c r="C18" s="163">
        <v>11</v>
      </c>
    </row>
    <row r="19" spans="1:3" ht="15">
      <c r="A19" s="169"/>
      <c r="B19" s="162" t="s">
        <v>272</v>
      </c>
      <c r="C19" s="170">
        <v>12</v>
      </c>
    </row>
    <row r="20" spans="1:3" ht="15">
      <c r="A20" s="169"/>
      <c r="B20" s="162" t="s">
        <v>273</v>
      </c>
      <c r="C20" s="170" t="s">
        <v>274</v>
      </c>
    </row>
    <row r="21" spans="1:3" s="307" customFormat="1" ht="15">
      <c r="A21" s="169"/>
      <c r="B21" s="162" t="s">
        <v>391</v>
      </c>
      <c r="C21" s="170" t="s">
        <v>276</v>
      </c>
    </row>
    <row r="22" spans="1:3" ht="15">
      <c r="A22" s="169"/>
      <c r="B22" s="162" t="s">
        <v>275</v>
      </c>
      <c r="C22" s="170" t="s">
        <v>278</v>
      </c>
    </row>
    <row r="23" spans="1:3" ht="15">
      <c r="A23" s="169"/>
      <c r="B23" s="162" t="s">
        <v>277</v>
      </c>
      <c r="C23" s="170" t="s">
        <v>388</v>
      </c>
    </row>
    <row r="24" spans="1:3" ht="15">
      <c r="A24" s="169"/>
      <c r="B24" s="162" t="s">
        <v>340</v>
      </c>
      <c r="C24" s="170" t="s">
        <v>389</v>
      </c>
    </row>
    <row r="25" spans="1:3" ht="15">
      <c r="A25" s="169"/>
      <c r="B25" s="162" t="s">
        <v>279</v>
      </c>
      <c r="C25" s="170" t="s">
        <v>390</v>
      </c>
    </row>
    <row r="26" spans="1:3" ht="15">
      <c r="A26" s="169"/>
      <c r="B26" s="162" t="s">
        <v>280</v>
      </c>
      <c r="C26" s="170" t="s">
        <v>403</v>
      </c>
    </row>
    <row r="27" spans="1:3" ht="15">
      <c r="A27" s="169"/>
      <c r="B27" s="162" t="s">
        <v>281</v>
      </c>
      <c r="C27" s="170" t="s">
        <v>404</v>
      </c>
    </row>
    <row r="28" spans="1:3" ht="15">
      <c r="A28" s="169"/>
      <c r="B28" s="166" t="s">
        <v>282</v>
      </c>
      <c r="C28" s="170" t="s">
        <v>405</v>
      </c>
    </row>
    <row r="29" spans="1:3" ht="15.75" thickBot="1">
      <c r="A29" s="171"/>
      <c r="B29" s="172"/>
      <c r="C29" s="173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5" location="'YABANCI SERMAYE GENEL GÖRÜNÜM'!A1" display="Yabancı Ortak Sermayeli Kurulan Şirketlerin Genel Görünümü"/>
    <hyperlink ref="B26" location="'YABANCI SERMAYE ve İLLER'!A1" display="Yabancı Ortak Sermayeli Kurulan Şirketlerin İllere Göre Dağılımı"/>
    <hyperlink ref="B27" location="'YABANCI SERMAYE ve ÜLKELER'!A1" display="Yabancı Ortak Sermayeli Kurulan Şirketlerin Ülkelere Göre Dağılımı"/>
    <hyperlink ref="B28" location="'YABANCI SERMAYE ve FAALİYETLER'!A1" display="En Çok Yabancı Ortak Sermayeli Şirket Kuruluşu Yapılan İlk 20 İktisadi Faaliyet"/>
    <hyperlink ref="B24" location="'KOOPERATİFLERİN GENEL GÖRÜNÜMÜ'!A1" display="Kurulan Kooperatiflerin Genel Görünümü"/>
    <hyperlink ref="B20" location="'EN ÇOK KURULUŞ FAALİYETİ'!A1" display="En Çok Şirket Kuruluşu Yapılan İlk 1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4:C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5" sqref="A5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29" t="s">
        <v>409</v>
      </c>
      <c r="B2" s="329"/>
      <c r="C2" s="329"/>
      <c r="D2" s="329"/>
      <c r="E2" s="329"/>
      <c r="F2" s="329"/>
      <c r="G2" s="329"/>
      <c r="H2" s="329"/>
      <c r="I2" s="329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30" t="s">
        <v>0</v>
      </c>
      <c r="D6" s="330"/>
      <c r="E6" s="330"/>
      <c r="F6" s="330"/>
    </row>
    <row r="8" ht="15.75" thickBot="1"/>
    <row r="9" spans="1:8" ht="16.5" thickBot="1">
      <c r="A9" s="331"/>
      <c r="B9" s="332"/>
      <c r="C9" s="335" t="s">
        <v>1</v>
      </c>
      <c r="D9" s="336"/>
      <c r="E9" s="336"/>
      <c r="F9" s="336"/>
      <c r="G9" s="337"/>
      <c r="H9" s="338" t="s">
        <v>2</v>
      </c>
    </row>
    <row r="10" spans="1:8" ht="16.5" thickBot="1">
      <c r="A10" s="333"/>
      <c r="B10" s="334"/>
      <c r="C10" s="234" t="s">
        <v>3</v>
      </c>
      <c r="D10" s="232" t="s">
        <v>4</v>
      </c>
      <c r="E10" s="232" t="s">
        <v>5</v>
      </c>
      <c r="F10" s="232" t="s">
        <v>6</v>
      </c>
      <c r="G10" s="233" t="s">
        <v>7</v>
      </c>
      <c r="H10" s="339"/>
    </row>
    <row r="11" spans="1:8" ht="15" customHeight="1">
      <c r="A11" s="340" t="s">
        <v>8</v>
      </c>
      <c r="B11" s="217" t="s">
        <v>9</v>
      </c>
      <c r="C11" s="212">
        <v>595</v>
      </c>
      <c r="D11" s="205">
        <v>2</v>
      </c>
      <c r="E11" s="205">
        <v>0</v>
      </c>
      <c r="F11" s="205">
        <v>2879</v>
      </c>
      <c r="G11" s="227">
        <v>57</v>
      </c>
      <c r="H11" s="226">
        <v>3533</v>
      </c>
    </row>
    <row r="12" spans="1:8" ht="15.75" customHeight="1" thickBot="1">
      <c r="A12" s="325"/>
      <c r="B12" s="218" t="s">
        <v>10</v>
      </c>
      <c r="C12" s="213">
        <v>507437235</v>
      </c>
      <c r="D12" s="210">
        <v>1090000</v>
      </c>
      <c r="E12" s="210">
        <v>0</v>
      </c>
      <c r="F12" s="204">
        <v>423560700</v>
      </c>
      <c r="G12" s="246" t="s">
        <v>428</v>
      </c>
      <c r="H12" s="244">
        <v>932087935</v>
      </c>
    </row>
    <row r="13" spans="1:8" ht="15" customHeight="1">
      <c r="A13" s="326" t="s">
        <v>11</v>
      </c>
      <c r="B13" s="219" t="s">
        <v>12</v>
      </c>
      <c r="C13" s="212">
        <v>3</v>
      </c>
      <c r="D13" s="205">
        <v>2</v>
      </c>
      <c r="E13" s="205">
        <v>1</v>
      </c>
      <c r="F13" s="205">
        <v>147</v>
      </c>
      <c r="G13" s="227">
        <v>0</v>
      </c>
      <c r="H13" s="226">
        <v>153</v>
      </c>
    </row>
    <row r="14" spans="1:8" ht="15" customHeight="1">
      <c r="A14" s="327"/>
      <c r="B14" s="220" t="s">
        <v>13</v>
      </c>
      <c r="C14" s="214">
        <v>148</v>
      </c>
      <c r="D14" s="2">
        <v>0</v>
      </c>
      <c r="E14" s="2">
        <v>0</v>
      </c>
      <c r="F14" s="2">
        <v>5</v>
      </c>
      <c r="G14" s="228">
        <v>0</v>
      </c>
      <c r="H14" s="226">
        <v>153</v>
      </c>
    </row>
    <row r="15" spans="1:8" ht="15.75" customHeight="1" thickBot="1">
      <c r="A15" s="328"/>
      <c r="B15" s="251" t="s">
        <v>14</v>
      </c>
      <c r="C15" s="252">
        <v>516381711</v>
      </c>
      <c r="D15" s="253">
        <v>0</v>
      </c>
      <c r="E15" s="253">
        <v>0</v>
      </c>
      <c r="F15" s="253">
        <v>1500000</v>
      </c>
      <c r="G15" s="309">
        <v>0</v>
      </c>
      <c r="H15" s="244">
        <v>517881711</v>
      </c>
    </row>
    <row r="16" spans="1:8" ht="15.75" customHeight="1">
      <c r="A16" s="323" t="s">
        <v>15</v>
      </c>
      <c r="B16" s="250" t="s">
        <v>9</v>
      </c>
      <c r="C16" s="295">
        <v>394</v>
      </c>
      <c r="D16" s="296">
        <v>2</v>
      </c>
      <c r="E16" s="296">
        <v>0</v>
      </c>
      <c r="F16" s="296">
        <v>1086</v>
      </c>
      <c r="G16" s="297">
        <v>2</v>
      </c>
      <c r="H16" s="298">
        <v>1484</v>
      </c>
    </row>
    <row r="17" spans="1:8" ht="15.75" customHeight="1">
      <c r="A17" s="324"/>
      <c r="B17" s="221" t="s">
        <v>310</v>
      </c>
      <c r="C17" s="212">
        <v>13876722865</v>
      </c>
      <c r="D17" s="205">
        <v>70010</v>
      </c>
      <c r="E17" s="205">
        <v>0</v>
      </c>
      <c r="F17" s="254">
        <v>1503132450</v>
      </c>
      <c r="G17" s="227">
        <v>3600</v>
      </c>
      <c r="H17" s="226">
        <v>15379928925</v>
      </c>
    </row>
    <row r="18" spans="1:8" ht="15.75" thickBot="1">
      <c r="A18" s="325"/>
      <c r="B18" s="218" t="s">
        <v>14</v>
      </c>
      <c r="C18" s="215">
        <v>23097377752</v>
      </c>
      <c r="D18" s="206">
        <v>700000</v>
      </c>
      <c r="E18" s="206">
        <v>0</v>
      </c>
      <c r="F18" s="207">
        <v>3193313900</v>
      </c>
      <c r="G18" s="229">
        <v>20500</v>
      </c>
      <c r="H18" s="244">
        <v>26291412670</v>
      </c>
    </row>
    <row r="19" spans="1:8" ht="15">
      <c r="A19" s="326" t="s">
        <v>16</v>
      </c>
      <c r="B19" s="222" t="s">
        <v>9</v>
      </c>
      <c r="C19" s="212">
        <v>16</v>
      </c>
      <c r="D19" s="205">
        <v>0</v>
      </c>
      <c r="E19" s="205">
        <v>0</v>
      </c>
      <c r="F19" s="205">
        <v>13</v>
      </c>
      <c r="G19" s="227">
        <v>0</v>
      </c>
      <c r="H19" s="226">
        <v>29</v>
      </c>
    </row>
    <row r="20" spans="1:8" ht="15">
      <c r="A20" s="327"/>
      <c r="B20" s="223" t="s">
        <v>310</v>
      </c>
      <c r="C20" s="214">
        <v>3878772620</v>
      </c>
      <c r="D20" s="2">
        <v>0</v>
      </c>
      <c r="E20" s="2">
        <v>0</v>
      </c>
      <c r="F20" s="2">
        <v>24362000</v>
      </c>
      <c r="G20" s="228">
        <v>0</v>
      </c>
      <c r="H20" s="226">
        <v>3903134620</v>
      </c>
    </row>
    <row r="21" spans="1:8" ht="15.75" thickBot="1">
      <c r="A21" s="328"/>
      <c r="B21" s="224" t="s">
        <v>14</v>
      </c>
      <c r="C21" s="213">
        <v>1592597492</v>
      </c>
      <c r="D21" s="203">
        <v>0</v>
      </c>
      <c r="E21" s="203">
        <v>0</v>
      </c>
      <c r="F21" s="204">
        <v>8981000</v>
      </c>
      <c r="G21" s="230">
        <v>0</v>
      </c>
      <c r="H21" s="244">
        <v>1601578492</v>
      </c>
    </row>
    <row r="22" spans="1:8" ht="16.5" thickBot="1">
      <c r="A22" s="211" t="s">
        <v>17</v>
      </c>
      <c r="B22" s="225" t="s">
        <v>9</v>
      </c>
      <c r="C22" s="216">
        <v>131</v>
      </c>
      <c r="D22" s="208">
        <v>9</v>
      </c>
      <c r="E22" s="208">
        <v>0</v>
      </c>
      <c r="F22" s="209">
        <v>751</v>
      </c>
      <c r="G22" s="231">
        <v>131</v>
      </c>
      <c r="H22" s="249">
        <v>1022</v>
      </c>
    </row>
    <row r="24" spans="1:2" ht="15">
      <c r="A24" s="199" t="s">
        <v>18</v>
      </c>
      <c r="B24" s="199"/>
    </row>
    <row r="27" ht="15">
      <c r="A27" s="1"/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&amp;L15.11.2013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A2" sqref="A2:I2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180" width="9.140625" style="5" customWidth="1"/>
    <col min="181" max="181" width="19.421875" style="5" customWidth="1"/>
    <col min="182" max="182" width="5.7109375" style="5" bestFit="1" customWidth="1"/>
    <col min="183" max="183" width="10.140625" style="5" customWidth="1"/>
    <col min="184" max="185" width="4.28125" style="5" bestFit="1" customWidth="1"/>
    <col min="186" max="186" width="11.57421875" style="5" customWidth="1"/>
    <col min="187" max="187" width="11.28125" style="5" customWidth="1"/>
    <col min="188" max="188" width="11.7109375" style="5" customWidth="1"/>
    <col min="189" max="16384" width="6.7109375" style="5" customWidth="1"/>
  </cols>
  <sheetData>
    <row r="1" spans="1:9" ht="15.75" customHeight="1" thickBot="1">
      <c r="A1" s="352" t="s">
        <v>410</v>
      </c>
      <c r="B1" s="322"/>
      <c r="C1" s="322"/>
      <c r="D1" s="322"/>
      <c r="E1" s="322"/>
      <c r="F1" s="322"/>
      <c r="G1" s="322"/>
      <c r="H1" s="322"/>
      <c r="I1" s="322"/>
    </row>
    <row r="2" spans="1:9" ht="15.75" customHeight="1" thickBot="1">
      <c r="A2" s="353" t="s">
        <v>19</v>
      </c>
      <c r="B2" s="353"/>
      <c r="C2" s="353"/>
      <c r="D2" s="353"/>
      <c r="E2" s="353"/>
      <c r="F2" s="353"/>
      <c r="G2" s="353"/>
      <c r="H2" s="353"/>
      <c r="I2" s="353"/>
    </row>
    <row r="3" spans="1:9" ht="9.75" customHeight="1">
      <c r="A3" s="354" t="s">
        <v>20</v>
      </c>
      <c r="B3" s="357" t="s">
        <v>8</v>
      </c>
      <c r="C3" s="357"/>
      <c r="D3" s="357" t="s">
        <v>11</v>
      </c>
      <c r="E3" s="357"/>
      <c r="F3" s="357"/>
      <c r="G3" s="180" t="s">
        <v>21</v>
      </c>
      <c r="H3" s="180" t="s">
        <v>22</v>
      </c>
      <c r="I3" s="6" t="s">
        <v>17</v>
      </c>
    </row>
    <row r="4" spans="1:9" ht="12.75" customHeight="1">
      <c r="A4" s="355"/>
      <c r="B4" s="7"/>
      <c r="C4" s="8"/>
      <c r="D4" s="358" t="s">
        <v>9</v>
      </c>
      <c r="E4" s="358"/>
      <c r="F4" s="9"/>
      <c r="G4" s="7"/>
      <c r="H4" s="7"/>
      <c r="I4" s="10"/>
    </row>
    <row r="5" spans="1:9" ht="9.75" customHeight="1">
      <c r="A5" s="355"/>
      <c r="B5" s="181" t="s">
        <v>9</v>
      </c>
      <c r="C5" s="181" t="s">
        <v>10</v>
      </c>
      <c r="D5" s="358"/>
      <c r="E5" s="358"/>
      <c r="F5" s="11" t="s">
        <v>14</v>
      </c>
      <c r="G5" s="181" t="s">
        <v>9</v>
      </c>
      <c r="H5" s="181" t="s">
        <v>9</v>
      </c>
      <c r="I5" s="12" t="s">
        <v>9</v>
      </c>
    </row>
    <row r="6" spans="1:9" ht="9.75" thickBot="1">
      <c r="A6" s="356"/>
      <c r="B6" s="13"/>
      <c r="C6" s="14"/>
      <c r="D6" s="13" t="s">
        <v>23</v>
      </c>
      <c r="E6" s="13" t="s">
        <v>24</v>
      </c>
      <c r="F6" s="14"/>
      <c r="G6" s="13"/>
      <c r="H6" s="13"/>
      <c r="I6" s="15"/>
    </row>
    <row r="7" spans="1:9" s="18" customFormat="1" ht="11.25">
      <c r="A7" s="16" t="s">
        <v>25</v>
      </c>
      <c r="B7" s="17">
        <f>B14+B21+B28+B35+B42+B49+B56+B63+B71+B78+B85+B92+B99+B106+B113+B120+B127+B137+B144+B151+B158</f>
        <v>3533</v>
      </c>
      <c r="C7" s="17">
        <f>C14+C21+C28+C35+C42+C49+C56+C63+C71+C78+C85+C92+C99+C106+C113+C120+C127+C137+C144+C151+C158</f>
        <v>932087935</v>
      </c>
      <c r="D7" s="17">
        <f aca="true" t="shared" si="0" ref="D7:I7">D14+D21+D28+D35+D42+D49+D56+D63+D71+D78+D85+D92+D99+D106+D113+D120+D127+D137+D144+D151+D158</f>
        <v>153</v>
      </c>
      <c r="E7" s="17">
        <f t="shared" si="0"/>
        <v>153</v>
      </c>
      <c r="F7" s="17">
        <f>F14+F21+F28+F35+F42+F49+F56+F63+F71+F78+F85+F92+F99+F106+F113+F120+F127+F137+F144+F151+F158</f>
        <v>517881711</v>
      </c>
      <c r="G7" s="17">
        <f t="shared" si="0"/>
        <v>1484</v>
      </c>
      <c r="H7" s="17">
        <f t="shared" si="0"/>
        <v>29</v>
      </c>
      <c r="I7" s="235">
        <f t="shared" si="0"/>
        <v>1022</v>
      </c>
    </row>
    <row r="8" spans="1:9" s="18" customFormat="1" ht="11.25">
      <c r="A8" s="16" t="s">
        <v>26</v>
      </c>
      <c r="B8" s="17">
        <f aca="true" t="shared" si="1" ref="B8:I8">B15+B22+B29+B36+B43+B50+B57+B64+B72+B79+B86+B93+B100+B107+B114+B121+B128+B138+B145+B152+B159</f>
        <v>595</v>
      </c>
      <c r="C8" s="17">
        <f t="shared" si="1"/>
        <v>507437235</v>
      </c>
      <c r="D8" s="17">
        <f t="shared" si="1"/>
        <v>3</v>
      </c>
      <c r="E8" s="17">
        <f t="shared" si="1"/>
        <v>148</v>
      </c>
      <c r="F8" s="17">
        <f t="shared" si="1"/>
        <v>516381711</v>
      </c>
      <c r="G8" s="17">
        <f t="shared" si="1"/>
        <v>394</v>
      </c>
      <c r="H8" s="17">
        <f t="shared" si="1"/>
        <v>16</v>
      </c>
      <c r="I8" s="236">
        <f t="shared" si="1"/>
        <v>131</v>
      </c>
    </row>
    <row r="9" spans="1:9" s="18" customFormat="1" ht="11.25">
      <c r="A9" s="16" t="s">
        <v>27</v>
      </c>
      <c r="B9" s="17">
        <f aca="true" t="shared" si="2" ref="B9:I9">B16+B23+B30+B37+B44+B51+B58+B65+B73+B80+B87+B94+B101+B108+B115+B122+B129+B139+B146+B153+B160</f>
        <v>2</v>
      </c>
      <c r="C9" s="17">
        <f t="shared" si="2"/>
        <v>1090000</v>
      </c>
      <c r="D9" s="17">
        <f t="shared" si="2"/>
        <v>2</v>
      </c>
      <c r="E9" s="17">
        <f t="shared" si="2"/>
        <v>0</v>
      </c>
      <c r="F9" s="17">
        <f t="shared" si="2"/>
        <v>0</v>
      </c>
      <c r="G9" s="17">
        <f t="shared" si="2"/>
        <v>2</v>
      </c>
      <c r="H9" s="17">
        <f t="shared" si="2"/>
        <v>0</v>
      </c>
      <c r="I9" s="236">
        <f t="shared" si="2"/>
        <v>9</v>
      </c>
    </row>
    <row r="10" spans="1:9" s="18" customFormat="1" ht="11.25">
      <c r="A10" s="16" t="s">
        <v>28</v>
      </c>
      <c r="B10" s="17">
        <f aca="true" t="shared" si="3" ref="B10:I10">B17+B24+B31+B38+B45+B52+B59+B66+B74+B81+B88+B95+B102+B109+B116+B123+B130+B140+B147+B154+B161</f>
        <v>0</v>
      </c>
      <c r="C10" s="17">
        <f t="shared" si="3"/>
        <v>0</v>
      </c>
      <c r="D10" s="17">
        <f t="shared" si="3"/>
        <v>1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236">
        <f t="shared" si="3"/>
        <v>0</v>
      </c>
    </row>
    <row r="11" spans="1:9" s="18" customFormat="1" ht="11.25">
      <c r="A11" s="16" t="s">
        <v>29</v>
      </c>
      <c r="B11" s="17">
        <f aca="true" t="shared" si="4" ref="B11:I11">B18+B25+B32+B39+B46+B53+B60+B67+B75+B82+B89+B96+B103+B110+B117+B124+B131+B141+B148+B155+B162</f>
        <v>2879</v>
      </c>
      <c r="C11" s="17">
        <f t="shared" si="4"/>
        <v>423560700</v>
      </c>
      <c r="D11" s="17">
        <f t="shared" si="4"/>
        <v>147</v>
      </c>
      <c r="E11" s="17">
        <f t="shared" si="4"/>
        <v>5</v>
      </c>
      <c r="F11" s="17">
        <f t="shared" si="4"/>
        <v>1500000</v>
      </c>
      <c r="G11" s="17">
        <f t="shared" si="4"/>
        <v>1086</v>
      </c>
      <c r="H11" s="17">
        <f t="shared" si="4"/>
        <v>13</v>
      </c>
      <c r="I11" s="236">
        <f t="shared" si="4"/>
        <v>751</v>
      </c>
    </row>
    <row r="12" spans="1:9" s="18" customFormat="1" ht="12" thickBot="1">
      <c r="A12" s="19" t="s">
        <v>30</v>
      </c>
      <c r="B12" s="17">
        <f aca="true" t="shared" si="5" ref="B12:I12">B19+B26+B33+B40+B47+B54+B61+B68+B76+B83+B90+B97+B104+B111+B118+B125+B132+B142+B149+B156+B163</f>
        <v>57</v>
      </c>
      <c r="C12" s="17">
        <f t="shared" si="5"/>
        <v>0</v>
      </c>
      <c r="D12" s="17">
        <f t="shared" si="5"/>
        <v>0</v>
      </c>
      <c r="E12" s="17">
        <f t="shared" si="5"/>
        <v>0</v>
      </c>
      <c r="F12" s="17">
        <f t="shared" si="5"/>
        <v>0</v>
      </c>
      <c r="G12" s="17">
        <f t="shared" si="5"/>
        <v>2</v>
      </c>
      <c r="H12" s="17">
        <f t="shared" si="5"/>
        <v>0</v>
      </c>
      <c r="I12" s="237">
        <f t="shared" si="5"/>
        <v>131</v>
      </c>
    </row>
    <row r="13" spans="1:9" s="18" customFormat="1" ht="12.75" customHeight="1" thickBot="1">
      <c r="A13" s="341" t="s">
        <v>31</v>
      </c>
      <c r="B13" s="342"/>
      <c r="C13" s="342"/>
      <c r="D13" s="342"/>
      <c r="E13" s="342"/>
      <c r="F13" s="342"/>
      <c r="G13" s="342"/>
      <c r="H13" s="342"/>
      <c r="I13" s="343"/>
    </row>
    <row r="14" spans="1:9" s="18" customFormat="1" ht="11.25">
      <c r="A14" s="20" t="s">
        <v>32</v>
      </c>
      <c r="B14" s="21">
        <v>90</v>
      </c>
      <c r="C14" s="21">
        <v>18978750</v>
      </c>
      <c r="D14" s="21">
        <v>4</v>
      </c>
      <c r="E14" s="21">
        <v>4</v>
      </c>
      <c r="F14" s="21">
        <v>21180000</v>
      </c>
      <c r="G14" s="21">
        <v>16</v>
      </c>
      <c r="H14" s="21">
        <v>0</v>
      </c>
      <c r="I14" s="238">
        <v>26</v>
      </c>
    </row>
    <row r="15" spans="1:9" s="18" customFormat="1" ht="11.25">
      <c r="A15" s="20" t="s">
        <v>33</v>
      </c>
      <c r="B15" s="22">
        <v>17</v>
      </c>
      <c r="C15" s="23">
        <v>9529750</v>
      </c>
      <c r="D15" s="24">
        <v>0</v>
      </c>
      <c r="E15" s="25">
        <v>4</v>
      </c>
      <c r="F15" s="26">
        <v>21180000</v>
      </c>
      <c r="G15" s="25">
        <v>5</v>
      </c>
      <c r="H15" s="24">
        <v>0</v>
      </c>
      <c r="I15" s="27">
        <v>2</v>
      </c>
    </row>
    <row r="16" spans="1:9" s="18" customFormat="1" ht="11.25">
      <c r="A16" s="20" t="s">
        <v>34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35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11.25">
      <c r="A18" s="20" t="s">
        <v>36</v>
      </c>
      <c r="B18" s="22">
        <v>64</v>
      </c>
      <c r="C18" s="23">
        <v>9449000</v>
      </c>
      <c r="D18" s="24">
        <v>4</v>
      </c>
      <c r="E18" s="24">
        <v>0</v>
      </c>
      <c r="F18" s="23">
        <v>0</v>
      </c>
      <c r="G18" s="25">
        <v>11</v>
      </c>
      <c r="H18" s="24">
        <v>0</v>
      </c>
      <c r="I18" s="27">
        <v>11</v>
      </c>
      <c r="J18" s="29"/>
    </row>
    <row r="19" spans="1:9" ht="12" thickBot="1">
      <c r="A19" s="30" t="s">
        <v>30</v>
      </c>
      <c r="B19" s="31">
        <v>9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13</v>
      </c>
    </row>
    <row r="20" spans="1:9" ht="12.75" customHeight="1" thickBot="1">
      <c r="A20" s="341" t="s">
        <v>37</v>
      </c>
      <c r="B20" s="344"/>
      <c r="C20" s="344"/>
      <c r="D20" s="344"/>
      <c r="E20" s="344"/>
      <c r="F20" s="344"/>
      <c r="G20" s="344"/>
      <c r="H20" s="344"/>
      <c r="I20" s="345"/>
    </row>
    <row r="21" spans="1:9" ht="11.25">
      <c r="A21" s="20" t="s">
        <v>32</v>
      </c>
      <c r="B21" s="21">
        <v>28</v>
      </c>
      <c r="C21" s="21">
        <v>6105000</v>
      </c>
      <c r="D21" s="21">
        <v>2</v>
      </c>
      <c r="E21" s="21">
        <v>2</v>
      </c>
      <c r="F21" s="21">
        <v>3169000</v>
      </c>
      <c r="G21" s="21">
        <v>11</v>
      </c>
      <c r="H21" s="21">
        <v>0</v>
      </c>
      <c r="I21" s="238">
        <v>11</v>
      </c>
    </row>
    <row r="22" spans="1:9" ht="11.25">
      <c r="A22" s="20" t="s">
        <v>33</v>
      </c>
      <c r="B22" s="22">
        <v>4</v>
      </c>
      <c r="C22" s="23">
        <v>1250000</v>
      </c>
      <c r="D22" s="24">
        <v>0</v>
      </c>
      <c r="E22" s="25">
        <v>2</v>
      </c>
      <c r="F22" s="26">
        <v>3169000</v>
      </c>
      <c r="G22" s="25">
        <v>1</v>
      </c>
      <c r="H22" s="24">
        <v>0</v>
      </c>
      <c r="I22" s="28">
        <v>3</v>
      </c>
    </row>
    <row r="23" spans="1:9" s="18" customFormat="1" ht="11.25">
      <c r="A23" s="20" t="s">
        <v>34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35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36</v>
      </c>
      <c r="B25" s="22">
        <v>24</v>
      </c>
      <c r="C25" s="23">
        <v>4855000</v>
      </c>
      <c r="D25" s="24">
        <v>2</v>
      </c>
      <c r="E25" s="25">
        <v>0</v>
      </c>
      <c r="F25" s="26">
        <v>0</v>
      </c>
      <c r="G25" s="25">
        <v>10</v>
      </c>
      <c r="H25" s="24">
        <v>0</v>
      </c>
      <c r="I25" s="28">
        <v>7</v>
      </c>
    </row>
    <row r="26" spans="1:9" ht="12" thickBot="1">
      <c r="A26" s="30" t="s">
        <v>30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1</v>
      </c>
    </row>
    <row r="27" spans="1:9" ht="12" customHeight="1" thickBot="1">
      <c r="A27" s="341" t="s">
        <v>38</v>
      </c>
      <c r="B27" s="344"/>
      <c r="C27" s="344"/>
      <c r="D27" s="344"/>
      <c r="E27" s="344"/>
      <c r="F27" s="344"/>
      <c r="G27" s="344"/>
      <c r="H27" s="344"/>
      <c r="I27" s="345"/>
    </row>
    <row r="28" spans="1:9" ht="11.25">
      <c r="A28" s="20" t="s">
        <v>32</v>
      </c>
      <c r="B28" s="21">
        <v>492</v>
      </c>
      <c r="C28" s="21">
        <v>224297526</v>
      </c>
      <c r="D28" s="21">
        <v>31</v>
      </c>
      <c r="E28" s="21">
        <v>31</v>
      </c>
      <c r="F28" s="21">
        <v>146162080</v>
      </c>
      <c r="G28" s="21">
        <v>306</v>
      </c>
      <c r="H28" s="21">
        <v>7</v>
      </c>
      <c r="I28" s="238">
        <v>156</v>
      </c>
    </row>
    <row r="29" spans="1:9" ht="11.25">
      <c r="A29" s="20" t="s">
        <v>33</v>
      </c>
      <c r="B29" s="22">
        <v>83</v>
      </c>
      <c r="C29" s="23">
        <v>66751026</v>
      </c>
      <c r="D29" s="24">
        <v>2</v>
      </c>
      <c r="E29" s="25">
        <v>28</v>
      </c>
      <c r="F29" s="26">
        <v>144962080</v>
      </c>
      <c r="G29" s="25">
        <v>68</v>
      </c>
      <c r="H29" s="24">
        <v>6</v>
      </c>
      <c r="I29" s="27">
        <v>30</v>
      </c>
    </row>
    <row r="30" spans="1:9" ht="11.25">
      <c r="A30" s="20" t="s">
        <v>34</v>
      </c>
      <c r="B30" s="22">
        <v>2</v>
      </c>
      <c r="C30" s="23">
        <v>1090000</v>
      </c>
      <c r="D30" s="24">
        <v>1</v>
      </c>
      <c r="E30" s="24">
        <v>0</v>
      </c>
      <c r="F30" s="23">
        <v>0</v>
      </c>
      <c r="G30" s="24">
        <v>0</v>
      </c>
      <c r="H30" s="24">
        <v>0</v>
      </c>
      <c r="I30" s="27">
        <v>1</v>
      </c>
    </row>
    <row r="31" spans="1:9" ht="11.25">
      <c r="A31" s="20" t="s">
        <v>35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36</v>
      </c>
      <c r="B32" s="22">
        <v>407</v>
      </c>
      <c r="C32" s="23">
        <v>156456500</v>
      </c>
      <c r="D32" s="24">
        <v>28</v>
      </c>
      <c r="E32" s="25">
        <v>3</v>
      </c>
      <c r="F32" s="26">
        <v>1200000</v>
      </c>
      <c r="G32" s="25">
        <v>238</v>
      </c>
      <c r="H32" s="24">
        <v>1</v>
      </c>
      <c r="I32" s="27">
        <v>125</v>
      </c>
    </row>
    <row r="33" spans="1:9" ht="12" thickBot="1">
      <c r="A33" s="30" t="s">
        <v>30</v>
      </c>
      <c r="B33" s="31">
        <v>0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0</v>
      </c>
    </row>
    <row r="34" spans="1:9" ht="12.75" customHeight="1" thickBot="1">
      <c r="A34" s="341" t="s">
        <v>39</v>
      </c>
      <c r="B34" s="344"/>
      <c r="C34" s="344"/>
      <c r="D34" s="344"/>
      <c r="E34" s="344"/>
      <c r="F34" s="344"/>
      <c r="G34" s="344"/>
      <c r="H34" s="344"/>
      <c r="I34" s="345"/>
    </row>
    <row r="35" spans="1:9" ht="11.25">
      <c r="A35" s="20" t="s">
        <v>32</v>
      </c>
      <c r="B35" s="21">
        <v>72</v>
      </c>
      <c r="C35" s="21">
        <v>17090000</v>
      </c>
      <c r="D35" s="21">
        <v>4</v>
      </c>
      <c r="E35" s="21">
        <v>4</v>
      </c>
      <c r="F35" s="21">
        <v>36700000</v>
      </c>
      <c r="G35" s="21">
        <v>20</v>
      </c>
      <c r="H35" s="21">
        <v>1</v>
      </c>
      <c r="I35" s="238">
        <v>6</v>
      </c>
    </row>
    <row r="36" spans="1:9" ht="11.25">
      <c r="A36" s="20" t="s">
        <v>33</v>
      </c>
      <c r="B36" s="22">
        <v>46</v>
      </c>
      <c r="C36" s="23">
        <v>14985000</v>
      </c>
      <c r="D36" s="24">
        <v>0</v>
      </c>
      <c r="E36" s="25">
        <v>4</v>
      </c>
      <c r="F36" s="26">
        <v>36700000</v>
      </c>
      <c r="G36" s="25">
        <v>13</v>
      </c>
      <c r="H36" s="24">
        <v>1</v>
      </c>
      <c r="I36" s="27">
        <v>1</v>
      </c>
    </row>
    <row r="37" spans="1:9" s="18" customFormat="1" ht="11.25">
      <c r="A37" s="20" t="s">
        <v>34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35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36</v>
      </c>
      <c r="B39" s="22">
        <v>26</v>
      </c>
      <c r="C39" s="23">
        <v>2105000</v>
      </c>
      <c r="D39" s="24">
        <v>4</v>
      </c>
      <c r="E39" s="24">
        <v>0</v>
      </c>
      <c r="F39" s="23">
        <v>0</v>
      </c>
      <c r="G39" s="25">
        <v>7</v>
      </c>
      <c r="H39" s="24">
        <v>0</v>
      </c>
      <c r="I39" s="27">
        <v>5</v>
      </c>
    </row>
    <row r="40" spans="1:9" ht="12" thickBot="1">
      <c r="A40" s="30" t="s">
        <v>30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1.25" customHeight="1" thickBot="1">
      <c r="A41" s="341" t="s">
        <v>40</v>
      </c>
      <c r="B41" s="344"/>
      <c r="C41" s="344"/>
      <c r="D41" s="344"/>
      <c r="E41" s="344"/>
      <c r="F41" s="344"/>
      <c r="G41" s="344"/>
      <c r="H41" s="344"/>
      <c r="I41" s="345"/>
    </row>
    <row r="42" spans="1:9" ht="11.25">
      <c r="A42" s="20" t="s">
        <v>32</v>
      </c>
      <c r="B42" s="21">
        <v>7</v>
      </c>
      <c r="C42" s="21">
        <v>620000</v>
      </c>
      <c r="D42" s="21">
        <v>0</v>
      </c>
      <c r="E42" s="21">
        <v>0</v>
      </c>
      <c r="F42" s="21">
        <v>0</v>
      </c>
      <c r="G42" s="21">
        <v>2</v>
      </c>
      <c r="H42" s="21">
        <v>0</v>
      </c>
      <c r="I42" s="238">
        <v>2</v>
      </c>
    </row>
    <row r="43" spans="1:9" ht="11.25">
      <c r="A43" s="20" t="s">
        <v>33</v>
      </c>
      <c r="B43" s="22">
        <v>1</v>
      </c>
      <c r="C43" s="23">
        <v>50000</v>
      </c>
      <c r="D43" s="24">
        <v>0</v>
      </c>
      <c r="E43" s="24">
        <v>0</v>
      </c>
      <c r="F43" s="23">
        <v>0</v>
      </c>
      <c r="G43" s="25">
        <v>1</v>
      </c>
      <c r="H43" s="24">
        <v>0</v>
      </c>
      <c r="I43" s="27">
        <v>1</v>
      </c>
    </row>
    <row r="44" spans="1:9" s="18" customFormat="1" ht="11.25">
      <c r="A44" s="20" t="s">
        <v>34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35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36</v>
      </c>
      <c r="B46" s="22">
        <v>6</v>
      </c>
      <c r="C46" s="23">
        <v>570000</v>
      </c>
      <c r="D46" s="24">
        <v>0</v>
      </c>
      <c r="E46" s="24">
        <v>0</v>
      </c>
      <c r="F46" s="23">
        <v>0</v>
      </c>
      <c r="G46" s="25">
        <v>1</v>
      </c>
      <c r="H46" s="24">
        <v>0</v>
      </c>
      <c r="I46" s="27">
        <v>1</v>
      </c>
    </row>
    <row r="47" spans="1:9" ht="12" thickBot="1">
      <c r="A47" s="30" t="s">
        <v>30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1.25" customHeight="1" thickBot="1">
      <c r="A48" s="341" t="s">
        <v>41</v>
      </c>
      <c r="B48" s="344"/>
      <c r="C48" s="344"/>
      <c r="D48" s="344"/>
      <c r="E48" s="344"/>
      <c r="F48" s="344"/>
      <c r="G48" s="344"/>
      <c r="H48" s="344"/>
      <c r="I48" s="345"/>
    </row>
    <row r="49" spans="1:9" ht="11.25">
      <c r="A49" s="20" t="s">
        <v>32</v>
      </c>
      <c r="B49" s="21">
        <v>615</v>
      </c>
      <c r="C49" s="21">
        <v>103538200</v>
      </c>
      <c r="D49" s="21">
        <v>25</v>
      </c>
      <c r="E49" s="21">
        <v>25</v>
      </c>
      <c r="F49" s="21">
        <v>170200000</v>
      </c>
      <c r="G49" s="21">
        <v>179</v>
      </c>
      <c r="H49" s="21">
        <v>5</v>
      </c>
      <c r="I49" s="238">
        <v>181</v>
      </c>
    </row>
    <row r="50" spans="1:10" ht="11.25">
      <c r="A50" s="20" t="s">
        <v>33</v>
      </c>
      <c r="B50" s="37">
        <v>105</v>
      </c>
      <c r="C50" s="26">
        <v>37220000</v>
      </c>
      <c r="D50" s="24">
        <v>0</v>
      </c>
      <c r="E50" s="24">
        <v>25</v>
      </c>
      <c r="F50" s="23">
        <v>170200000</v>
      </c>
      <c r="G50" s="25">
        <v>34</v>
      </c>
      <c r="H50" s="24">
        <v>1</v>
      </c>
      <c r="I50" s="27">
        <v>17</v>
      </c>
      <c r="J50" s="18"/>
    </row>
    <row r="51" spans="1:9" s="18" customFormat="1" ht="11.25">
      <c r="A51" s="20" t="s">
        <v>34</v>
      </c>
      <c r="B51" s="37">
        <v>0</v>
      </c>
      <c r="C51" s="26">
        <v>0</v>
      </c>
      <c r="D51" s="24">
        <v>0</v>
      </c>
      <c r="E51" s="24">
        <v>0</v>
      </c>
      <c r="F51" s="23">
        <v>0</v>
      </c>
      <c r="G51" s="24">
        <v>0</v>
      </c>
      <c r="H51" s="24">
        <v>0</v>
      </c>
      <c r="I51" s="27">
        <v>0</v>
      </c>
    </row>
    <row r="52" spans="1:10" ht="11.25">
      <c r="A52" s="20" t="s">
        <v>35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36</v>
      </c>
      <c r="B53" s="37">
        <v>473</v>
      </c>
      <c r="C53" s="26">
        <v>66318200</v>
      </c>
      <c r="D53" s="24">
        <v>25</v>
      </c>
      <c r="E53" s="25">
        <v>0</v>
      </c>
      <c r="F53" s="26">
        <v>0</v>
      </c>
      <c r="G53" s="25">
        <v>145</v>
      </c>
      <c r="H53" s="24">
        <v>4</v>
      </c>
      <c r="I53" s="27">
        <v>70</v>
      </c>
      <c r="J53" s="18"/>
    </row>
    <row r="54" spans="1:10" ht="12" thickBot="1">
      <c r="A54" s="30" t="s">
        <v>30</v>
      </c>
      <c r="B54" s="31">
        <v>37</v>
      </c>
      <c r="C54" s="32">
        <v>0</v>
      </c>
      <c r="D54" s="33">
        <v>0</v>
      </c>
      <c r="E54" s="33">
        <v>0</v>
      </c>
      <c r="F54" s="32">
        <v>0</v>
      </c>
      <c r="G54" s="34">
        <v>0</v>
      </c>
      <c r="H54" s="33">
        <v>0</v>
      </c>
      <c r="I54" s="35">
        <v>94</v>
      </c>
      <c r="J54" s="18"/>
    </row>
    <row r="55" spans="1:9" ht="13.5" customHeight="1" thickBot="1">
      <c r="A55" s="348" t="s">
        <v>42</v>
      </c>
      <c r="B55" s="349"/>
      <c r="C55" s="349"/>
      <c r="D55" s="349"/>
      <c r="E55" s="349"/>
      <c r="F55" s="349"/>
      <c r="G55" s="349"/>
      <c r="H55" s="349"/>
      <c r="I55" s="350"/>
    </row>
    <row r="56" spans="1:9" ht="11.25">
      <c r="A56" s="20" t="s">
        <v>32</v>
      </c>
      <c r="B56" s="21">
        <v>937</v>
      </c>
      <c r="C56" s="21">
        <v>170265500</v>
      </c>
      <c r="D56" s="21">
        <v>44</v>
      </c>
      <c r="E56" s="21">
        <v>44</v>
      </c>
      <c r="F56" s="21">
        <v>92746681</v>
      </c>
      <c r="G56" s="21">
        <v>486</v>
      </c>
      <c r="H56" s="21">
        <v>6</v>
      </c>
      <c r="I56" s="238">
        <v>340</v>
      </c>
    </row>
    <row r="57" spans="1:9" ht="11.25">
      <c r="A57" s="20" t="s">
        <v>33</v>
      </c>
      <c r="B57" s="37">
        <v>130</v>
      </c>
      <c r="C57" s="26">
        <v>72596000</v>
      </c>
      <c r="D57" s="24">
        <v>1</v>
      </c>
      <c r="E57" s="25">
        <v>42</v>
      </c>
      <c r="F57" s="26">
        <v>92446681</v>
      </c>
      <c r="G57" s="25">
        <v>73</v>
      </c>
      <c r="H57" s="24">
        <v>2</v>
      </c>
      <c r="I57" s="27">
        <v>41</v>
      </c>
    </row>
    <row r="58" spans="1:9" s="18" customFormat="1" ht="12" customHeight="1">
      <c r="A58" s="20" t="s">
        <v>34</v>
      </c>
      <c r="B58" s="22">
        <v>0</v>
      </c>
      <c r="C58" s="23">
        <v>0</v>
      </c>
      <c r="D58" s="24">
        <v>1</v>
      </c>
      <c r="E58" s="24">
        <v>0</v>
      </c>
      <c r="F58" s="23">
        <v>0</v>
      </c>
      <c r="G58" s="25">
        <v>1</v>
      </c>
      <c r="H58" s="24">
        <v>0</v>
      </c>
      <c r="I58" s="27">
        <v>6</v>
      </c>
    </row>
    <row r="59" spans="1:9" ht="11.25">
      <c r="A59" s="20" t="s">
        <v>35</v>
      </c>
      <c r="B59" s="22">
        <v>0</v>
      </c>
      <c r="C59" s="23">
        <v>0</v>
      </c>
      <c r="D59" s="24">
        <v>1</v>
      </c>
      <c r="E59" s="24">
        <v>0</v>
      </c>
      <c r="F59" s="23">
        <v>0</v>
      </c>
      <c r="G59" s="25">
        <v>0</v>
      </c>
      <c r="H59" s="24">
        <v>0</v>
      </c>
      <c r="I59" s="28">
        <v>0</v>
      </c>
    </row>
    <row r="60" spans="1:9" ht="11.25">
      <c r="A60" s="20" t="s">
        <v>36</v>
      </c>
      <c r="B60" s="37">
        <v>804</v>
      </c>
      <c r="C60" s="26">
        <v>97669500</v>
      </c>
      <c r="D60" s="24">
        <v>41</v>
      </c>
      <c r="E60" s="24">
        <v>2</v>
      </c>
      <c r="F60" s="26">
        <v>300000</v>
      </c>
      <c r="G60" s="25">
        <v>412</v>
      </c>
      <c r="H60" s="24">
        <v>4</v>
      </c>
      <c r="I60" s="27">
        <v>280</v>
      </c>
    </row>
    <row r="61" spans="1:9" ht="12" thickBot="1">
      <c r="A61" s="30" t="s">
        <v>30</v>
      </c>
      <c r="B61" s="31">
        <v>3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13</v>
      </c>
    </row>
    <row r="62" spans="1:9" s="18" customFormat="1" ht="11.25" customHeight="1" thickBot="1">
      <c r="A62" s="341" t="s">
        <v>43</v>
      </c>
      <c r="B62" s="342"/>
      <c r="C62" s="342"/>
      <c r="D62" s="342"/>
      <c r="E62" s="342"/>
      <c r="F62" s="342"/>
      <c r="G62" s="342"/>
      <c r="H62" s="342"/>
      <c r="I62" s="351"/>
    </row>
    <row r="63" spans="1:9" ht="11.25">
      <c r="A63" s="20" t="s">
        <v>32</v>
      </c>
      <c r="B63" s="21">
        <v>166</v>
      </c>
      <c r="C63" s="21">
        <v>127672000</v>
      </c>
      <c r="D63" s="21">
        <v>1</v>
      </c>
      <c r="E63" s="21">
        <v>1</v>
      </c>
      <c r="F63" s="21">
        <v>1000000</v>
      </c>
      <c r="G63" s="21">
        <v>77</v>
      </c>
      <c r="H63" s="21">
        <v>2</v>
      </c>
      <c r="I63" s="238">
        <v>48</v>
      </c>
    </row>
    <row r="64" spans="1:9" ht="11.25">
      <c r="A64" s="20" t="s">
        <v>33</v>
      </c>
      <c r="B64" s="37">
        <v>24</v>
      </c>
      <c r="C64" s="26">
        <v>107580000</v>
      </c>
      <c r="D64" s="24">
        <v>0</v>
      </c>
      <c r="E64" s="25">
        <v>1</v>
      </c>
      <c r="F64" s="26">
        <v>1000000</v>
      </c>
      <c r="G64" s="25">
        <v>21</v>
      </c>
      <c r="H64" s="24">
        <v>2</v>
      </c>
      <c r="I64" s="27">
        <v>6</v>
      </c>
    </row>
    <row r="65" spans="1:9" ht="11.25">
      <c r="A65" s="20" t="s">
        <v>34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1</v>
      </c>
      <c r="H65" s="24">
        <v>0</v>
      </c>
      <c r="I65" s="28">
        <v>0</v>
      </c>
    </row>
    <row r="66" spans="1:9" ht="11.25">
      <c r="A66" s="20" t="s">
        <v>35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36</v>
      </c>
      <c r="B67" s="37">
        <v>137</v>
      </c>
      <c r="C67" s="26">
        <v>20092000</v>
      </c>
      <c r="D67" s="24">
        <v>1</v>
      </c>
      <c r="E67" s="25">
        <v>0</v>
      </c>
      <c r="F67" s="26">
        <v>0</v>
      </c>
      <c r="G67" s="25">
        <v>53</v>
      </c>
      <c r="H67" s="24">
        <v>0</v>
      </c>
      <c r="I67" s="27">
        <v>34</v>
      </c>
    </row>
    <row r="68" spans="1:9" ht="12" thickBot="1">
      <c r="A68" s="30" t="s">
        <v>30</v>
      </c>
      <c r="B68" s="38">
        <v>5</v>
      </c>
      <c r="C68" s="39">
        <v>0</v>
      </c>
      <c r="D68" s="33">
        <v>0</v>
      </c>
      <c r="E68" s="33">
        <v>0</v>
      </c>
      <c r="F68" s="32">
        <v>0</v>
      </c>
      <c r="G68" s="34">
        <v>2</v>
      </c>
      <c r="H68" s="33">
        <v>0</v>
      </c>
      <c r="I68" s="35">
        <v>8</v>
      </c>
    </row>
    <row r="69" spans="1:9" ht="26.25" customHeight="1" thickBot="1">
      <c r="A69" s="184"/>
      <c r="B69" s="40"/>
      <c r="C69" s="41"/>
      <c r="D69" s="42"/>
      <c r="E69" s="42"/>
      <c r="F69" s="43"/>
      <c r="G69" s="40"/>
      <c r="H69" s="42"/>
      <c r="I69" s="40"/>
    </row>
    <row r="70" spans="1:9" ht="14.25" customHeight="1" thickBot="1">
      <c r="A70" s="341" t="s">
        <v>44</v>
      </c>
      <c r="B70" s="342"/>
      <c r="C70" s="342"/>
      <c r="D70" s="342"/>
      <c r="E70" s="342"/>
      <c r="F70" s="342"/>
      <c r="G70" s="342"/>
      <c r="H70" s="342"/>
      <c r="I70" s="343"/>
    </row>
    <row r="71" spans="1:9" ht="11.25">
      <c r="A71" s="20" t="s">
        <v>32</v>
      </c>
      <c r="B71" s="21">
        <v>184</v>
      </c>
      <c r="C71" s="21">
        <v>30402000</v>
      </c>
      <c r="D71" s="21">
        <v>7</v>
      </c>
      <c r="E71" s="21">
        <v>7</v>
      </c>
      <c r="F71" s="21">
        <v>28310000</v>
      </c>
      <c r="G71" s="21">
        <v>42</v>
      </c>
      <c r="H71" s="21">
        <v>0</v>
      </c>
      <c r="I71" s="238">
        <v>41</v>
      </c>
    </row>
    <row r="72" spans="1:9" ht="11.25">
      <c r="A72" s="20" t="s">
        <v>33</v>
      </c>
      <c r="B72" s="37">
        <v>32</v>
      </c>
      <c r="C72" s="26">
        <v>14570000</v>
      </c>
      <c r="D72" s="24">
        <v>0</v>
      </c>
      <c r="E72" s="25">
        <v>7</v>
      </c>
      <c r="F72" s="26">
        <v>28310000</v>
      </c>
      <c r="G72" s="25">
        <v>14</v>
      </c>
      <c r="H72" s="24">
        <v>0</v>
      </c>
      <c r="I72" s="27">
        <v>3</v>
      </c>
    </row>
    <row r="73" spans="1:9" s="18" customFormat="1" ht="11.25">
      <c r="A73" s="20" t="s">
        <v>34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35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36</v>
      </c>
      <c r="B75" s="37">
        <v>151</v>
      </c>
      <c r="C75" s="26">
        <v>15832000</v>
      </c>
      <c r="D75" s="24">
        <v>7</v>
      </c>
      <c r="E75" s="24">
        <v>0</v>
      </c>
      <c r="F75" s="23">
        <v>0</v>
      </c>
      <c r="G75" s="25">
        <v>28</v>
      </c>
      <c r="H75" s="24">
        <v>0</v>
      </c>
      <c r="I75" s="27">
        <v>38</v>
      </c>
    </row>
    <row r="76" spans="1:9" ht="12" customHeight="1" thickBot="1">
      <c r="A76" s="30" t="s">
        <v>30</v>
      </c>
      <c r="B76" s="31">
        <v>1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0</v>
      </c>
    </row>
    <row r="77" spans="1:9" ht="12.75" customHeight="1" thickBot="1">
      <c r="A77" s="341" t="s">
        <v>45</v>
      </c>
      <c r="B77" s="344"/>
      <c r="C77" s="344"/>
      <c r="D77" s="344"/>
      <c r="E77" s="344"/>
      <c r="F77" s="344"/>
      <c r="G77" s="344"/>
      <c r="H77" s="344"/>
      <c r="I77" s="345"/>
    </row>
    <row r="78" spans="1:9" ht="11.25">
      <c r="A78" s="20" t="s">
        <v>32</v>
      </c>
      <c r="B78" s="21">
        <v>125</v>
      </c>
      <c r="C78" s="21">
        <v>10248000</v>
      </c>
      <c r="D78" s="21">
        <v>8</v>
      </c>
      <c r="E78" s="21">
        <v>8</v>
      </c>
      <c r="F78" s="21">
        <v>2684000</v>
      </c>
      <c r="G78" s="21">
        <v>28</v>
      </c>
      <c r="H78" s="21">
        <v>1</v>
      </c>
      <c r="I78" s="238">
        <v>38</v>
      </c>
    </row>
    <row r="79" spans="1:9" ht="11.25">
      <c r="A79" s="20" t="s">
        <v>33</v>
      </c>
      <c r="B79" s="37">
        <v>35</v>
      </c>
      <c r="C79" s="26">
        <v>7610000</v>
      </c>
      <c r="D79" s="24">
        <v>0</v>
      </c>
      <c r="E79" s="24">
        <v>8</v>
      </c>
      <c r="F79" s="23">
        <v>2684000</v>
      </c>
      <c r="G79" s="25">
        <v>8</v>
      </c>
      <c r="H79" s="24">
        <v>1</v>
      </c>
      <c r="I79" s="27">
        <v>12</v>
      </c>
    </row>
    <row r="80" spans="1:9" s="18" customFormat="1" ht="11.25">
      <c r="A80" s="20" t="s">
        <v>34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35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36</v>
      </c>
      <c r="B82" s="37">
        <v>90</v>
      </c>
      <c r="C82" s="26">
        <v>2638000</v>
      </c>
      <c r="D82" s="24">
        <v>8</v>
      </c>
      <c r="E82" s="24">
        <v>0</v>
      </c>
      <c r="F82" s="23">
        <v>0</v>
      </c>
      <c r="G82" s="25">
        <v>20</v>
      </c>
      <c r="H82" s="24">
        <v>0</v>
      </c>
      <c r="I82" s="27">
        <v>25</v>
      </c>
    </row>
    <row r="83" spans="1:9" ht="12" customHeight="1" thickBot="1">
      <c r="A83" s="30" t="s">
        <v>30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1</v>
      </c>
    </row>
    <row r="84" spans="1:9" ht="12.75" customHeight="1" thickBot="1">
      <c r="A84" s="341" t="s">
        <v>46</v>
      </c>
      <c r="B84" s="344"/>
      <c r="C84" s="344"/>
      <c r="D84" s="344"/>
      <c r="E84" s="344"/>
      <c r="F84" s="344"/>
      <c r="G84" s="344"/>
      <c r="H84" s="344"/>
      <c r="I84" s="345"/>
    </row>
    <row r="85" spans="1:9" ht="11.25">
      <c r="A85" s="20" t="s">
        <v>32</v>
      </c>
      <c r="B85" s="21">
        <v>51</v>
      </c>
      <c r="C85" s="21">
        <v>13580000</v>
      </c>
      <c r="D85" s="21">
        <v>0</v>
      </c>
      <c r="E85" s="21">
        <v>0</v>
      </c>
      <c r="F85" s="21">
        <v>0</v>
      </c>
      <c r="G85" s="21">
        <v>111</v>
      </c>
      <c r="H85" s="21">
        <v>2</v>
      </c>
      <c r="I85" s="238">
        <v>16</v>
      </c>
    </row>
    <row r="86" spans="1:9" ht="11.25">
      <c r="A86" s="20" t="s">
        <v>33</v>
      </c>
      <c r="B86" s="37">
        <v>10</v>
      </c>
      <c r="C86" s="26">
        <v>12100000</v>
      </c>
      <c r="D86" s="24">
        <v>0</v>
      </c>
      <c r="E86" s="24">
        <v>0</v>
      </c>
      <c r="F86" s="23">
        <v>0</v>
      </c>
      <c r="G86" s="25">
        <v>104</v>
      </c>
      <c r="H86" s="24">
        <v>2</v>
      </c>
      <c r="I86" s="27">
        <v>4</v>
      </c>
    </row>
    <row r="87" spans="1:9" s="18" customFormat="1" ht="11.25">
      <c r="A87" s="20" t="s">
        <v>34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35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36</v>
      </c>
      <c r="B89" s="37">
        <v>41</v>
      </c>
      <c r="C89" s="26">
        <v>1480000</v>
      </c>
      <c r="D89" s="24">
        <v>0</v>
      </c>
      <c r="E89" s="24">
        <v>0</v>
      </c>
      <c r="F89" s="23">
        <v>0</v>
      </c>
      <c r="G89" s="25">
        <v>7</v>
      </c>
      <c r="H89" s="24">
        <v>0</v>
      </c>
      <c r="I89" s="27">
        <v>12</v>
      </c>
    </row>
    <row r="90" spans="1:9" ht="12" customHeight="1" thickBot="1">
      <c r="A90" s="30" t="s">
        <v>30</v>
      </c>
      <c r="B90" s="31">
        <v>0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0</v>
      </c>
    </row>
    <row r="91" spans="1:9" ht="12" customHeight="1" thickBot="1">
      <c r="A91" s="341" t="s">
        <v>47</v>
      </c>
      <c r="B91" s="344"/>
      <c r="C91" s="344"/>
      <c r="D91" s="344"/>
      <c r="E91" s="344"/>
      <c r="F91" s="344"/>
      <c r="G91" s="344"/>
      <c r="H91" s="344"/>
      <c r="I91" s="345"/>
    </row>
    <row r="92" spans="1:9" ht="11.25">
      <c r="A92" s="20" t="s">
        <v>32</v>
      </c>
      <c r="B92" s="21">
        <v>68</v>
      </c>
      <c r="C92" s="21">
        <v>148833459</v>
      </c>
      <c r="D92" s="21">
        <v>2</v>
      </c>
      <c r="E92" s="21">
        <v>2</v>
      </c>
      <c r="F92" s="21">
        <v>1050000</v>
      </c>
      <c r="G92" s="21">
        <v>22</v>
      </c>
      <c r="H92" s="21">
        <v>2</v>
      </c>
      <c r="I92" s="238">
        <v>8</v>
      </c>
    </row>
    <row r="93" spans="1:9" ht="11.25">
      <c r="A93" s="20" t="s">
        <v>33</v>
      </c>
      <c r="B93" s="37">
        <v>16</v>
      </c>
      <c r="C93" s="26">
        <v>145173459</v>
      </c>
      <c r="D93" s="24">
        <v>0</v>
      </c>
      <c r="E93" s="24">
        <v>2</v>
      </c>
      <c r="F93" s="23">
        <v>1050000</v>
      </c>
      <c r="G93" s="25">
        <v>10</v>
      </c>
      <c r="H93" s="24">
        <v>1</v>
      </c>
      <c r="I93" s="27">
        <v>1</v>
      </c>
    </row>
    <row r="94" spans="1:9" s="18" customFormat="1" ht="11.25">
      <c r="A94" s="20" t="s">
        <v>34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35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36</v>
      </c>
      <c r="B96" s="37">
        <v>52</v>
      </c>
      <c r="C96" s="26">
        <v>3660000</v>
      </c>
      <c r="D96" s="24">
        <v>2</v>
      </c>
      <c r="E96" s="24">
        <v>0</v>
      </c>
      <c r="F96" s="23">
        <v>0</v>
      </c>
      <c r="G96" s="25">
        <v>12</v>
      </c>
      <c r="H96" s="24">
        <v>1</v>
      </c>
      <c r="I96" s="27">
        <v>7</v>
      </c>
    </row>
    <row r="97" spans="1:9" ht="12" customHeight="1" thickBot="1">
      <c r="A97" s="30" t="s">
        <v>30</v>
      </c>
      <c r="B97" s="38">
        <v>0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2" customHeight="1" thickBot="1">
      <c r="A98" s="341" t="s">
        <v>48</v>
      </c>
      <c r="B98" s="344"/>
      <c r="C98" s="344"/>
      <c r="D98" s="344"/>
      <c r="E98" s="344"/>
      <c r="F98" s="344"/>
      <c r="G98" s="344"/>
      <c r="H98" s="344"/>
      <c r="I98" s="345"/>
      <c r="J98" s="18"/>
    </row>
    <row r="99" spans="1:10" ht="11.25">
      <c r="A99" s="20" t="s">
        <v>32</v>
      </c>
      <c r="B99" s="21">
        <v>299</v>
      </c>
      <c r="C99" s="21">
        <v>21696500</v>
      </c>
      <c r="D99" s="21">
        <v>13</v>
      </c>
      <c r="E99" s="21">
        <v>13</v>
      </c>
      <c r="F99" s="21">
        <v>5350000</v>
      </c>
      <c r="G99" s="21">
        <v>81</v>
      </c>
      <c r="H99" s="21">
        <v>2</v>
      </c>
      <c r="I99" s="238">
        <v>52</v>
      </c>
      <c r="J99" s="18"/>
    </row>
    <row r="100" spans="1:10" ht="11.25">
      <c r="A100" s="20" t="s">
        <v>33</v>
      </c>
      <c r="B100" s="37">
        <v>52</v>
      </c>
      <c r="C100" s="26">
        <v>6182000</v>
      </c>
      <c r="D100" s="24">
        <v>0</v>
      </c>
      <c r="E100" s="25">
        <v>13</v>
      </c>
      <c r="F100" s="26">
        <v>5350000</v>
      </c>
      <c r="G100" s="25">
        <v>13</v>
      </c>
      <c r="H100" s="24">
        <v>0</v>
      </c>
      <c r="I100" s="27">
        <v>4</v>
      </c>
      <c r="J100" s="18"/>
    </row>
    <row r="101" spans="1:9" s="18" customFormat="1" ht="11.25">
      <c r="A101" s="20" t="s">
        <v>34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35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36</v>
      </c>
      <c r="B103" s="37">
        <v>247</v>
      </c>
      <c r="C103" s="26">
        <v>15514500</v>
      </c>
      <c r="D103" s="24">
        <v>13</v>
      </c>
      <c r="E103" s="25">
        <v>0</v>
      </c>
      <c r="F103" s="26">
        <v>0</v>
      </c>
      <c r="G103" s="25">
        <v>68</v>
      </c>
      <c r="H103" s="24">
        <v>2</v>
      </c>
      <c r="I103" s="27">
        <v>48</v>
      </c>
    </row>
    <row r="104" spans="1:9" ht="12" customHeight="1" thickBot="1">
      <c r="A104" s="30" t="s">
        <v>30</v>
      </c>
      <c r="B104" s="31">
        <v>0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4.25" customHeight="1" thickBot="1">
      <c r="A105" s="341" t="s">
        <v>49</v>
      </c>
      <c r="B105" s="344"/>
      <c r="C105" s="344"/>
      <c r="D105" s="344"/>
      <c r="E105" s="344"/>
      <c r="F105" s="344"/>
      <c r="G105" s="344"/>
      <c r="H105" s="344"/>
      <c r="I105" s="345"/>
    </row>
    <row r="106" spans="1:9" ht="11.25">
      <c r="A106" s="20" t="s">
        <v>32</v>
      </c>
      <c r="B106" s="21">
        <v>195</v>
      </c>
      <c r="C106" s="21">
        <v>21524000</v>
      </c>
      <c r="D106" s="21">
        <v>4</v>
      </c>
      <c r="E106" s="21">
        <v>4</v>
      </c>
      <c r="F106" s="21">
        <v>5375000</v>
      </c>
      <c r="G106" s="21">
        <v>47</v>
      </c>
      <c r="H106" s="21">
        <v>1</v>
      </c>
      <c r="I106" s="238">
        <v>26</v>
      </c>
    </row>
    <row r="107" spans="1:9" ht="11.25">
      <c r="A107" s="20" t="s">
        <v>33</v>
      </c>
      <c r="B107" s="37">
        <v>24</v>
      </c>
      <c r="C107" s="26">
        <v>5250000</v>
      </c>
      <c r="D107" s="24">
        <v>0</v>
      </c>
      <c r="E107" s="25">
        <v>4</v>
      </c>
      <c r="F107" s="26">
        <v>5375000</v>
      </c>
      <c r="G107" s="25">
        <v>13</v>
      </c>
      <c r="H107" s="24">
        <v>0</v>
      </c>
      <c r="I107" s="27">
        <v>1</v>
      </c>
    </row>
    <row r="108" spans="1:9" s="18" customFormat="1" ht="11.25">
      <c r="A108" s="20" t="s">
        <v>34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1</v>
      </c>
    </row>
    <row r="109" spans="1:9" ht="11.25">
      <c r="A109" s="20" t="s">
        <v>35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36</v>
      </c>
      <c r="B110" s="37">
        <v>171</v>
      </c>
      <c r="C110" s="26">
        <v>16274000</v>
      </c>
      <c r="D110" s="24">
        <v>4</v>
      </c>
      <c r="E110" s="25">
        <v>0</v>
      </c>
      <c r="F110" s="26">
        <v>0</v>
      </c>
      <c r="G110" s="25">
        <v>34</v>
      </c>
      <c r="H110" s="24">
        <v>1</v>
      </c>
      <c r="I110" s="27">
        <v>24</v>
      </c>
    </row>
    <row r="111" spans="1:9" ht="12" customHeight="1" thickBot="1">
      <c r="A111" s="30" t="s">
        <v>30</v>
      </c>
      <c r="B111" s="31">
        <v>0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0</v>
      </c>
    </row>
    <row r="112" spans="1:9" ht="13.5" customHeight="1" thickBot="1">
      <c r="A112" s="346" t="s">
        <v>50</v>
      </c>
      <c r="B112" s="344"/>
      <c r="C112" s="344"/>
      <c r="D112" s="344"/>
      <c r="E112" s="344"/>
      <c r="F112" s="344"/>
      <c r="G112" s="344"/>
      <c r="H112" s="344"/>
      <c r="I112" s="345"/>
    </row>
    <row r="113" spans="1:9" ht="11.25">
      <c r="A113" s="20" t="s">
        <v>32</v>
      </c>
      <c r="B113" s="21">
        <v>13</v>
      </c>
      <c r="C113" s="21">
        <v>4780000</v>
      </c>
      <c r="D113" s="21">
        <v>2</v>
      </c>
      <c r="E113" s="21">
        <v>2</v>
      </c>
      <c r="F113" s="21">
        <v>505000</v>
      </c>
      <c r="G113" s="21">
        <v>1</v>
      </c>
      <c r="H113" s="21">
        <v>0</v>
      </c>
      <c r="I113" s="238">
        <v>2</v>
      </c>
    </row>
    <row r="114" spans="1:9" ht="11.25">
      <c r="A114" s="20" t="s">
        <v>33</v>
      </c>
      <c r="B114" s="22">
        <v>3</v>
      </c>
      <c r="C114" s="23">
        <v>4100000</v>
      </c>
      <c r="D114" s="24">
        <v>0</v>
      </c>
      <c r="E114" s="24">
        <v>2</v>
      </c>
      <c r="F114" s="23">
        <v>505000</v>
      </c>
      <c r="G114" s="25">
        <v>0</v>
      </c>
      <c r="H114" s="24">
        <v>0</v>
      </c>
      <c r="I114" s="28">
        <v>0</v>
      </c>
    </row>
    <row r="115" spans="1:9" ht="11.25">
      <c r="A115" s="20" t="s">
        <v>34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35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36</v>
      </c>
      <c r="B117" s="37">
        <v>9</v>
      </c>
      <c r="C117" s="26">
        <v>680000</v>
      </c>
      <c r="D117" s="24">
        <v>2</v>
      </c>
      <c r="E117" s="24">
        <v>0</v>
      </c>
      <c r="F117" s="23">
        <v>0</v>
      </c>
      <c r="G117" s="25">
        <v>1</v>
      </c>
      <c r="H117" s="24">
        <v>0</v>
      </c>
      <c r="I117" s="28">
        <v>2</v>
      </c>
    </row>
    <row r="118" spans="1:9" ht="12" thickBot="1">
      <c r="A118" s="30" t="s">
        <v>30</v>
      </c>
      <c r="B118" s="38">
        <v>1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0</v>
      </c>
    </row>
    <row r="119" spans="1:9" ht="12.75" customHeight="1" thickBot="1">
      <c r="A119" s="341" t="s">
        <v>51</v>
      </c>
      <c r="B119" s="344"/>
      <c r="C119" s="344"/>
      <c r="D119" s="344"/>
      <c r="E119" s="344"/>
      <c r="F119" s="344"/>
      <c r="G119" s="344"/>
      <c r="H119" s="344"/>
      <c r="I119" s="345"/>
    </row>
    <row r="120" spans="1:9" ht="11.25">
      <c r="A120" s="20" t="s">
        <v>32</v>
      </c>
      <c r="B120" s="21">
        <v>64</v>
      </c>
      <c r="C120" s="21">
        <v>4495000</v>
      </c>
      <c r="D120" s="21">
        <v>1</v>
      </c>
      <c r="E120" s="21">
        <v>1</v>
      </c>
      <c r="F120" s="21">
        <v>499950</v>
      </c>
      <c r="G120" s="21">
        <v>9</v>
      </c>
      <c r="H120" s="21">
        <v>0</v>
      </c>
      <c r="I120" s="238">
        <v>21</v>
      </c>
    </row>
    <row r="121" spans="1:9" ht="11.25">
      <c r="A121" s="20" t="s">
        <v>33</v>
      </c>
      <c r="B121" s="37">
        <v>7</v>
      </c>
      <c r="C121" s="26">
        <v>1290000</v>
      </c>
      <c r="D121" s="24">
        <v>0</v>
      </c>
      <c r="E121" s="24">
        <v>1</v>
      </c>
      <c r="F121" s="23">
        <v>499950</v>
      </c>
      <c r="G121" s="25">
        <v>4</v>
      </c>
      <c r="H121" s="24">
        <v>0</v>
      </c>
      <c r="I121" s="27">
        <v>1</v>
      </c>
    </row>
    <row r="122" spans="1:9" ht="11.25">
      <c r="A122" s="20" t="s">
        <v>34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1</v>
      </c>
    </row>
    <row r="123" spans="1:9" ht="11.25">
      <c r="A123" s="20" t="s">
        <v>35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36</v>
      </c>
      <c r="B124" s="37">
        <v>56</v>
      </c>
      <c r="C124" s="26">
        <v>3205000</v>
      </c>
      <c r="D124" s="24">
        <v>1</v>
      </c>
      <c r="E124" s="24">
        <v>0</v>
      </c>
      <c r="F124" s="23">
        <v>0</v>
      </c>
      <c r="G124" s="25">
        <v>5</v>
      </c>
      <c r="H124" s="24">
        <v>0</v>
      </c>
      <c r="I124" s="27">
        <v>19</v>
      </c>
    </row>
    <row r="125" spans="1:9" ht="12" customHeight="1" thickBot="1">
      <c r="A125" s="30" t="s">
        <v>30</v>
      </c>
      <c r="B125" s="38">
        <v>1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3.5" customHeight="1" thickBot="1">
      <c r="A126" s="346" t="s">
        <v>52</v>
      </c>
      <c r="B126" s="344"/>
      <c r="C126" s="344"/>
      <c r="D126" s="344"/>
      <c r="E126" s="344"/>
      <c r="F126" s="344"/>
      <c r="G126" s="344"/>
      <c r="H126" s="344"/>
      <c r="I126" s="347"/>
    </row>
    <row r="127" spans="1:10" ht="11.25">
      <c r="A127" s="20" t="s">
        <v>32</v>
      </c>
      <c r="B127" s="21">
        <v>76</v>
      </c>
      <c r="C127" s="21">
        <v>4322000</v>
      </c>
      <c r="D127" s="21">
        <v>2</v>
      </c>
      <c r="E127" s="21">
        <v>2</v>
      </c>
      <c r="F127" s="21">
        <v>550000</v>
      </c>
      <c r="G127" s="21">
        <v>23</v>
      </c>
      <c r="H127" s="21">
        <v>0</v>
      </c>
      <c r="I127" s="238">
        <v>34</v>
      </c>
      <c r="J127" s="44"/>
    </row>
    <row r="128" spans="1:9" ht="11.25">
      <c r="A128" s="20" t="s">
        <v>33</v>
      </c>
      <c r="B128" s="37">
        <v>5</v>
      </c>
      <c r="C128" s="26">
        <v>1150000</v>
      </c>
      <c r="D128" s="24">
        <v>0</v>
      </c>
      <c r="E128" s="25">
        <v>2</v>
      </c>
      <c r="F128" s="26">
        <v>550000</v>
      </c>
      <c r="G128" s="25">
        <v>6</v>
      </c>
      <c r="H128" s="24">
        <v>0</v>
      </c>
      <c r="I128" s="27">
        <v>2</v>
      </c>
    </row>
    <row r="129" spans="1:9" ht="11.25">
      <c r="A129" s="20" t="s">
        <v>34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35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36</v>
      </c>
      <c r="B131" s="37">
        <v>71</v>
      </c>
      <c r="C131" s="26">
        <v>3172000</v>
      </c>
      <c r="D131" s="24">
        <v>2</v>
      </c>
      <c r="E131" s="24">
        <v>0</v>
      </c>
      <c r="F131" s="23">
        <v>0</v>
      </c>
      <c r="G131" s="25">
        <v>17</v>
      </c>
      <c r="H131" s="24">
        <v>0</v>
      </c>
      <c r="I131" s="27">
        <v>31</v>
      </c>
    </row>
    <row r="132" spans="1:9" ht="12" customHeight="1" thickBot="1">
      <c r="A132" s="183" t="s">
        <v>30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1</v>
      </c>
    </row>
    <row r="133" spans="1:9" ht="11.25">
      <c r="A133" s="182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82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82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341" t="s">
        <v>53</v>
      </c>
      <c r="B136" s="342"/>
      <c r="C136" s="342"/>
      <c r="D136" s="342"/>
      <c r="E136" s="342"/>
      <c r="F136" s="342"/>
      <c r="G136" s="342"/>
      <c r="H136" s="342"/>
      <c r="I136" s="343"/>
    </row>
    <row r="137" spans="1:9" ht="11.25">
      <c r="A137" s="20" t="s">
        <v>32</v>
      </c>
      <c r="B137" s="21">
        <v>23</v>
      </c>
      <c r="C137" s="21">
        <v>1785000</v>
      </c>
      <c r="D137" s="21">
        <v>2</v>
      </c>
      <c r="E137" s="21">
        <v>2</v>
      </c>
      <c r="F137" s="21">
        <v>1900000</v>
      </c>
      <c r="G137" s="21">
        <v>13</v>
      </c>
      <c r="H137" s="21">
        <v>0</v>
      </c>
      <c r="I137" s="238">
        <v>3</v>
      </c>
    </row>
    <row r="138" spans="1:9" ht="11.25">
      <c r="A138" s="20" t="s">
        <v>33</v>
      </c>
      <c r="B138" s="37">
        <v>1</v>
      </c>
      <c r="C138" s="26">
        <v>50000</v>
      </c>
      <c r="D138" s="24">
        <v>0</v>
      </c>
      <c r="E138" s="24">
        <v>2</v>
      </c>
      <c r="F138" s="23">
        <v>1900000</v>
      </c>
      <c r="G138" s="25">
        <v>3</v>
      </c>
      <c r="H138" s="24">
        <v>0</v>
      </c>
      <c r="I138" s="27">
        <v>0</v>
      </c>
    </row>
    <row r="139" spans="1:9" ht="11.25" customHeight="1">
      <c r="A139" s="20" t="s">
        <v>34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>
      <c r="A140" s="20" t="s">
        <v>35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36</v>
      </c>
      <c r="B141" s="37">
        <v>22</v>
      </c>
      <c r="C141" s="26">
        <v>1735000</v>
      </c>
      <c r="D141" s="24">
        <v>2</v>
      </c>
      <c r="E141" s="24">
        <v>0</v>
      </c>
      <c r="F141" s="23">
        <v>0</v>
      </c>
      <c r="G141" s="25">
        <v>10</v>
      </c>
      <c r="H141" s="24">
        <v>0</v>
      </c>
      <c r="I141" s="27">
        <v>3</v>
      </c>
    </row>
    <row r="142" spans="1:9" ht="12" customHeight="1" thickBot="1">
      <c r="A142" s="30" t="s">
        <v>30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9" ht="12" customHeight="1" thickBot="1">
      <c r="A143" s="341" t="s">
        <v>54</v>
      </c>
      <c r="B143" s="344"/>
      <c r="C143" s="344"/>
      <c r="D143" s="344"/>
      <c r="E143" s="344"/>
      <c r="F143" s="344"/>
      <c r="G143" s="344"/>
      <c r="H143" s="344"/>
      <c r="I143" s="345"/>
    </row>
    <row r="144" spans="1:9" ht="12.75" customHeight="1">
      <c r="A144" s="20" t="s">
        <v>32</v>
      </c>
      <c r="B144" s="21">
        <v>28</v>
      </c>
      <c r="C144" s="21">
        <v>1855000</v>
      </c>
      <c r="D144" s="21">
        <v>1</v>
      </c>
      <c r="E144" s="21">
        <v>1</v>
      </c>
      <c r="F144" s="21">
        <v>500000</v>
      </c>
      <c r="G144" s="21">
        <v>10</v>
      </c>
      <c r="H144" s="21">
        <v>0</v>
      </c>
      <c r="I144" s="238">
        <v>11</v>
      </c>
    </row>
    <row r="145" spans="1:9" ht="11.25">
      <c r="A145" s="20" t="s">
        <v>33</v>
      </c>
      <c r="B145" s="22">
        <v>0</v>
      </c>
      <c r="C145" s="23">
        <v>0</v>
      </c>
      <c r="D145" s="24">
        <v>0</v>
      </c>
      <c r="E145" s="24">
        <v>1</v>
      </c>
      <c r="F145" s="23">
        <v>500000</v>
      </c>
      <c r="G145" s="24">
        <v>3</v>
      </c>
      <c r="H145" s="24">
        <v>0</v>
      </c>
      <c r="I145" s="27">
        <v>2</v>
      </c>
    </row>
    <row r="146" spans="1:9" ht="11.25">
      <c r="A146" s="20" t="s">
        <v>34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>
      <c r="A147" s="20" t="s">
        <v>35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36</v>
      </c>
      <c r="B148" s="37">
        <v>28</v>
      </c>
      <c r="C148" s="23">
        <v>1855000</v>
      </c>
      <c r="D148" s="24">
        <v>1</v>
      </c>
      <c r="E148" s="24">
        <v>0</v>
      </c>
      <c r="F148" s="23">
        <v>0</v>
      </c>
      <c r="G148" s="25">
        <v>7</v>
      </c>
      <c r="H148" s="24">
        <v>0</v>
      </c>
      <c r="I148" s="28">
        <v>9</v>
      </c>
    </row>
    <row r="149" spans="1:9" ht="12" customHeight="1" thickBot="1">
      <c r="A149" s="30" t="s">
        <v>30</v>
      </c>
      <c r="B149" s="38">
        <v>0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0</v>
      </c>
    </row>
    <row r="150" spans="1:9" ht="24.75" customHeight="1" thickBot="1">
      <c r="A150" s="341" t="s">
        <v>55</v>
      </c>
      <c r="B150" s="344"/>
      <c r="C150" s="344"/>
      <c r="D150" s="344"/>
      <c r="E150" s="344"/>
      <c r="F150" s="344"/>
      <c r="G150" s="344"/>
      <c r="H150" s="344"/>
      <c r="I150" s="345"/>
    </row>
    <row r="151" spans="1:9" ht="11.25">
      <c r="A151" s="20" t="s">
        <v>32</v>
      </c>
      <c r="B151" s="21">
        <f>SUM(B152,B153,B154,B155,B156)</f>
        <v>0</v>
      </c>
      <c r="C151" s="21">
        <f aca="true" t="shared" si="6" ref="C151:I151">SUM(C152,C153,C154,C155,C156)</f>
        <v>0</v>
      </c>
      <c r="D151" s="21">
        <f t="shared" si="6"/>
        <v>0</v>
      </c>
      <c r="E151" s="21">
        <f t="shared" si="6"/>
        <v>0</v>
      </c>
      <c r="F151" s="21">
        <f t="shared" si="6"/>
        <v>0</v>
      </c>
      <c r="G151" s="21">
        <f t="shared" si="6"/>
        <v>0</v>
      </c>
      <c r="H151" s="21">
        <f t="shared" si="6"/>
        <v>0</v>
      </c>
      <c r="I151" s="238">
        <f t="shared" si="6"/>
        <v>0</v>
      </c>
    </row>
    <row r="152" spans="1:9" ht="11.25">
      <c r="A152" s="20" t="s">
        <v>33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 customHeight="1">
      <c r="A153" s="20" t="s">
        <v>34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>
      <c r="A154" s="20" t="s">
        <v>35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36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30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341" t="s">
        <v>56</v>
      </c>
      <c r="B157" s="344"/>
      <c r="C157" s="344"/>
      <c r="D157" s="344"/>
      <c r="E157" s="344"/>
      <c r="F157" s="344"/>
      <c r="G157" s="344"/>
      <c r="H157" s="344"/>
      <c r="I157" s="345"/>
    </row>
    <row r="158" spans="1:9" ht="11.25">
      <c r="A158" s="20" t="s">
        <v>32</v>
      </c>
      <c r="B158" s="21">
        <f>SUM(B159,B160,B161,B162,B163)</f>
        <v>0</v>
      </c>
      <c r="C158" s="21">
        <f aca="true" t="shared" si="7" ref="C158:H158">SUM(C159,C160,C161,C162,C163)</f>
        <v>0</v>
      </c>
      <c r="D158" s="21">
        <f t="shared" si="7"/>
        <v>0</v>
      </c>
      <c r="E158" s="21">
        <f t="shared" si="7"/>
        <v>0</v>
      </c>
      <c r="F158" s="21">
        <f t="shared" si="7"/>
        <v>0</v>
      </c>
      <c r="G158" s="21">
        <f t="shared" si="7"/>
        <v>0</v>
      </c>
      <c r="H158" s="21">
        <f t="shared" si="7"/>
        <v>0</v>
      </c>
      <c r="I158" s="238">
        <v>0</v>
      </c>
    </row>
    <row r="159" spans="1:9" ht="11.25">
      <c r="A159" s="20" t="s">
        <v>33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34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35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36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customHeight="1" thickBot="1">
      <c r="A163" s="30" t="s">
        <v>57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27" customHeight="1">
      <c r="A165" s="45" t="s">
        <v>18</v>
      </c>
    </row>
    <row r="166" ht="27" customHeight="1"/>
  </sheetData>
  <sheetProtection/>
  <mergeCells count="27">
    <mergeCell ref="A70:I70"/>
    <mergeCell ref="A1:I1"/>
    <mergeCell ref="A2:I2"/>
    <mergeCell ref="A3:A6"/>
    <mergeCell ref="B3:C3"/>
    <mergeCell ref="D3:F3"/>
    <mergeCell ref="D4:E5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15.11.2013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359" t="s">
        <v>414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353" t="s">
        <v>311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60" t="s">
        <v>58</v>
      </c>
      <c r="B6" s="362" t="s">
        <v>59</v>
      </c>
      <c r="C6" s="363"/>
      <c r="D6" s="364" t="s">
        <v>60</v>
      </c>
      <c r="E6" s="363"/>
      <c r="F6" s="364" t="s">
        <v>61</v>
      </c>
      <c r="G6" s="363"/>
      <c r="H6" s="364" t="s">
        <v>62</v>
      </c>
      <c r="I6" s="363"/>
      <c r="J6" s="364" t="s">
        <v>63</v>
      </c>
      <c r="K6" s="363"/>
    </row>
    <row r="7" spans="1:11" ht="15.75" customHeight="1" thickBot="1">
      <c r="A7" s="361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64</v>
      </c>
      <c r="B8" s="55">
        <f>SUM(B9,B10,B11,B12,B13,B14,B15,B16,B17,B18,B19,B20,B21,B22,B23,B24,B25,B26,B27,B28,B29)</f>
        <v>3533</v>
      </c>
      <c r="C8" s="56">
        <f>SUM(C9,C10,C11,C12,C13,C14,C15,C16,C17,C18,C19,C20,C21,C22,C23,C24,C25,C26,C27,C28,C29)</f>
        <v>1022</v>
      </c>
      <c r="D8" s="56">
        <f>SUM(D9,D10,D11,D12,D13,D14,D15,D16,D17,D18,D19,D20,D21,D22,D23,D24,D25,D26,D27,D28,D29)</f>
        <v>1385</v>
      </c>
      <c r="E8" s="56">
        <f>SUM(E9:E29)</f>
        <v>451</v>
      </c>
      <c r="F8" s="56">
        <f>SUM(F9,F10,F11,F12,F13,F14,F15,F16,F17,F18,F19,F20,F21,F22,F23,F24,F25,F26,F27,F28,F30)</f>
        <v>395</v>
      </c>
      <c r="G8" s="56">
        <f>SUM(G9,G10,G11,G12,G13,G14,G15,G16,G17,G18,G19,G20,G21,G22,G23,G24,G25,G26,G27,G28,G30)</f>
        <v>77</v>
      </c>
      <c r="H8" s="56">
        <f>SUM(H9,H10,H11,H12,H13,H14,H15,H16,H17,H18,H19,H20,H21,H22,H23,H24,H25,H26,H27,H28,H30)</f>
        <v>186</v>
      </c>
      <c r="I8" s="56">
        <f>SUM(I9,I10,I11,I12,I13,I14,I15,I16,I17,I18,I19,I20,I21,I22,I23,I24,I25,I26,I27,I28,I30)</f>
        <v>76</v>
      </c>
      <c r="J8" s="56">
        <f>SUM(J9:J29)</f>
        <v>1567</v>
      </c>
      <c r="K8" s="56">
        <f>SUM(K9:K29)</f>
        <v>418</v>
      </c>
    </row>
    <row r="9" spans="1:11" ht="26.25" customHeight="1">
      <c r="A9" s="73" t="s">
        <v>65</v>
      </c>
      <c r="B9" s="57">
        <v>90</v>
      </c>
      <c r="C9" s="57">
        <v>26</v>
      </c>
      <c r="D9" s="58">
        <v>9</v>
      </c>
      <c r="E9" s="185">
        <v>3</v>
      </c>
      <c r="F9" s="58">
        <v>9</v>
      </c>
      <c r="G9" s="185">
        <v>0</v>
      </c>
      <c r="H9" s="58">
        <v>6</v>
      </c>
      <c r="I9" s="185">
        <v>2</v>
      </c>
      <c r="J9" s="58">
        <f>B9-(D9+F9+H9)</f>
        <v>66</v>
      </c>
      <c r="K9" s="241">
        <f>C9-(E9+G9+I9)</f>
        <v>21</v>
      </c>
    </row>
    <row r="10" spans="1:11" ht="26.25" customHeight="1">
      <c r="A10" s="59" t="s">
        <v>66</v>
      </c>
      <c r="B10" s="60">
        <v>28</v>
      </c>
      <c r="C10" s="60">
        <v>11</v>
      </c>
      <c r="D10" s="61">
        <v>7</v>
      </c>
      <c r="E10" s="62">
        <v>4</v>
      </c>
      <c r="F10" s="61">
        <v>3</v>
      </c>
      <c r="G10" s="62">
        <v>0</v>
      </c>
      <c r="H10" s="61">
        <v>2</v>
      </c>
      <c r="I10" s="62">
        <v>0</v>
      </c>
      <c r="J10" s="58">
        <f>B10-(D10+F10+H10)</f>
        <v>16</v>
      </c>
      <c r="K10" s="247">
        <f>C10-(E10+G10+I10)</f>
        <v>7</v>
      </c>
    </row>
    <row r="11" spans="1:11" ht="15">
      <c r="A11" s="59" t="s">
        <v>67</v>
      </c>
      <c r="B11" s="60">
        <v>492</v>
      </c>
      <c r="C11" s="60">
        <v>156</v>
      </c>
      <c r="D11" s="61">
        <v>185</v>
      </c>
      <c r="E11" s="62">
        <v>84</v>
      </c>
      <c r="F11" s="61">
        <v>55</v>
      </c>
      <c r="G11" s="62">
        <v>10</v>
      </c>
      <c r="H11" s="61">
        <v>30</v>
      </c>
      <c r="I11" s="62">
        <v>8</v>
      </c>
      <c r="J11" s="58">
        <f aca="true" t="shared" si="0" ref="J11:J27">B11-(D11+F11+H11)</f>
        <v>222</v>
      </c>
      <c r="K11" s="247">
        <f aca="true" t="shared" si="1" ref="K11:K27">C11-(E11+G11+I11)</f>
        <v>54</v>
      </c>
    </row>
    <row r="12" spans="1:11" ht="36.75" customHeight="1">
      <c r="A12" s="59" t="s">
        <v>68</v>
      </c>
      <c r="B12" s="60">
        <v>72</v>
      </c>
      <c r="C12" s="60">
        <v>6</v>
      </c>
      <c r="D12" s="61">
        <v>32</v>
      </c>
      <c r="E12" s="62">
        <v>2</v>
      </c>
      <c r="F12" s="61">
        <v>14</v>
      </c>
      <c r="G12" s="62">
        <v>3</v>
      </c>
      <c r="H12" s="61">
        <v>12</v>
      </c>
      <c r="I12" s="62">
        <v>1</v>
      </c>
      <c r="J12" s="58">
        <f t="shared" si="0"/>
        <v>14</v>
      </c>
      <c r="K12" s="247">
        <f t="shared" si="1"/>
        <v>0</v>
      </c>
    </row>
    <row r="13" spans="1:11" ht="39.75" customHeight="1">
      <c r="A13" s="59" t="s">
        <v>69</v>
      </c>
      <c r="B13" s="60">
        <v>7</v>
      </c>
      <c r="C13" s="60">
        <v>2</v>
      </c>
      <c r="D13" s="61">
        <v>1</v>
      </c>
      <c r="E13" s="62">
        <v>2</v>
      </c>
      <c r="F13" s="61">
        <v>2</v>
      </c>
      <c r="G13" s="62">
        <v>0</v>
      </c>
      <c r="H13" s="61">
        <v>0</v>
      </c>
      <c r="I13" s="62">
        <v>0</v>
      </c>
      <c r="J13" s="58">
        <f t="shared" si="0"/>
        <v>4</v>
      </c>
      <c r="K13" s="247">
        <f t="shared" si="1"/>
        <v>0</v>
      </c>
    </row>
    <row r="14" spans="1:11" ht="15">
      <c r="A14" s="59" t="s">
        <v>70</v>
      </c>
      <c r="B14" s="60">
        <v>615</v>
      </c>
      <c r="C14" s="60">
        <v>181</v>
      </c>
      <c r="D14" s="61">
        <v>206</v>
      </c>
      <c r="E14" s="62">
        <v>44</v>
      </c>
      <c r="F14" s="61">
        <v>77</v>
      </c>
      <c r="G14" s="62">
        <v>18</v>
      </c>
      <c r="H14" s="61">
        <v>32</v>
      </c>
      <c r="I14" s="62">
        <v>18</v>
      </c>
      <c r="J14" s="58">
        <f t="shared" si="0"/>
        <v>300</v>
      </c>
      <c r="K14" s="247">
        <f t="shared" si="1"/>
        <v>101</v>
      </c>
    </row>
    <row r="15" spans="1:11" ht="47.25" customHeight="1">
      <c r="A15" s="59" t="s">
        <v>71</v>
      </c>
      <c r="B15" s="60">
        <v>937</v>
      </c>
      <c r="C15" s="60">
        <v>340</v>
      </c>
      <c r="D15" s="61">
        <v>379</v>
      </c>
      <c r="E15" s="62">
        <v>160</v>
      </c>
      <c r="F15" s="61">
        <v>90</v>
      </c>
      <c r="G15" s="62">
        <v>20</v>
      </c>
      <c r="H15" s="61">
        <v>60</v>
      </c>
      <c r="I15" s="62">
        <v>25</v>
      </c>
      <c r="J15" s="58">
        <f t="shared" si="0"/>
        <v>408</v>
      </c>
      <c r="K15" s="247">
        <f t="shared" si="1"/>
        <v>135</v>
      </c>
    </row>
    <row r="16" spans="1:11" ht="18" customHeight="1">
      <c r="A16" s="59" t="s">
        <v>72</v>
      </c>
      <c r="B16" s="60">
        <v>166</v>
      </c>
      <c r="C16" s="60">
        <v>48</v>
      </c>
      <c r="D16" s="61">
        <v>69</v>
      </c>
      <c r="E16" s="62">
        <v>19</v>
      </c>
      <c r="F16" s="61">
        <v>3</v>
      </c>
      <c r="G16" s="62">
        <v>0</v>
      </c>
      <c r="H16" s="61">
        <v>6</v>
      </c>
      <c r="I16" s="62">
        <v>3</v>
      </c>
      <c r="J16" s="58">
        <f t="shared" si="0"/>
        <v>88</v>
      </c>
      <c r="K16" s="247">
        <f t="shared" si="1"/>
        <v>26</v>
      </c>
    </row>
    <row r="17" spans="1:11" ht="26.25" customHeight="1">
      <c r="A17" s="59" t="s">
        <v>73</v>
      </c>
      <c r="B17" s="60">
        <v>184</v>
      </c>
      <c r="C17" s="60">
        <v>41</v>
      </c>
      <c r="D17" s="61">
        <v>93</v>
      </c>
      <c r="E17" s="62">
        <v>22</v>
      </c>
      <c r="F17" s="61">
        <v>17</v>
      </c>
      <c r="G17" s="62">
        <v>4</v>
      </c>
      <c r="H17" s="61">
        <v>9</v>
      </c>
      <c r="I17" s="62">
        <v>3</v>
      </c>
      <c r="J17" s="58">
        <f t="shared" si="0"/>
        <v>65</v>
      </c>
      <c r="K17" s="247">
        <f t="shared" si="1"/>
        <v>12</v>
      </c>
    </row>
    <row r="18" spans="1:11" ht="15">
      <c r="A18" s="59" t="s">
        <v>74</v>
      </c>
      <c r="B18" s="60">
        <v>125</v>
      </c>
      <c r="C18" s="60">
        <v>38</v>
      </c>
      <c r="D18" s="61">
        <v>89</v>
      </c>
      <c r="E18" s="62">
        <v>27</v>
      </c>
      <c r="F18" s="61">
        <v>18</v>
      </c>
      <c r="G18" s="62">
        <v>6</v>
      </c>
      <c r="H18" s="61">
        <v>2</v>
      </c>
      <c r="I18" s="62">
        <v>0</v>
      </c>
      <c r="J18" s="58">
        <f t="shared" si="0"/>
        <v>16</v>
      </c>
      <c r="K18" s="247">
        <f t="shared" si="1"/>
        <v>5</v>
      </c>
    </row>
    <row r="19" spans="1:11" ht="25.5" customHeight="1">
      <c r="A19" s="59" t="s">
        <v>75</v>
      </c>
      <c r="B19" s="60">
        <v>51</v>
      </c>
      <c r="C19" s="60">
        <v>16</v>
      </c>
      <c r="D19" s="61">
        <v>20</v>
      </c>
      <c r="E19" s="62">
        <v>13</v>
      </c>
      <c r="F19" s="61">
        <v>1</v>
      </c>
      <c r="G19" s="62">
        <v>0</v>
      </c>
      <c r="H19" s="61">
        <v>1</v>
      </c>
      <c r="I19" s="62">
        <v>0</v>
      </c>
      <c r="J19" s="58">
        <f t="shared" si="0"/>
        <v>29</v>
      </c>
      <c r="K19" s="247">
        <f t="shared" si="1"/>
        <v>3</v>
      </c>
    </row>
    <row r="20" spans="1:11" ht="23.25">
      <c r="A20" s="59" t="s">
        <v>76</v>
      </c>
      <c r="B20" s="60">
        <v>68</v>
      </c>
      <c r="C20" s="60">
        <v>8</v>
      </c>
      <c r="D20" s="61">
        <v>27</v>
      </c>
      <c r="E20" s="62">
        <v>2</v>
      </c>
      <c r="F20" s="61">
        <v>14</v>
      </c>
      <c r="G20" s="62">
        <v>0</v>
      </c>
      <c r="H20" s="61">
        <v>1</v>
      </c>
      <c r="I20" s="62">
        <v>1</v>
      </c>
      <c r="J20" s="58">
        <f t="shared" si="0"/>
        <v>26</v>
      </c>
      <c r="K20" s="247">
        <f t="shared" si="1"/>
        <v>5</v>
      </c>
    </row>
    <row r="21" spans="1:11" ht="26.25" customHeight="1">
      <c r="A21" s="59" t="s">
        <v>77</v>
      </c>
      <c r="B21" s="60">
        <v>299</v>
      </c>
      <c r="C21" s="60">
        <v>52</v>
      </c>
      <c r="D21" s="61">
        <v>139</v>
      </c>
      <c r="E21" s="62">
        <v>25</v>
      </c>
      <c r="F21" s="61">
        <v>42</v>
      </c>
      <c r="G21" s="62">
        <v>6</v>
      </c>
      <c r="H21" s="61">
        <v>10</v>
      </c>
      <c r="I21" s="62">
        <v>6</v>
      </c>
      <c r="J21" s="58">
        <f t="shared" si="0"/>
        <v>108</v>
      </c>
      <c r="K21" s="247">
        <f t="shared" si="1"/>
        <v>15</v>
      </c>
    </row>
    <row r="22" spans="1:11" ht="25.5" customHeight="1">
      <c r="A22" s="59" t="s">
        <v>78</v>
      </c>
      <c r="B22" s="60">
        <v>195</v>
      </c>
      <c r="C22" s="60">
        <v>26</v>
      </c>
      <c r="D22" s="61">
        <v>67</v>
      </c>
      <c r="E22" s="62">
        <v>13</v>
      </c>
      <c r="F22" s="61">
        <v>21</v>
      </c>
      <c r="G22" s="62">
        <v>3</v>
      </c>
      <c r="H22" s="61">
        <v>10</v>
      </c>
      <c r="I22" s="62">
        <v>2</v>
      </c>
      <c r="J22" s="58">
        <f t="shared" si="0"/>
        <v>97</v>
      </c>
      <c r="K22" s="247">
        <f t="shared" si="1"/>
        <v>8</v>
      </c>
    </row>
    <row r="23" spans="1:11" ht="34.5">
      <c r="A23" s="59" t="s">
        <v>79</v>
      </c>
      <c r="B23" s="60">
        <v>13</v>
      </c>
      <c r="C23" s="60">
        <v>2</v>
      </c>
      <c r="D23" s="61">
        <v>2</v>
      </c>
      <c r="E23" s="61">
        <v>2</v>
      </c>
      <c r="F23" s="61">
        <v>4</v>
      </c>
      <c r="G23" s="61">
        <v>0</v>
      </c>
      <c r="H23" s="62">
        <v>0</v>
      </c>
      <c r="I23" s="62">
        <v>0</v>
      </c>
      <c r="J23" s="58">
        <f t="shared" si="0"/>
        <v>7</v>
      </c>
      <c r="K23" s="247">
        <f t="shared" si="1"/>
        <v>0</v>
      </c>
    </row>
    <row r="24" spans="1:11" ht="15">
      <c r="A24" s="59" t="s">
        <v>80</v>
      </c>
      <c r="B24" s="60">
        <v>64</v>
      </c>
      <c r="C24" s="60">
        <v>21</v>
      </c>
      <c r="D24" s="61">
        <v>19</v>
      </c>
      <c r="E24" s="62">
        <v>11</v>
      </c>
      <c r="F24" s="61">
        <v>9</v>
      </c>
      <c r="G24" s="62">
        <v>0</v>
      </c>
      <c r="H24" s="61">
        <v>3</v>
      </c>
      <c r="I24" s="62">
        <v>2</v>
      </c>
      <c r="J24" s="58">
        <f t="shared" si="0"/>
        <v>33</v>
      </c>
      <c r="K24" s="247">
        <f t="shared" si="1"/>
        <v>8</v>
      </c>
    </row>
    <row r="25" spans="1:11" ht="25.5" customHeight="1">
      <c r="A25" s="59" t="s">
        <v>81</v>
      </c>
      <c r="B25" s="60">
        <v>76</v>
      </c>
      <c r="C25" s="60">
        <v>34</v>
      </c>
      <c r="D25" s="61">
        <v>23</v>
      </c>
      <c r="E25" s="62">
        <v>11</v>
      </c>
      <c r="F25" s="61">
        <v>9</v>
      </c>
      <c r="G25" s="62">
        <v>5</v>
      </c>
      <c r="H25" s="61">
        <v>0</v>
      </c>
      <c r="I25" s="62">
        <v>3</v>
      </c>
      <c r="J25" s="58">
        <f t="shared" si="0"/>
        <v>44</v>
      </c>
      <c r="K25" s="247">
        <f t="shared" si="1"/>
        <v>15</v>
      </c>
    </row>
    <row r="26" spans="1:11" ht="29.25" customHeight="1">
      <c r="A26" s="59" t="s">
        <v>82</v>
      </c>
      <c r="B26" s="60">
        <v>23</v>
      </c>
      <c r="C26" s="60">
        <v>3</v>
      </c>
      <c r="D26" s="61">
        <v>11</v>
      </c>
      <c r="E26" s="62">
        <v>1</v>
      </c>
      <c r="F26" s="61">
        <v>0</v>
      </c>
      <c r="G26" s="62">
        <v>0</v>
      </c>
      <c r="H26" s="62">
        <v>1</v>
      </c>
      <c r="I26" s="62">
        <v>2</v>
      </c>
      <c r="J26" s="58">
        <f t="shared" si="0"/>
        <v>11</v>
      </c>
      <c r="K26" s="247">
        <f t="shared" si="1"/>
        <v>0</v>
      </c>
    </row>
    <row r="27" spans="1:11" ht="23.25">
      <c r="A27" s="59" t="s">
        <v>83</v>
      </c>
      <c r="B27" s="60">
        <v>28</v>
      </c>
      <c r="C27" s="60">
        <v>11</v>
      </c>
      <c r="D27" s="61">
        <v>7</v>
      </c>
      <c r="E27" s="62">
        <v>6</v>
      </c>
      <c r="F27" s="61">
        <v>7</v>
      </c>
      <c r="G27" s="62">
        <v>2</v>
      </c>
      <c r="H27" s="61">
        <v>1</v>
      </c>
      <c r="I27" s="62">
        <v>0</v>
      </c>
      <c r="J27" s="58">
        <f t="shared" si="0"/>
        <v>13</v>
      </c>
      <c r="K27" s="247">
        <f t="shared" si="1"/>
        <v>3</v>
      </c>
    </row>
    <row r="28" spans="1:11" ht="92.25" customHeight="1">
      <c r="A28" s="59" t="s">
        <v>84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>B28-(D28+F28+H28)</f>
        <v>0</v>
      </c>
      <c r="K28" s="247">
        <f>C28-(E28+G28+I28)</f>
        <v>0</v>
      </c>
    </row>
    <row r="29" spans="1:11" ht="46.5" thickBot="1">
      <c r="A29" s="63" t="s">
        <v>85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39">
        <v>0</v>
      </c>
      <c r="J29" s="201">
        <f>B29-(D29+F29+H29)</f>
        <v>0</v>
      </c>
      <c r="K29" s="240"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&amp;L15.11.2013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359" t="s">
        <v>411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353" t="s">
        <v>86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58.5" customHeight="1" thickBot="1">
      <c r="A6" s="360" t="s">
        <v>87</v>
      </c>
      <c r="B6" s="362" t="s">
        <v>59</v>
      </c>
      <c r="C6" s="363"/>
      <c r="D6" s="364" t="s">
        <v>60</v>
      </c>
      <c r="E6" s="363"/>
      <c r="F6" s="364" t="s">
        <v>61</v>
      </c>
      <c r="G6" s="363"/>
      <c r="H6" s="364" t="s">
        <v>62</v>
      </c>
      <c r="I6" s="363"/>
      <c r="J6" s="364" t="s">
        <v>63</v>
      </c>
      <c r="K6" s="366"/>
    </row>
    <row r="7" spans="1:11" ht="15.75" customHeight="1" thickBot="1">
      <c r="A7" s="361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64</v>
      </c>
      <c r="B8" s="192">
        <f>SUM(B9,B10,B11,B12,B13,B14,B15,B16,B17,B18,B19,B20,B21,B22,B23,B24,B25,B26,B27,B28,B29)</f>
        <v>3353</v>
      </c>
      <c r="C8" s="192">
        <f>SUM(C9,C10,C11,C12,C13,C14,C15,C16,C17,C18,C19,C20,C21,C22,C23,C24,C25,C26,C27,C28,C29)</f>
        <v>1234</v>
      </c>
      <c r="D8" s="72">
        <f aca="true" t="shared" si="0" ref="D8:K8">SUM(D9,D10,D11,D12,D13,D14,D15,D16,D17,D18,D19,D20,D21,D22,D23,D24,D25,D26,D27,D28,D29)</f>
        <v>1311</v>
      </c>
      <c r="E8" s="72">
        <f t="shared" si="0"/>
        <v>394</v>
      </c>
      <c r="F8" s="72">
        <f t="shared" si="0"/>
        <v>148</v>
      </c>
      <c r="G8" s="72">
        <f t="shared" si="0"/>
        <v>141</v>
      </c>
      <c r="H8" s="72">
        <f t="shared" si="0"/>
        <v>125</v>
      </c>
      <c r="I8" s="72">
        <f t="shared" si="0"/>
        <v>52</v>
      </c>
      <c r="J8" s="302">
        <f>SUM(J9,J10,J11,J12,J13,J14,J15,J16,J17,J18,J19,J20,J21,J22,J23,J24,J25,J26,J27,J28,J29)</f>
        <v>1769</v>
      </c>
      <c r="K8" s="302">
        <f t="shared" si="0"/>
        <v>647</v>
      </c>
    </row>
    <row r="9" spans="1:11" ht="29.25" customHeight="1">
      <c r="A9" s="73" t="s">
        <v>65</v>
      </c>
      <c r="B9" s="74">
        <v>20</v>
      </c>
      <c r="C9" s="74">
        <v>6</v>
      </c>
      <c r="D9" s="75">
        <v>1</v>
      </c>
      <c r="E9" s="76">
        <v>0</v>
      </c>
      <c r="F9" s="75">
        <v>0</v>
      </c>
      <c r="G9" s="76">
        <v>0</v>
      </c>
      <c r="H9" s="75">
        <v>0</v>
      </c>
      <c r="I9" s="76">
        <v>2</v>
      </c>
      <c r="J9" s="75">
        <f>B9-(D9+F9+H9)</f>
        <v>19</v>
      </c>
      <c r="K9" s="241">
        <f>C9-(E9+G9+I9)</f>
        <v>4</v>
      </c>
    </row>
    <row r="10" spans="1:11" ht="23.25">
      <c r="A10" s="59" t="s">
        <v>66</v>
      </c>
      <c r="B10" s="60">
        <v>3</v>
      </c>
      <c r="C10" s="60">
        <v>0</v>
      </c>
      <c r="D10" s="61">
        <v>1</v>
      </c>
      <c r="E10" s="62">
        <v>0</v>
      </c>
      <c r="F10" s="61">
        <v>0</v>
      </c>
      <c r="G10" s="62">
        <v>0</v>
      </c>
      <c r="H10" s="61">
        <v>1</v>
      </c>
      <c r="I10" s="62">
        <v>0</v>
      </c>
      <c r="J10" s="58">
        <f>B10-(D10+F10+H10)</f>
        <v>1</v>
      </c>
      <c r="K10" s="247">
        <f>C10-(E10+G10+I10)</f>
        <v>0</v>
      </c>
    </row>
    <row r="11" spans="1:11" ht="15">
      <c r="A11" s="59" t="s">
        <v>67</v>
      </c>
      <c r="B11" s="60">
        <v>376</v>
      </c>
      <c r="C11" s="60">
        <v>123</v>
      </c>
      <c r="D11" s="61">
        <v>169</v>
      </c>
      <c r="E11" s="62">
        <v>48</v>
      </c>
      <c r="F11" s="61">
        <v>11</v>
      </c>
      <c r="G11" s="62">
        <v>11</v>
      </c>
      <c r="H11" s="61">
        <v>11</v>
      </c>
      <c r="I11" s="62">
        <v>10</v>
      </c>
      <c r="J11" s="58">
        <f aca="true" t="shared" si="1" ref="J11:J27">B11-(D11+F11+H11)</f>
        <v>185</v>
      </c>
      <c r="K11" s="247">
        <f aca="true" t="shared" si="2" ref="K11:K27">C11-(E11+G11+I11)</f>
        <v>54</v>
      </c>
    </row>
    <row r="12" spans="1:11" ht="36.75" customHeight="1">
      <c r="A12" s="59" t="s">
        <v>68</v>
      </c>
      <c r="B12" s="60">
        <v>4</v>
      </c>
      <c r="C12" s="60">
        <v>1</v>
      </c>
      <c r="D12" s="61">
        <v>2</v>
      </c>
      <c r="E12" s="62">
        <v>1</v>
      </c>
      <c r="F12" s="61">
        <v>0</v>
      </c>
      <c r="G12" s="62">
        <v>0</v>
      </c>
      <c r="H12" s="61">
        <v>1</v>
      </c>
      <c r="I12" s="62">
        <v>0</v>
      </c>
      <c r="J12" s="58">
        <f t="shared" si="1"/>
        <v>1</v>
      </c>
      <c r="K12" s="247">
        <f t="shared" si="2"/>
        <v>0</v>
      </c>
    </row>
    <row r="13" spans="1:11" ht="38.25" customHeight="1">
      <c r="A13" s="59" t="s">
        <v>69</v>
      </c>
      <c r="B13" s="60">
        <v>3</v>
      </c>
      <c r="C13" s="60">
        <v>4</v>
      </c>
      <c r="D13" s="61">
        <v>2</v>
      </c>
      <c r="E13" s="62">
        <v>2</v>
      </c>
      <c r="F13" s="61">
        <v>0</v>
      </c>
      <c r="G13" s="62">
        <v>0</v>
      </c>
      <c r="H13" s="62">
        <v>0</v>
      </c>
      <c r="I13" s="62">
        <v>0</v>
      </c>
      <c r="J13" s="58">
        <f t="shared" si="1"/>
        <v>1</v>
      </c>
      <c r="K13" s="247">
        <f t="shared" si="2"/>
        <v>2</v>
      </c>
    </row>
    <row r="14" spans="1:11" ht="15">
      <c r="A14" s="59" t="s">
        <v>70</v>
      </c>
      <c r="B14" s="60">
        <v>729</v>
      </c>
      <c r="C14" s="60">
        <v>133</v>
      </c>
      <c r="D14" s="61">
        <v>228</v>
      </c>
      <c r="E14" s="62">
        <v>51</v>
      </c>
      <c r="F14" s="61">
        <v>63</v>
      </c>
      <c r="G14" s="62">
        <v>15</v>
      </c>
      <c r="H14" s="61">
        <v>32</v>
      </c>
      <c r="I14" s="62">
        <v>3</v>
      </c>
      <c r="J14" s="58">
        <f t="shared" si="1"/>
        <v>406</v>
      </c>
      <c r="K14" s="247">
        <f t="shared" si="2"/>
        <v>64</v>
      </c>
    </row>
    <row r="15" spans="1:11" ht="47.25" customHeight="1">
      <c r="A15" s="59" t="s">
        <v>71</v>
      </c>
      <c r="B15" s="60">
        <v>1156</v>
      </c>
      <c r="C15" s="60">
        <v>643</v>
      </c>
      <c r="D15" s="61">
        <v>375</v>
      </c>
      <c r="E15" s="62">
        <v>134</v>
      </c>
      <c r="F15" s="61">
        <v>37</v>
      </c>
      <c r="G15" s="62">
        <v>76</v>
      </c>
      <c r="H15" s="61">
        <v>39</v>
      </c>
      <c r="I15" s="62">
        <v>25</v>
      </c>
      <c r="J15" s="58">
        <f t="shared" si="1"/>
        <v>705</v>
      </c>
      <c r="K15" s="247">
        <f t="shared" si="2"/>
        <v>408</v>
      </c>
    </row>
    <row r="16" spans="1:11" ht="19.5" customHeight="1">
      <c r="A16" s="59" t="s">
        <v>72</v>
      </c>
      <c r="B16" s="60">
        <v>318</v>
      </c>
      <c r="C16" s="60">
        <v>90</v>
      </c>
      <c r="D16" s="61">
        <v>260</v>
      </c>
      <c r="E16" s="62">
        <v>74</v>
      </c>
      <c r="F16" s="61">
        <v>0</v>
      </c>
      <c r="G16" s="62">
        <v>2</v>
      </c>
      <c r="H16" s="61">
        <v>3</v>
      </c>
      <c r="I16" s="62">
        <v>2</v>
      </c>
      <c r="J16" s="58">
        <f t="shared" si="1"/>
        <v>55</v>
      </c>
      <c r="K16" s="247">
        <f t="shared" si="2"/>
        <v>12</v>
      </c>
    </row>
    <row r="17" spans="1:11" ht="26.25" customHeight="1">
      <c r="A17" s="59" t="s">
        <v>73</v>
      </c>
      <c r="B17" s="57">
        <v>269</v>
      </c>
      <c r="C17" s="60">
        <v>72</v>
      </c>
      <c r="D17" s="61">
        <v>97</v>
      </c>
      <c r="E17" s="62">
        <v>22</v>
      </c>
      <c r="F17" s="61">
        <v>9</v>
      </c>
      <c r="G17" s="62">
        <v>16</v>
      </c>
      <c r="H17" s="61">
        <v>5</v>
      </c>
      <c r="I17" s="62">
        <v>1</v>
      </c>
      <c r="J17" s="58">
        <f t="shared" si="1"/>
        <v>158</v>
      </c>
      <c r="K17" s="247">
        <f t="shared" si="2"/>
        <v>33</v>
      </c>
    </row>
    <row r="18" spans="1:11" ht="15">
      <c r="A18" s="59" t="s">
        <v>74</v>
      </c>
      <c r="B18" s="60">
        <v>51</v>
      </c>
      <c r="C18" s="60">
        <v>16</v>
      </c>
      <c r="D18" s="61">
        <v>33</v>
      </c>
      <c r="E18" s="62">
        <v>11</v>
      </c>
      <c r="F18" s="61">
        <v>1</v>
      </c>
      <c r="G18" s="62">
        <v>0</v>
      </c>
      <c r="H18" s="61">
        <v>2</v>
      </c>
      <c r="I18" s="62">
        <v>2</v>
      </c>
      <c r="J18" s="58">
        <f t="shared" si="1"/>
        <v>15</v>
      </c>
      <c r="K18" s="247">
        <f t="shared" si="2"/>
        <v>3</v>
      </c>
    </row>
    <row r="19" spans="1:11" ht="27.75" customHeight="1">
      <c r="A19" s="59" t="s">
        <v>75</v>
      </c>
      <c r="B19" s="60">
        <v>23</v>
      </c>
      <c r="C19" s="60">
        <v>20</v>
      </c>
      <c r="D19" s="61">
        <v>7</v>
      </c>
      <c r="E19" s="62">
        <v>3</v>
      </c>
      <c r="F19" s="61">
        <v>4</v>
      </c>
      <c r="G19" s="62">
        <v>1</v>
      </c>
      <c r="H19" s="61">
        <v>1</v>
      </c>
      <c r="I19" s="62">
        <v>1</v>
      </c>
      <c r="J19" s="58">
        <f t="shared" si="1"/>
        <v>11</v>
      </c>
      <c r="K19" s="247">
        <f t="shared" si="2"/>
        <v>15</v>
      </c>
    </row>
    <row r="20" spans="1:11" ht="25.5" customHeight="1">
      <c r="A20" s="59" t="s">
        <v>76</v>
      </c>
      <c r="B20" s="60">
        <v>53</v>
      </c>
      <c r="C20" s="60">
        <v>26</v>
      </c>
      <c r="D20" s="61">
        <v>22</v>
      </c>
      <c r="E20" s="62">
        <v>13</v>
      </c>
      <c r="F20" s="61">
        <v>0</v>
      </c>
      <c r="G20" s="62">
        <v>4</v>
      </c>
      <c r="H20" s="61">
        <v>3</v>
      </c>
      <c r="I20" s="62">
        <v>1</v>
      </c>
      <c r="J20" s="58">
        <f t="shared" si="1"/>
        <v>28</v>
      </c>
      <c r="K20" s="247">
        <f t="shared" si="2"/>
        <v>8</v>
      </c>
    </row>
    <row r="21" spans="1:11" ht="26.25" customHeight="1">
      <c r="A21" s="59" t="s">
        <v>77</v>
      </c>
      <c r="B21" s="60">
        <v>149</v>
      </c>
      <c r="C21" s="60">
        <v>42</v>
      </c>
      <c r="D21" s="61">
        <v>48</v>
      </c>
      <c r="E21" s="62">
        <v>12</v>
      </c>
      <c r="F21" s="61">
        <v>11</v>
      </c>
      <c r="G21" s="62">
        <v>10</v>
      </c>
      <c r="H21" s="61">
        <v>8</v>
      </c>
      <c r="I21" s="62">
        <v>4</v>
      </c>
      <c r="J21" s="58">
        <f t="shared" si="1"/>
        <v>82</v>
      </c>
      <c r="K21" s="247">
        <f t="shared" si="2"/>
        <v>16</v>
      </c>
    </row>
    <row r="22" spans="1:11" ht="28.5" customHeight="1">
      <c r="A22" s="59" t="s">
        <v>78</v>
      </c>
      <c r="B22" s="60">
        <v>54</v>
      </c>
      <c r="C22" s="60">
        <v>15</v>
      </c>
      <c r="D22" s="61">
        <v>22</v>
      </c>
      <c r="E22" s="62">
        <v>5</v>
      </c>
      <c r="F22" s="61">
        <v>3</v>
      </c>
      <c r="G22" s="62">
        <v>0</v>
      </c>
      <c r="H22" s="61">
        <v>2</v>
      </c>
      <c r="I22" s="62">
        <v>0</v>
      </c>
      <c r="J22" s="58">
        <f t="shared" si="1"/>
        <v>27</v>
      </c>
      <c r="K22" s="247">
        <f t="shared" si="2"/>
        <v>10</v>
      </c>
    </row>
    <row r="23" spans="1:11" ht="34.5">
      <c r="A23" s="59" t="s">
        <v>79</v>
      </c>
      <c r="B23" s="60">
        <v>0</v>
      </c>
      <c r="C23" s="60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58">
        <f t="shared" si="1"/>
        <v>0</v>
      </c>
      <c r="K23" s="247">
        <f t="shared" si="2"/>
        <v>0</v>
      </c>
    </row>
    <row r="24" spans="1:11" ht="15">
      <c r="A24" s="59" t="s">
        <v>80</v>
      </c>
      <c r="B24" s="60">
        <v>60</v>
      </c>
      <c r="C24" s="60">
        <v>13</v>
      </c>
      <c r="D24" s="61">
        <v>12</v>
      </c>
      <c r="E24" s="62">
        <v>2</v>
      </c>
      <c r="F24" s="61">
        <v>3</v>
      </c>
      <c r="G24" s="62">
        <v>1</v>
      </c>
      <c r="H24" s="61">
        <v>6</v>
      </c>
      <c r="I24" s="62">
        <v>0</v>
      </c>
      <c r="J24" s="58">
        <f t="shared" si="1"/>
        <v>39</v>
      </c>
      <c r="K24" s="247">
        <f t="shared" si="2"/>
        <v>10</v>
      </c>
    </row>
    <row r="25" spans="1:11" ht="25.5" customHeight="1">
      <c r="A25" s="59" t="s">
        <v>81</v>
      </c>
      <c r="B25" s="60">
        <v>10</v>
      </c>
      <c r="C25" s="60">
        <v>2</v>
      </c>
      <c r="D25" s="61">
        <v>3</v>
      </c>
      <c r="E25" s="62">
        <v>2</v>
      </c>
      <c r="F25" s="61">
        <v>1</v>
      </c>
      <c r="G25" s="62">
        <v>0</v>
      </c>
      <c r="H25" s="61">
        <v>1</v>
      </c>
      <c r="I25" s="62">
        <v>0</v>
      </c>
      <c r="J25" s="58">
        <f t="shared" si="1"/>
        <v>5</v>
      </c>
      <c r="K25" s="247">
        <f t="shared" si="2"/>
        <v>0</v>
      </c>
    </row>
    <row r="26" spans="1:11" ht="30.75" customHeight="1">
      <c r="A26" s="59" t="s">
        <v>82</v>
      </c>
      <c r="B26" s="60">
        <v>34</v>
      </c>
      <c r="C26" s="60">
        <v>11</v>
      </c>
      <c r="D26" s="61">
        <v>17</v>
      </c>
      <c r="E26" s="62">
        <v>8</v>
      </c>
      <c r="F26" s="61">
        <v>1</v>
      </c>
      <c r="G26" s="62">
        <v>1</v>
      </c>
      <c r="H26" s="62">
        <v>5</v>
      </c>
      <c r="I26" s="62">
        <v>0</v>
      </c>
      <c r="J26" s="58">
        <f t="shared" si="1"/>
        <v>11</v>
      </c>
      <c r="K26" s="247">
        <f t="shared" si="2"/>
        <v>2</v>
      </c>
    </row>
    <row r="27" spans="1:11" ht="21" customHeight="1">
      <c r="A27" s="59" t="s">
        <v>83</v>
      </c>
      <c r="B27" s="60">
        <v>41</v>
      </c>
      <c r="C27" s="60">
        <v>17</v>
      </c>
      <c r="D27" s="61">
        <v>12</v>
      </c>
      <c r="E27" s="62">
        <v>6</v>
      </c>
      <c r="F27" s="61">
        <v>4</v>
      </c>
      <c r="G27" s="62">
        <v>4</v>
      </c>
      <c r="H27" s="61">
        <v>5</v>
      </c>
      <c r="I27" s="62">
        <v>1</v>
      </c>
      <c r="J27" s="58">
        <f t="shared" si="1"/>
        <v>20</v>
      </c>
      <c r="K27" s="247">
        <f t="shared" si="2"/>
        <v>6</v>
      </c>
    </row>
    <row r="28" spans="1:11" ht="79.5" customHeight="1">
      <c r="A28" s="59" t="s">
        <v>84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42">
        <f>B28-(D28+F28+H28)</f>
        <v>0</v>
      </c>
      <c r="K28" s="247">
        <f>C28-(E28+G28+I28)</f>
        <v>0</v>
      </c>
    </row>
    <row r="29" spans="1:11" ht="36" customHeight="1" thickBot="1">
      <c r="A29" s="63" t="s">
        <v>85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201">
        <v>0</v>
      </c>
      <c r="K29" s="240">
        <v>0</v>
      </c>
    </row>
    <row r="30" spans="1:11" ht="15">
      <c r="A30" s="365" t="s">
        <v>18</v>
      </c>
      <c r="B30" s="365"/>
      <c r="C30" s="365"/>
      <c r="D30" s="68"/>
      <c r="E30" s="68"/>
      <c r="F30" s="68"/>
      <c r="G30" s="68"/>
      <c r="H30" s="68"/>
      <c r="I30" s="68"/>
      <c r="J30" s="68"/>
      <c r="K30" s="68"/>
    </row>
    <row r="31" ht="15" customHeight="1">
      <c r="A31" s="77"/>
    </row>
    <row r="32" ht="15">
      <c r="A32" s="77"/>
    </row>
    <row r="33" ht="15">
      <c r="A33" s="77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headerFooter>
    <oddFooter>&amp;L15.11.2013
&amp;CTÜRKİYE ODALAR ve BORSALAR BİRLİĞİ
Bilgi Hizmetleri Dairesi&amp;R&amp;P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3">
      <selection activeCell="T15" sqref="T15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89" max="89" width="21.00390625" style="0" customWidth="1"/>
    <col min="90" max="90" width="7.00390625" style="0" bestFit="1" customWidth="1"/>
    <col min="91" max="91" width="8.140625" style="0" customWidth="1"/>
    <col min="92" max="92" width="7.00390625" style="0" bestFit="1" customWidth="1"/>
    <col min="93" max="93" width="8.57421875" style="0" customWidth="1"/>
    <col min="94" max="94" width="7.00390625" style="0" bestFit="1" customWidth="1"/>
    <col min="95" max="95" width="8.140625" style="0" customWidth="1"/>
    <col min="96" max="96" width="7.7109375" style="0" bestFit="1" customWidth="1"/>
    <col min="97" max="97" width="8.140625" style="0" bestFit="1" customWidth="1"/>
    <col min="98" max="98" width="7.7109375" style="0" bestFit="1" customWidth="1"/>
    <col min="99" max="99" width="17.8515625" style="0" bestFit="1" customWidth="1"/>
  </cols>
  <sheetData>
    <row r="2" spans="1:10" ht="15.75" customHeight="1" thickBot="1">
      <c r="A2" s="367" t="s">
        <v>411</v>
      </c>
      <c r="B2" s="367"/>
      <c r="C2" s="367"/>
      <c r="D2" s="367"/>
      <c r="E2" s="367"/>
      <c r="F2" s="367"/>
      <c r="G2" s="367"/>
      <c r="H2" s="367"/>
      <c r="I2" s="367"/>
      <c r="J2" s="367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368" t="s">
        <v>245</v>
      </c>
      <c r="B4" s="368"/>
      <c r="C4" s="368"/>
      <c r="D4" s="368"/>
      <c r="E4" s="368"/>
      <c r="F4" s="368"/>
      <c r="G4" s="368"/>
      <c r="H4" s="368"/>
      <c r="I4" s="368"/>
      <c r="J4" s="368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26"/>
    </row>
    <row r="6" spans="1:10" ht="58.5" customHeight="1" thickBot="1">
      <c r="A6" s="360" t="s">
        <v>246</v>
      </c>
      <c r="B6" s="369" t="s">
        <v>406</v>
      </c>
      <c r="C6" s="370"/>
      <c r="D6" s="370"/>
      <c r="E6" s="371"/>
      <c r="F6" s="364" t="s">
        <v>412</v>
      </c>
      <c r="G6" s="372"/>
      <c r="H6" s="372"/>
      <c r="I6" s="363"/>
      <c r="J6" s="49"/>
    </row>
    <row r="7" spans="1:10" ht="15.75" customHeight="1" thickBot="1">
      <c r="A7" s="361"/>
      <c r="B7" s="373" t="s">
        <v>247</v>
      </c>
      <c r="C7" s="374"/>
      <c r="D7" s="373" t="s">
        <v>248</v>
      </c>
      <c r="E7" s="374"/>
      <c r="F7" s="373" t="s">
        <v>247</v>
      </c>
      <c r="G7" s="374"/>
      <c r="H7" s="373" t="s">
        <v>248</v>
      </c>
      <c r="I7" s="374"/>
      <c r="J7" s="49"/>
    </row>
    <row r="8" spans="1:10" ht="15.75" thickBot="1">
      <c r="A8" s="54" t="s">
        <v>64</v>
      </c>
      <c r="B8" s="127" t="s">
        <v>8</v>
      </c>
      <c r="C8" s="128" t="s">
        <v>17</v>
      </c>
      <c r="D8" s="127" t="s">
        <v>8</v>
      </c>
      <c r="E8" s="128" t="s">
        <v>17</v>
      </c>
      <c r="F8" s="127" t="s">
        <v>8</v>
      </c>
      <c r="G8" s="128" t="s">
        <v>17</v>
      </c>
      <c r="H8" s="127" t="s">
        <v>8</v>
      </c>
      <c r="I8" s="127" t="s">
        <v>17</v>
      </c>
      <c r="J8" s="49"/>
    </row>
    <row r="9" spans="1:10" ht="23.25">
      <c r="A9" s="73" t="s">
        <v>65</v>
      </c>
      <c r="B9" s="76">
        <v>90</v>
      </c>
      <c r="C9" s="76">
        <v>26</v>
      </c>
      <c r="D9" s="75">
        <v>20</v>
      </c>
      <c r="E9" s="76">
        <v>6</v>
      </c>
      <c r="F9" s="75">
        <v>847</v>
      </c>
      <c r="G9" s="76">
        <v>221</v>
      </c>
      <c r="H9" s="58">
        <v>275</v>
      </c>
      <c r="I9" s="130">
        <v>87</v>
      </c>
      <c r="J9" s="49"/>
    </row>
    <row r="10" spans="1:10" ht="23.25">
      <c r="A10" s="59" t="s">
        <v>66</v>
      </c>
      <c r="B10" s="62">
        <v>28</v>
      </c>
      <c r="C10" s="62">
        <v>11</v>
      </c>
      <c r="D10" s="61">
        <v>3</v>
      </c>
      <c r="E10" s="62">
        <v>0</v>
      </c>
      <c r="F10" s="61">
        <v>439</v>
      </c>
      <c r="G10" s="62">
        <v>84</v>
      </c>
      <c r="H10" s="61">
        <v>97</v>
      </c>
      <c r="I10" s="129">
        <v>30</v>
      </c>
      <c r="J10" s="49"/>
    </row>
    <row r="11" spans="1:10" ht="15">
      <c r="A11" s="59" t="s">
        <v>67</v>
      </c>
      <c r="B11" s="62">
        <v>492</v>
      </c>
      <c r="C11" s="62">
        <v>156</v>
      </c>
      <c r="D11" s="61">
        <v>376</v>
      </c>
      <c r="E11" s="62">
        <v>123</v>
      </c>
      <c r="F11" s="61">
        <v>5913</v>
      </c>
      <c r="G11" s="62">
        <v>2072</v>
      </c>
      <c r="H11" s="61">
        <v>5674</v>
      </c>
      <c r="I11" s="129">
        <v>1515</v>
      </c>
      <c r="J11" s="49"/>
    </row>
    <row r="12" spans="1:10" ht="34.5">
      <c r="A12" s="59" t="s">
        <v>68</v>
      </c>
      <c r="B12" s="62">
        <v>72</v>
      </c>
      <c r="C12" s="62">
        <v>6</v>
      </c>
      <c r="D12" s="61">
        <v>4</v>
      </c>
      <c r="E12" s="62">
        <v>1</v>
      </c>
      <c r="F12" s="61">
        <v>629</v>
      </c>
      <c r="G12" s="62">
        <v>131</v>
      </c>
      <c r="H12" s="61">
        <v>39</v>
      </c>
      <c r="I12" s="129">
        <v>7</v>
      </c>
      <c r="J12" s="49"/>
    </row>
    <row r="13" spans="1:10" ht="34.5">
      <c r="A13" s="59" t="s">
        <v>69</v>
      </c>
      <c r="B13" s="62">
        <v>7</v>
      </c>
      <c r="C13" s="62">
        <v>2</v>
      </c>
      <c r="D13" s="61">
        <v>3</v>
      </c>
      <c r="E13" s="62">
        <v>4</v>
      </c>
      <c r="F13" s="61">
        <v>152</v>
      </c>
      <c r="G13" s="62">
        <v>25</v>
      </c>
      <c r="H13" s="61">
        <v>83</v>
      </c>
      <c r="I13" s="129">
        <v>15</v>
      </c>
      <c r="J13" s="49"/>
    </row>
    <row r="14" spans="1:10" ht="15">
      <c r="A14" s="59" t="s">
        <v>70</v>
      </c>
      <c r="B14" s="62">
        <v>615</v>
      </c>
      <c r="C14" s="62">
        <v>181</v>
      </c>
      <c r="D14" s="61">
        <v>729</v>
      </c>
      <c r="E14" s="62">
        <v>133</v>
      </c>
      <c r="F14" s="61">
        <v>6716</v>
      </c>
      <c r="G14" s="62">
        <v>2659</v>
      </c>
      <c r="H14" s="61">
        <v>9209</v>
      </c>
      <c r="I14" s="129">
        <v>2161</v>
      </c>
      <c r="J14" s="49"/>
    </row>
    <row r="15" spans="1:10" ht="45.75">
      <c r="A15" s="59" t="s">
        <v>71</v>
      </c>
      <c r="B15" s="62">
        <v>937</v>
      </c>
      <c r="C15" s="62">
        <v>340</v>
      </c>
      <c r="D15" s="61">
        <v>1156</v>
      </c>
      <c r="E15" s="62">
        <v>643</v>
      </c>
      <c r="F15" s="61">
        <v>11215</v>
      </c>
      <c r="G15" s="62">
        <v>4609</v>
      </c>
      <c r="H15" s="61">
        <v>17920</v>
      </c>
      <c r="I15" s="129">
        <v>7953</v>
      </c>
      <c r="J15" s="49"/>
    </row>
    <row r="16" spans="1:10" ht="15">
      <c r="A16" s="59" t="s">
        <v>72</v>
      </c>
      <c r="B16" s="62">
        <v>166</v>
      </c>
      <c r="C16" s="62">
        <v>48</v>
      </c>
      <c r="D16" s="61">
        <v>318</v>
      </c>
      <c r="E16" s="62">
        <v>90</v>
      </c>
      <c r="F16" s="61">
        <v>1904</v>
      </c>
      <c r="G16" s="62">
        <v>599</v>
      </c>
      <c r="H16" s="61">
        <v>4183</v>
      </c>
      <c r="I16" s="129">
        <v>1079</v>
      </c>
      <c r="J16" s="49"/>
    </row>
    <row r="17" spans="1:10" ht="23.25">
      <c r="A17" s="59" t="s">
        <v>73</v>
      </c>
      <c r="B17" s="62">
        <v>184</v>
      </c>
      <c r="C17" s="62">
        <v>41</v>
      </c>
      <c r="D17" s="61">
        <v>269</v>
      </c>
      <c r="E17" s="62">
        <v>72</v>
      </c>
      <c r="F17" s="61">
        <v>2010</v>
      </c>
      <c r="G17" s="62">
        <v>346</v>
      </c>
      <c r="H17" s="61">
        <v>3553</v>
      </c>
      <c r="I17" s="129">
        <v>1034</v>
      </c>
      <c r="J17" s="49"/>
    </row>
    <row r="18" spans="1:10" ht="15">
      <c r="A18" s="59" t="s">
        <v>74</v>
      </c>
      <c r="B18" s="62">
        <v>125</v>
      </c>
      <c r="C18" s="62">
        <v>38</v>
      </c>
      <c r="D18" s="61">
        <v>51</v>
      </c>
      <c r="E18" s="62">
        <v>16</v>
      </c>
      <c r="F18" s="61">
        <v>1504</v>
      </c>
      <c r="G18" s="62">
        <v>336</v>
      </c>
      <c r="H18" s="61">
        <v>801</v>
      </c>
      <c r="I18" s="129">
        <v>230</v>
      </c>
      <c r="J18" s="49"/>
    </row>
    <row r="19" spans="1:10" ht="23.25">
      <c r="A19" s="59" t="s">
        <v>75</v>
      </c>
      <c r="B19" s="62">
        <v>51</v>
      </c>
      <c r="C19" s="62">
        <v>16</v>
      </c>
      <c r="D19" s="61">
        <v>23</v>
      </c>
      <c r="E19" s="62">
        <v>20</v>
      </c>
      <c r="F19" s="61">
        <v>637</v>
      </c>
      <c r="G19" s="62">
        <v>189</v>
      </c>
      <c r="H19" s="61">
        <v>256</v>
      </c>
      <c r="I19" s="129">
        <v>303</v>
      </c>
      <c r="J19" s="49"/>
    </row>
    <row r="20" spans="1:10" ht="18" customHeight="1">
      <c r="A20" s="59" t="s">
        <v>76</v>
      </c>
      <c r="B20" s="62">
        <v>68</v>
      </c>
      <c r="C20" s="62">
        <v>8</v>
      </c>
      <c r="D20" s="61">
        <v>53</v>
      </c>
      <c r="E20" s="62">
        <v>26</v>
      </c>
      <c r="F20" s="61">
        <v>748</v>
      </c>
      <c r="G20" s="62">
        <v>200</v>
      </c>
      <c r="H20" s="61">
        <v>982</v>
      </c>
      <c r="I20" s="129">
        <v>438</v>
      </c>
      <c r="J20" s="49"/>
    </row>
    <row r="21" spans="1:10" ht="23.25">
      <c r="A21" s="59" t="s">
        <v>77</v>
      </c>
      <c r="B21" s="62">
        <v>299</v>
      </c>
      <c r="C21" s="62">
        <v>52</v>
      </c>
      <c r="D21" s="61">
        <v>149</v>
      </c>
      <c r="E21" s="62">
        <v>42</v>
      </c>
      <c r="F21" s="61">
        <v>3836</v>
      </c>
      <c r="G21" s="62">
        <v>946</v>
      </c>
      <c r="H21" s="61">
        <v>2063</v>
      </c>
      <c r="I21" s="129">
        <v>578</v>
      </c>
      <c r="J21" s="49"/>
    </row>
    <row r="22" spans="1:10" ht="23.25">
      <c r="A22" s="59" t="s">
        <v>78</v>
      </c>
      <c r="B22" s="62">
        <v>195</v>
      </c>
      <c r="C22" s="62">
        <v>26</v>
      </c>
      <c r="D22" s="61">
        <v>54</v>
      </c>
      <c r="E22" s="62">
        <v>15</v>
      </c>
      <c r="F22" s="61">
        <v>1729</v>
      </c>
      <c r="G22" s="62">
        <v>396</v>
      </c>
      <c r="H22" s="61">
        <v>1001</v>
      </c>
      <c r="I22" s="129">
        <v>233</v>
      </c>
      <c r="J22" s="49"/>
    </row>
    <row r="23" spans="1:10" ht="34.5">
      <c r="A23" s="59" t="s">
        <v>79</v>
      </c>
      <c r="B23" s="62">
        <v>13</v>
      </c>
      <c r="C23" s="62">
        <v>2</v>
      </c>
      <c r="D23" s="61">
        <v>0</v>
      </c>
      <c r="E23" s="61">
        <v>0</v>
      </c>
      <c r="F23" s="61">
        <v>99</v>
      </c>
      <c r="G23" s="61">
        <v>25</v>
      </c>
      <c r="H23" s="61">
        <v>12</v>
      </c>
      <c r="I23" s="129">
        <v>8</v>
      </c>
      <c r="J23" s="49"/>
    </row>
    <row r="24" spans="1:10" ht="15">
      <c r="A24" s="59" t="s">
        <v>80</v>
      </c>
      <c r="B24" s="62">
        <v>64</v>
      </c>
      <c r="C24" s="62">
        <v>21</v>
      </c>
      <c r="D24" s="61">
        <v>60</v>
      </c>
      <c r="E24" s="62">
        <v>13</v>
      </c>
      <c r="F24" s="61">
        <v>974</v>
      </c>
      <c r="G24" s="62">
        <v>211</v>
      </c>
      <c r="H24" s="61">
        <v>669</v>
      </c>
      <c r="I24" s="129">
        <v>143</v>
      </c>
      <c r="J24" s="49"/>
    </row>
    <row r="25" spans="1:10" ht="23.25">
      <c r="A25" s="59" t="s">
        <v>81</v>
      </c>
      <c r="B25" s="62">
        <v>76</v>
      </c>
      <c r="C25" s="62">
        <v>34</v>
      </c>
      <c r="D25" s="61">
        <v>10</v>
      </c>
      <c r="E25" s="62">
        <v>2</v>
      </c>
      <c r="F25" s="61">
        <v>962</v>
      </c>
      <c r="G25" s="62">
        <v>370</v>
      </c>
      <c r="H25" s="61">
        <v>150</v>
      </c>
      <c r="I25" s="129">
        <v>59</v>
      </c>
      <c r="J25" s="49"/>
    </row>
    <row r="26" spans="1:10" ht="23.25">
      <c r="A26" s="59" t="s">
        <v>82</v>
      </c>
      <c r="B26" s="62">
        <v>23</v>
      </c>
      <c r="C26" s="62">
        <v>3</v>
      </c>
      <c r="D26" s="61">
        <v>34</v>
      </c>
      <c r="E26" s="62">
        <v>11</v>
      </c>
      <c r="F26" s="61">
        <v>289</v>
      </c>
      <c r="G26" s="62">
        <v>93</v>
      </c>
      <c r="H26" s="61">
        <v>366</v>
      </c>
      <c r="I26" s="129">
        <v>153</v>
      </c>
      <c r="J26" s="49"/>
    </row>
    <row r="27" spans="1:10" ht="15">
      <c r="A27" s="59" t="s">
        <v>83</v>
      </c>
      <c r="B27" s="62">
        <v>28</v>
      </c>
      <c r="C27" s="62">
        <v>11</v>
      </c>
      <c r="D27" s="61">
        <v>41</v>
      </c>
      <c r="E27" s="62">
        <v>17</v>
      </c>
      <c r="F27" s="61">
        <v>274</v>
      </c>
      <c r="G27" s="62">
        <v>114</v>
      </c>
      <c r="H27" s="61">
        <v>768</v>
      </c>
      <c r="I27" s="129">
        <v>243</v>
      </c>
      <c r="J27" s="49"/>
    </row>
    <row r="28" spans="1:10" ht="81" customHeight="1">
      <c r="A28" s="59" t="s">
        <v>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1">
        <v>0</v>
      </c>
      <c r="I28" s="129">
        <v>2</v>
      </c>
      <c r="J28" s="49"/>
    </row>
    <row r="29" spans="1:10" ht="34.5">
      <c r="A29" s="59" t="s">
        <v>85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1</v>
      </c>
      <c r="H29" s="58">
        <v>0</v>
      </c>
      <c r="I29" s="130">
        <v>0</v>
      </c>
      <c r="J29" s="49"/>
    </row>
    <row r="30" spans="1:10" ht="15.75" thickBot="1">
      <c r="A30" s="131" t="s">
        <v>32</v>
      </c>
      <c r="B30" s="132">
        <f>SUM(B9:B29)</f>
        <v>3533</v>
      </c>
      <c r="C30" s="132">
        <f aca="true" t="shared" si="0" ref="C30:I30">SUM(C9:C29)</f>
        <v>1022</v>
      </c>
      <c r="D30" s="132">
        <f t="shared" si="0"/>
        <v>3353</v>
      </c>
      <c r="E30" s="132">
        <f t="shared" si="0"/>
        <v>1234</v>
      </c>
      <c r="F30" s="132">
        <f t="shared" si="0"/>
        <v>40877</v>
      </c>
      <c r="G30" s="132">
        <f t="shared" si="0"/>
        <v>13627</v>
      </c>
      <c r="H30" s="132">
        <f t="shared" si="0"/>
        <v>48101</v>
      </c>
      <c r="I30" s="132">
        <f t="shared" si="0"/>
        <v>16271</v>
      </c>
      <c r="J30" s="49"/>
    </row>
    <row r="31" spans="1:10" ht="15" customHeight="1">
      <c r="A31" s="133" t="s">
        <v>18</v>
      </c>
      <c r="J31" s="49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2"/>
  <headerFooter>
    <oddFooter>&amp;L15.11.2013 &amp;CTÜRKİYE ODALAR ve BORSALAR BİRLİĞİ
Bilgi Hizmetleri Dairesi&amp;R&amp;P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5" sqref="A5"/>
    </sheetView>
  </sheetViews>
  <sheetFormatPr defaultColWidth="9.140625" defaultRowHeight="15"/>
  <cols>
    <col min="9" max="9" width="13.421875" style="0" customWidth="1"/>
    <col min="190" max="190" width="3.140625" style="0" customWidth="1"/>
  </cols>
  <sheetData>
    <row r="1" spans="1:9" ht="18.75" customHeight="1" thickBot="1">
      <c r="A1" s="359" t="s">
        <v>411</v>
      </c>
      <c r="B1" s="359"/>
      <c r="C1" s="359"/>
      <c r="D1" s="359"/>
      <c r="E1" s="359"/>
      <c r="F1" s="359"/>
      <c r="G1" s="359"/>
      <c r="H1" s="359"/>
      <c r="I1" s="359"/>
    </row>
    <row r="3" spans="1:9" ht="15.75">
      <c r="A3" s="353" t="s">
        <v>413</v>
      </c>
      <c r="B3" s="353"/>
      <c r="C3" s="353"/>
      <c r="D3" s="353"/>
      <c r="E3" s="353"/>
      <c r="F3" s="353"/>
      <c r="G3" s="353"/>
      <c r="H3" s="353"/>
      <c r="I3" s="353"/>
    </row>
    <row r="4" spans="1:9" ht="15.75" customHeight="1">
      <c r="A4" s="381" t="s">
        <v>88</v>
      </c>
      <c r="B4" s="381"/>
      <c r="C4" s="381"/>
      <c r="D4" s="381"/>
      <c r="E4" s="381"/>
      <c r="F4" s="381"/>
      <c r="G4" s="381"/>
      <c r="H4" s="381"/>
      <c r="I4" s="381"/>
    </row>
    <row r="5" spans="4:8" ht="18.75">
      <c r="D5" s="79"/>
      <c r="E5" s="79"/>
      <c r="F5" s="79"/>
      <c r="G5" s="79"/>
      <c r="H5" s="79"/>
    </row>
    <row r="6" spans="4:7" ht="22.5" customHeight="1">
      <c r="D6" s="377" t="s">
        <v>89</v>
      </c>
      <c r="E6" s="377"/>
      <c r="F6" s="300" t="s">
        <v>9</v>
      </c>
      <c r="G6" s="80" t="s">
        <v>90</v>
      </c>
    </row>
    <row r="7" spans="4:7" ht="15">
      <c r="D7" s="378" t="s">
        <v>91</v>
      </c>
      <c r="E7" s="378"/>
      <c r="F7" s="197">
        <v>4712</v>
      </c>
      <c r="G7" s="81">
        <f>F7/6951*100</f>
        <v>67.78880736584664</v>
      </c>
    </row>
    <row r="8" spans="4:7" ht="13.5" customHeight="1">
      <c r="D8" s="378" t="s">
        <v>92</v>
      </c>
      <c r="E8" s="378"/>
      <c r="F8" s="197">
        <v>160</v>
      </c>
      <c r="G8" s="81">
        <f aca="true" t="shared" si="0" ref="G8:G21">F8/6951*100</f>
        <v>2.3018270752409724</v>
      </c>
    </row>
    <row r="9" spans="4:7" ht="13.5" customHeight="1">
      <c r="D9" s="378" t="s">
        <v>93</v>
      </c>
      <c r="E9" s="378"/>
      <c r="F9" s="197">
        <v>397</v>
      </c>
      <c r="G9" s="81">
        <f t="shared" si="0"/>
        <v>5.711408430441663</v>
      </c>
    </row>
    <row r="10" spans="4:7" ht="15.75" customHeight="1">
      <c r="D10" s="378" t="s">
        <v>94</v>
      </c>
      <c r="E10" s="378"/>
      <c r="F10" s="197">
        <v>188</v>
      </c>
      <c r="G10" s="81">
        <f t="shared" si="0"/>
        <v>2.7046468134081425</v>
      </c>
    </row>
    <row r="11" spans="4:7" ht="14.25" customHeight="1">
      <c r="D11" s="378" t="s">
        <v>95</v>
      </c>
      <c r="E11" s="378"/>
      <c r="F11" s="197">
        <v>142</v>
      </c>
      <c r="G11" s="81">
        <f t="shared" si="0"/>
        <v>2.042871529276363</v>
      </c>
    </row>
    <row r="12" spans="4:7" ht="15" customHeight="1">
      <c r="D12" s="378" t="s">
        <v>96</v>
      </c>
      <c r="E12" s="378"/>
      <c r="F12" s="197">
        <v>113</v>
      </c>
      <c r="G12" s="81">
        <f t="shared" si="0"/>
        <v>1.6256653718889367</v>
      </c>
    </row>
    <row r="13" spans="4:7" ht="14.25" customHeight="1">
      <c r="D13" s="378" t="s">
        <v>97</v>
      </c>
      <c r="E13" s="378"/>
      <c r="F13" s="197">
        <v>366</v>
      </c>
      <c r="G13" s="81">
        <f t="shared" si="0"/>
        <v>5.265429434613725</v>
      </c>
    </row>
    <row r="14" spans="4:7" ht="16.5" customHeight="1">
      <c r="D14" s="378" t="s">
        <v>98</v>
      </c>
      <c r="E14" s="378"/>
      <c r="F14" s="197">
        <v>97</v>
      </c>
      <c r="G14" s="81">
        <f t="shared" si="0"/>
        <v>1.3954826643648397</v>
      </c>
    </row>
    <row r="15" spans="4:7" ht="16.5" customHeight="1">
      <c r="D15" s="378" t="s">
        <v>99</v>
      </c>
      <c r="E15" s="378"/>
      <c r="F15" s="197">
        <v>349</v>
      </c>
      <c r="G15" s="81">
        <f t="shared" si="0"/>
        <v>5.020860307869372</v>
      </c>
    </row>
    <row r="16" spans="4:7" ht="15.75" customHeight="1">
      <c r="D16" s="378" t="s">
        <v>100</v>
      </c>
      <c r="E16" s="378"/>
      <c r="F16" s="197">
        <v>74</v>
      </c>
      <c r="G16" s="81">
        <f t="shared" si="0"/>
        <v>1.0645950222989498</v>
      </c>
    </row>
    <row r="17" spans="4:7" ht="15.75" customHeight="1">
      <c r="D17" s="378" t="s">
        <v>101</v>
      </c>
      <c r="E17" s="378"/>
      <c r="F17" s="197">
        <v>87</v>
      </c>
      <c r="G17" s="81">
        <f t="shared" si="0"/>
        <v>1.251618472162279</v>
      </c>
    </row>
    <row r="18" spans="4:7" ht="17.25" customHeight="1">
      <c r="D18" s="378" t="s">
        <v>102</v>
      </c>
      <c r="E18" s="378"/>
      <c r="F18" s="197">
        <v>63</v>
      </c>
      <c r="G18" s="81">
        <f t="shared" si="0"/>
        <v>0.906344410876133</v>
      </c>
    </row>
    <row r="19" spans="4:7" ht="17.25" customHeight="1">
      <c r="D19" s="378" t="s">
        <v>103</v>
      </c>
      <c r="E19" s="378"/>
      <c r="F19" s="197">
        <v>32</v>
      </c>
      <c r="G19" s="81">
        <f t="shared" si="0"/>
        <v>0.4603654150481945</v>
      </c>
    </row>
    <row r="20" spans="4:7" ht="15.75" customHeight="1">
      <c r="D20" s="378" t="s">
        <v>104</v>
      </c>
      <c r="E20" s="378"/>
      <c r="F20" s="197">
        <v>171</v>
      </c>
      <c r="G20" s="81">
        <f t="shared" si="0"/>
        <v>2.4600776866637895</v>
      </c>
    </row>
    <row r="21" spans="4:7" ht="15">
      <c r="D21" s="379" t="s">
        <v>32</v>
      </c>
      <c r="E21" s="380"/>
      <c r="F21" s="198">
        <f>SUM(F7:F20)</f>
        <v>6951</v>
      </c>
      <c r="G21" s="308">
        <f t="shared" si="0"/>
        <v>100</v>
      </c>
    </row>
    <row r="22" ht="15.75" customHeight="1"/>
    <row r="23" spans="1:9" ht="15">
      <c r="A23" s="381" t="s">
        <v>105</v>
      </c>
      <c r="B23" s="381"/>
      <c r="C23" s="381"/>
      <c r="D23" s="381"/>
      <c r="E23" s="381"/>
      <c r="F23" s="381"/>
      <c r="G23" s="381"/>
      <c r="H23" s="381"/>
      <c r="I23" s="381"/>
    </row>
    <row r="24" ht="15.75" customHeight="1"/>
    <row r="25" spans="4:7" ht="30" customHeight="1">
      <c r="D25" s="377" t="s">
        <v>89</v>
      </c>
      <c r="E25" s="377"/>
      <c r="F25" s="196" t="s">
        <v>9</v>
      </c>
      <c r="G25" s="80" t="s">
        <v>90</v>
      </c>
    </row>
    <row r="26" spans="4:7" ht="15" customHeight="1">
      <c r="D26" s="376" t="s">
        <v>106</v>
      </c>
      <c r="E26" s="376"/>
      <c r="F26" s="195">
        <v>9899</v>
      </c>
      <c r="G26" s="81">
        <f>F26/33097*100</f>
        <v>29.90905520137777</v>
      </c>
    </row>
    <row r="27" spans="4:7" ht="15">
      <c r="D27" s="376" t="s">
        <v>107</v>
      </c>
      <c r="E27" s="376"/>
      <c r="F27" s="195">
        <v>3446</v>
      </c>
      <c r="G27" s="81">
        <f aca="true" t="shared" si="1" ref="G27:G47">F27/33097*100</f>
        <v>10.411819802399009</v>
      </c>
    </row>
    <row r="28" spans="4:7" ht="15">
      <c r="D28" s="376" t="s">
        <v>108</v>
      </c>
      <c r="E28" s="376"/>
      <c r="F28" s="195">
        <v>1557</v>
      </c>
      <c r="G28" s="81">
        <f t="shared" si="1"/>
        <v>4.704353868930719</v>
      </c>
    </row>
    <row r="29" spans="4:7" ht="15">
      <c r="D29" s="376" t="s">
        <v>109</v>
      </c>
      <c r="E29" s="376"/>
      <c r="F29" s="195">
        <v>862</v>
      </c>
      <c r="G29" s="81">
        <f t="shared" si="1"/>
        <v>2.604465661540321</v>
      </c>
    </row>
    <row r="30" spans="4:7" ht="15">
      <c r="D30" s="376" t="s">
        <v>110</v>
      </c>
      <c r="E30" s="376"/>
      <c r="F30" s="195">
        <v>5387</v>
      </c>
      <c r="G30" s="81">
        <f t="shared" si="1"/>
        <v>16.276399673686438</v>
      </c>
    </row>
    <row r="31" spans="4:7" ht="15">
      <c r="D31" s="376" t="s">
        <v>111</v>
      </c>
      <c r="E31" s="376"/>
      <c r="F31" s="195">
        <v>528</v>
      </c>
      <c r="G31" s="81">
        <f t="shared" si="1"/>
        <v>1.5953107532404749</v>
      </c>
    </row>
    <row r="32" spans="4:7" ht="15">
      <c r="D32" s="376" t="s">
        <v>112</v>
      </c>
      <c r="E32" s="376"/>
      <c r="F32" s="195">
        <v>5926</v>
      </c>
      <c r="G32" s="81">
        <f t="shared" si="1"/>
        <v>17.90494606761942</v>
      </c>
    </row>
    <row r="33" spans="4:7" ht="15">
      <c r="D33" s="376" t="s">
        <v>113</v>
      </c>
      <c r="E33" s="376"/>
      <c r="F33" s="195">
        <v>175</v>
      </c>
      <c r="G33" s="81">
        <f t="shared" si="1"/>
        <v>0.5287488291990211</v>
      </c>
    </row>
    <row r="34" spans="4:7" ht="15">
      <c r="D34" s="376" t="s">
        <v>114</v>
      </c>
      <c r="E34" s="376"/>
      <c r="F34" s="195">
        <v>476</v>
      </c>
      <c r="G34" s="81">
        <f t="shared" si="1"/>
        <v>1.4381968154213374</v>
      </c>
    </row>
    <row r="35" spans="4:7" ht="15">
      <c r="D35" s="376" t="s">
        <v>93</v>
      </c>
      <c r="E35" s="376"/>
      <c r="F35" s="195">
        <v>1653</v>
      </c>
      <c r="G35" s="81">
        <f t="shared" si="1"/>
        <v>4.994410369519896</v>
      </c>
    </row>
    <row r="36" spans="4:7" ht="15">
      <c r="D36" s="376" t="s">
        <v>94</v>
      </c>
      <c r="E36" s="376"/>
      <c r="F36" s="195">
        <v>453</v>
      </c>
      <c r="G36" s="81">
        <f t="shared" si="1"/>
        <v>1.3687041121551802</v>
      </c>
    </row>
    <row r="37" spans="4:7" ht="15">
      <c r="D37" s="376" t="s">
        <v>95</v>
      </c>
      <c r="E37" s="376"/>
      <c r="F37" s="195">
        <v>568</v>
      </c>
      <c r="G37" s="81">
        <f t="shared" si="1"/>
        <v>1.7161676284859655</v>
      </c>
    </row>
    <row r="38" spans="4:7" ht="15">
      <c r="D38" s="376" t="s">
        <v>96</v>
      </c>
      <c r="E38" s="376"/>
      <c r="F38" s="195">
        <v>438</v>
      </c>
      <c r="G38" s="81">
        <f t="shared" si="1"/>
        <v>1.3233827839381211</v>
      </c>
    </row>
    <row r="39" spans="4:7" ht="15">
      <c r="D39" s="376" t="s">
        <v>97</v>
      </c>
      <c r="E39" s="376"/>
      <c r="F39" s="195">
        <v>875</v>
      </c>
      <c r="G39" s="81">
        <f t="shared" si="1"/>
        <v>2.643744145995105</v>
      </c>
    </row>
    <row r="40" spans="4:7" ht="15">
      <c r="D40" s="376" t="s">
        <v>115</v>
      </c>
      <c r="E40" s="376"/>
      <c r="F40" s="195">
        <v>140</v>
      </c>
      <c r="G40" s="81">
        <f t="shared" si="1"/>
        <v>0.4229990633592169</v>
      </c>
    </row>
    <row r="41" spans="4:7" ht="15">
      <c r="D41" s="376" t="s">
        <v>116</v>
      </c>
      <c r="E41" s="376"/>
      <c r="F41" s="195">
        <v>28</v>
      </c>
      <c r="G41" s="81">
        <f t="shared" si="1"/>
        <v>0.08459981267184337</v>
      </c>
    </row>
    <row r="42" spans="4:7" ht="15">
      <c r="D42" s="376" t="s">
        <v>117</v>
      </c>
      <c r="E42" s="376"/>
      <c r="F42" s="195">
        <v>77</v>
      </c>
      <c r="G42" s="81">
        <f t="shared" si="1"/>
        <v>0.23264948484756925</v>
      </c>
    </row>
    <row r="43" spans="4:7" ht="15">
      <c r="D43" s="376" t="s">
        <v>118</v>
      </c>
      <c r="E43" s="376"/>
      <c r="F43" s="195">
        <v>391</v>
      </c>
      <c r="G43" s="81">
        <f t="shared" si="1"/>
        <v>1.18137595552467</v>
      </c>
    </row>
    <row r="44" spans="4:7" ht="15">
      <c r="D44" s="376" t="s">
        <v>100</v>
      </c>
      <c r="E44" s="376"/>
      <c r="F44" s="195">
        <v>78</v>
      </c>
      <c r="G44" s="81">
        <f t="shared" si="1"/>
        <v>0.23567090672870655</v>
      </c>
    </row>
    <row r="45" spans="4:7" ht="15">
      <c r="D45" s="376" t="s">
        <v>101</v>
      </c>
      <c r="E45" s="376"/>
      <c r="F45" s="195">
        <v>71</v>
      </c>
      <c r="G45" s="81">
        <f t="shared" si="1"/>
        <v>0.2145209535607457</v>
      </c>
    </row>
    <row r="46" spans="4:7" ht="15">
      <c r="D46" s="376" t="s">
        <v>119</v>
      </c>
      <c r="E46" s="376"/>
      <c r="F46" s="195">
        <v>69</v>
      </c>
      <c r="G46" s="81">
        <f t="shared" si="1"/>
        <v>0.20847810979847115</v>
      </c>
    </row>
    <row r="47" spans="4:7" ht="15">
      <c r="D47" s="375" t="s">
        <v>32</v>
      </c>
      <c r="E47" s="375"/>
      <c r="F47" s="194">
        <f>SUM(F26:F46)</f>
        <v>33097</v>
      </c>
      <c r="G47" s="308">
        <f t="shared" si="1"/>
        <v>100</v>
      </c>
    </row>
    <row r="48" spans="4:8" ht="15">
      <c r="D48" s="3" t="s">
        <v>120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&amp;L15.11.2013&amp;CTÜRKİYE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H22" sqref="H22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359" t="s">
        <v>414</v>
      </c>
      <c r="B2" s="359"/>
      <c r="C2" s="359"/>
      <c r="D2" s="359"/>
      <c r="E2" s="359"/>
      <c r="F2" s="359"/>
      <c r="G2" s="359"/>
      <c r="H2" s="359"/>
      <c r="I2" s="78"/>
      <c r="J2" s="7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385" t="s">
        <v>121</v>
      </c>
      <c r="C5" s="385"/>
      <c r="D5" s="385"/>
      <c r="E5" s="385"/>
      <c r="F5" s="385"/>
      <c r="G5" s="293"/>
      <c r="H5" s="293"/>
      <c r="I5" s="293"/>
      <c r="J5" s="293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5">
      <c r="B7" s="4"/>
      <c r="C7" s="4"/>
      <c r="D7" s="84"/>
      <c r="E7" s="84"/>
      <c r="F7" s="84"/>
      <c r="G7" s="4"/>
      <c r="H7" s="4"/>
      <c r="I7" s="4"/>
      <c r="J7" s="4"/>
      <c r="K7" s="4"/>
    </row>
    <row r="8" spans="2:11" ht="24.75" customHeight="1">
      <c r="B8" s="383"/>
      <c r="C8" s="384" t="s">
        <v>343</v>
      </c>
      <c r="D8" s="384"/>
      <c r="E8" s="384" t="s">
        <v>344</v>
      </c>
      <c r="F8" s="384"/>
      <c r="G8" s="4"/>
      <c r="H8" s="4"/>
      <c r="I8" s="4"/>
      <c r="J8" s="4"/>
      <c r="K8" s="4"/>
    </row>
    <row r="9" spans="2:11" ht="24.75" customHeight="1">
      <c r="B9" s="383"/>
      <c r="C9" s="384"/>
      <c r="D9" s="384"/>
      <c r="E9" s="384"/>
      <c r="F9" s="384"/>
      <c r="G9" s="4"/>
      <c r="H9" s="4"/>
      <c r="I9" s="87"/>
      <c r="J9" s="4"/>
      <c r="K9" s="4"/>
    </row>
    <row r="10" spans="2:11" ht="24.75" customHeight="1">
      <c r="B10" s="283" t="s">
        <v>345</v>
      </c>
      <c r="C10" s="283" t="s">
        <v>9</v>
      </c>
      <c r="D10" s="283" t="s">
        <v>122</v>
      </c>
      <c r="E10" s="283" t="s">
        <v>9</v>
      </c>
      <c r="F10" s="283" t="s">
        <v>122</v>
      </c>
      <c r="G10" s="281"/>
      <c r="H10" s="4"/>
      <c r="I10" s="4"/>
      <c r="J10" s="4"/>
      <c r="K10" s="4"/>
    </row>
    <row r="11" spans="2:11" ht="24.75" customHeight="1">
      <c r="B11" s="284">
        <v>1</v>
      </c>
      <c r="C11" s="285">
        <v>254</v>
      </c>
      <c r="D11" s="286">
        <f>C11/595*100</f>
        <v>42.6890756302521</v>
      </c>
      <c r="E11" s="287">
        <v>1608</v>
      </c>
      <c r="F11" s="286">
        <f>E11/2879*100</f>
        <v>55.85272664119486</v>
      </c>
      <c r="G11" s="4"/>
      <c r="H11" s="4"/>
      <c r="I11" s="4"/>
      <c r="J11" s="4"/>
      <c r="K11" s="4"/>
    </row>
    <row r="12" spans="2:8" ht="24.75" customHeight="1">
      <c r="B12" s="284">
        <v>2</v>
      </c>
      <c r="C12" s="288">
        <v>167</v>
      </c>
      <c r="D12" s="286">
        <f aca="true" t="shared" si="0" ref="D12:D22">C12/595*100</f>
        <v>28.067226890756302</v>
      </c>
      <c r="E12" s="288">
        <v>912</v>
      </c>
      <c r="F12" s="286">
        <f aca="true" t="shared" si="1" ref="F12:F22">E12/2879*100</f>
        <v>31.677665856200072</v>
      </c>
      <c r="G12" s="4"/>
      <c r="H12" s="4"/>
    </row>
    <row r="13" spans="2:8" ht="24.75" customHeight="1">
      <c r="B13" s="284">
        <v>3</v>
      </c>
      <c r="C13" s="289">
        <v>97</v>
      </c>
      <c r="D13" s="286">
        <f t="shared" si="0"/>
        <v>16.30252100840336</v>
      </c>
      <c r="E13" s="289">
        <v>253</v>
      </c>
      <c r="F13" s="286">
        <f t="shared" si="1"/>
        <v>8.787773532476555</v>
      </c>
      <c r="G13" s="4"/>
      <c r="H13" s="4"/>
    </row>
    <row r="14" spans="2:8" ht="24.75" customHeight="1">
      <c r="B14" s="284">
        <v>4</v>
      </c>
      <c r="C14" s="289">
        <v>34</v>
      </c>
      <c r="D14" s="286">
        <f t="shared" si="0"/>
        <v>5.714285714285714</v>
      </c>
      <c r="E14" s="289">
        <v>65</v>
      </c>
      <c r="F14" s="286">
        <f t="shared" si="1"/>
        <v>2.2577283779089963</v>
      </c>
      <c r="G14" s="4"/>
      <c r="H14" s="4"/>
    </row>
    <row r="15" spans="2:8" ht="24.75" customHeight="1">
      <c r="B15" s="284">
        <v>5</v>
      </c>
      <c r="C15" s="289">
        <v>21</v>
      </c>
      <c r="D15" s="286">
        <f t="shared" si="0"/>
        <v>3.5294117647058822</v>
      </c>
      <c r="E15" s="289">
        <v>22</v>
      </c>
      <c r="F15" s="286">
        <f t="shared" si="1"/>
        <v>0.7641542202153525</v>
      </c>
      <c r="G15" s="4"/>
      <c r="H15" s="4"/>
    </row>
    <row r="16" spans="2:8" ht="24.75" customHeight="1">
      <c r="B16" s="284">
        <v>6</v>
      </c>
      <c r="C16" s="289">
        <v>11</v>
      </c>
      <c r="D16" s="286">
        <f t="shared" si="0"/>
        <v>1.8487394957983194</v>
      </c>
      <c r="E16" s="289">
        <v>12</v>
      </c>
      <c r="F16" s="286">
        <f t="shared" si="1"/>
        <v>0.4168113928447377</v>
      </c>
      <c r="G16" s="4"/>
      <c r="H16" s="4"/>
    </row>
    <row r="17" spans="2:8" ht="23.25" customHeight="1">
      <c r="B17" s="284">
        <v>7</v>
      </c>
      <c r="C17" s="289">
        <v>5</v>
      </c>
      <c r="D17" s="286">
        <f t="shared" si="0"/>
        <v>0.8403361344537815</v>
      </c>
      <c r="E17" s="289">
        <v>3</v>
      </c>
      <c r="F17" s="286">
        <f t="shared" si="1"/>
        <v>0.10420284821118443</v>
      </c>
      <c r="G17" s="4"/>
      <c r="H17" s="4"/>
    </row>
    <row r="18" spans="2:8" ht="25.5" customHeight="1">
      <c r="B18" s="284">
        <v>8</v>
      </c>
      <c r="C18" s="289">
        <v>1</v>
      </c>
      <c r="D18" s="286">
        <f t="shared" si="0"/>
        <v>0.16806722689075632</v>
      </c>
      <c r="E18" s="289">
        <v>2</v>
      </c>
      <c r="F18" s="286">
        <f t="shared" si="1"/>
        <v>0.06946856547412296</v>
      </c>
      <c r="G18" s="4"/>
      <c r="H18" s="4"/>
    </row>
    <row r="19" spans="1:8" ht="22.5" customHeight="1">
      <c r="A19" s="281"/>
      <c r="B19" s="284">
        <v>9</v>
      </c>
      <c r="C19" s="289">
        <v>1</v>
      </c>
      <c r="D19" s="286">
        <f t="shared" si="0"/>
        <v>0.16806722689075632</v>
      </c>
      <c r="E19" s="289">
        <v>0</v>
      </c>
      <c r="F19" s="286">
        <f t="shared" si="1"/>
        <v>0</v>
      </c>
      <c r="G19" s="281"/>
      <c r="H19" s="4"/>
    </row>
    <row r="20" spans="2:8" ht="23.25" customHeight="1">
      <c r="B20" s="284">
        <v>10</v>
      </c>
      <c r="C20" s="289">
        <v>0</v>
      </c>
      <c r="D20" s="286">
        <f t="shared" si="0"/>
        <v>0</v>
      </c>
      <c r="E20" s="289">
        <v>0</v>
      </c>
      <c r="F20" s="286">
        <f t="shared" si="1"/>
        <v>0</v>
      </c>
      <c r="G20" s="4"/>
      <c r="H20" s="4"/>
    </row>
    <row r="21" spans="2:8" ht="24.75" customHeight="1">
      <c r="B21" s="284" t="s">
        <v>123</v>
      </c>
      <c r="C21" s="289">
        <v>4</v>
      </c>
      <c r="D21" s="286">
        <f t="shared" si="0"/>
        <v>0.6722689075630253</v>
      </c>
      <c r="E21" s="289">
        <v>2</v>
      </c>
      <c r="F21" s="286">
        <f t="shared" si="1"/>
        <v>0.06946856547412296</v>
      </c>
      <c r="G21" s="4"/>
      <c r="H21" s="4"/>
    </row>
    <row r="22" spans="2:8" ht="24.75" customHeight="1">
      <c r="B22" s="283" t="s">
        <v>32</v>
      </c>
      <c r="C22" s="290">
        <f>SUM(C11:C21)</f>
        <v>595</v>
      </c>
      <c r="D22" s="291">
        <f t="shared" si="0"/>
        <v>100</v>
      </c>
      <c r="E22" s="292">
        <f>SUM(E11:E21)</f>
        <v>2879</v>
      </c>
      <c r="F22" s="291">
        <f t="shared" si="1"/>
        <v>100</v>
      </c>
      <c r="G22" s="4"/>
      <c r="H22" s="4"/>
    </row>
    <row r="23" spans="2:8" ht="18.75" customHeight="1">
      <c r="B23" s="382" t="s">
        <v>18</v>
      </c>
      <c r="C23" s="382"/>
      <c r="D23" s="382"/>
      <c r="E23" s="382"/>
      <c r="F23" s="382"/>
      <c r="G23" s="4"/>
      <c r="H23" s="4"/>
    </row>
    <row r="24" spans="2:8" ht="19.5" customHeight="1">
      <c r="B24" t="s">
        <v>346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99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82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99"/>
      <c r="I35" s="199"/>
      <c r="J35" s="4"/>
      <c r="K35" s="4"/>
    </row>
    <row r="36" spans="2:11" ht="15">
      <c r="B36" s="4"/>
      <c r="C36" s="89"/>
      <c r="D36" s="89"/>
      <c r="H36" s="90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&amp;L15.11.2013&amp;CTÜRKİYE ODALAR ve BORSALAR BİRLİĞİ
Bilgi Hizmetleri Dairesi&amp;R&amp;P</oddFooter>
  </headerFooter>
  <ignoredErrors>
    <ignoredError sqref="D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2014-04-09T06:28:20Z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