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805" windowHeight="8010" activeTab="2"/>
  </bookViews>
  <sheets>
    <sheet name="KAPAK" sheetId="1" r:id="rId1"/>
    <sheet name="İÇİNDEKİLER" sheetId="2" r:id="rId2"/>
    <sheet name="GENEL GÖRÜNÜM" sheetId="3" r:id="rId3"/>
    <sheet name="FAALİYET SIKLIĞI" sheetId="4" r:id="rId4"/>
    <sheet name="ÜÇ BÜYÜK İL ve SIKLIĞI" sheetId="5" r:id="rId5"/>
    <sheet name="İLLER,FAALİYETLER,GER.TİC.İŞL." sheetId="6" r:id="rId6"/>
    <sheet name="FAALİYETLER (BİRİKİMLİ )" sheetId="7" r:id="rId7"/>
    <sheet name="SERMAYE" sheetId="8" r:id="rId8"/>
    <sheet name="ORTAK SAYISI" sheetId="9" r:id="rId9"/>
    <sheet name="ŞUBE SAYISI" sheetId="10" r:id="rId10"/>
    <sheet name="EN ÇOK KURULAN 10 FAALİYET" sheetId="11" r:id="rId11"/>
    <sheet name="EN ÇOK KAPANAN 10 FAALİYET" sheetId="12" r:id="rId12"/>
    <sheet name="İLLER" sheetId="13" r:id="rId13"/>
    <sheet name="İLLER ( BİRİKİMLİ)" sheetId="14" r:id="rId14"/>
    <sheet name="KOOPERATİFLERİN GENEL GÖRÜNÜMÜ" sheetId="15" r:id="rId15"/>
    <sheet name="YABANCI SERMAYE GENEL GÖRÜNÜM" sheetId="16" r:id="rId16"/>
    <sheet name="YABANCI SERMAYE ve İLLER" sheetId="17" r:id="rId17"/>
    <sheet name="YABANCI SERMAYE ve ÜLKELER" sheetId="18" r:id="rId18"/>
    <sheet name="YABANCI SERMAYE ve FAALİYETLER" sheetId="19" r:id="rId19"/>
  </sheets>
  <definedNames>
    <definedName name="_xlnm.Print_Area" localSheetId="10">'EN ÇOK KURULAN 10 FAALİYET'!$A$1:$J$52</definedName>
    <definedName name="_xlnm.Print_Area" localSheetId="3">'FAALİYET SIKLIĞI'!$A$1:$I$165</definedName>
    <definedName name="_xlnm.Print_Area" localSheetId="6">'FAALİYETLER (BİRİKİMLİ )'!$A$1:$J$31</definedName>
    <definedName name="_xlnm.Print_Area" localSheetId="13">'İLLER ( BİRİKİMLİ)'!$A$1:$Q$91</definedName>
    <definedName name="_xlnm.Print_Area" localSheetId="5">'İLLER,FAALİYETLER,GER.TİC.İŞL.'!$A$1:$K$30</definedName>
    <definedName name="_xlnm.Print_Area" localSheetId="4">'ÜÇ BÜYÜK İL ve SIKLIĞI'!$A$1:$K$30</definedName>
    <definedName name="_xlnm.Print_Area" localSheetId="18">'YABANCI SERMAYE ve FAALİYETLER'!$A$1:$F$62</definedName>
    <definedName name="_xlnm.Print_Titles" localSheetId="3">'FAALİYET SIKLIĞI'!$3:$6</definedName>
    <definedName name="_xlnm.Print_Titles" localSheetId="12">'İLLER'!$5:$8</definedName>
    <definedName name="_xlnm.Print_Titles" localSheetId="13">'İLLER ( BİRİKİMLİ)'!$5:$8</definedName>
    <definedName name="_xlnm.Print_Titles" localSheetId="16">'YABANCI SERMAYE ve İLLER'!$40:$42</definedName>
    <definedName name="_xlnm.Print_Titles" localSheetId="17">'YABANCI SERMAYE ve ÜLKELER'!$48:$50</definedName>
  </definedNames>
  <calcPr fullCalcOnLoad="1"/>
</workbook>
</file>

<file path=xl/sharedStrings.xml><?xml version="1.0" encoding="utf-8"?>
<sst xmlns="http://schemas.openxmlformats.org/spreadsheetml/2006/main" count="1177" uniqueCount="490">
  <si>
    <t>Genel Görünüm</t>
  </si>
  <si>
    <t>Şirket Türleri</t>
  </si>
  <si>
    <t>Genel Toplam</t>
  </si>
  <si>
    <t>Anonim</t>
  </si>
  <si>
    <t>Kollektif</t>
  </si>
  <si>
    <t>Komandit</t>
  </si>
  <si>
    <t>Limited</t>
  </si>
  <si>
    <t>Kooperatif</t>
  </si>
  <si>
    <t>Kurulan</t>
  </si>
  <si>
    <t>Sayı</t>
  </si>
  <si>
    <t>Sermaye (TL)</t>
  </si>
  <si>
    <t>Nev'i Değiştiren</t>
  </si>
  <si>
    <t>Önceki Türü</t>
  </si>
  <si>
    <t>Yeni Türü</t>
  </si>
  <si>
    <t>Yeni Sermaye(TL)</t>
  </si>
  <si>
    <t>Sermayesi Artan</t>
  </si>
  <si>
    <t>Sermayesi Azalan</t>
  </si>
  <si>
    <t>Kapanan</t>
  </si>
  <si>
    <t>Kaynak: Türkiye Ticaret Sicili Gazetesi</t>
  </si>
  <si>
    <t>Faaliyetlere Göre Dağılım</t>
  </si>
  <si>
    <t>İktisadi Faaliyetler ve Şirket Türleri                                                         NACE 2</t>
  </si>
  <si>
    <t>Sermayesi artan</t>
  </si>
  <si>
    <t>Sermayesi azalan</t>
  </si>
  <si>
    <t>Eski</t>
  </si>
  <si>
    <t>Yeni</t>
  </si>
  <si>
    <t xml:space="preserve"> Genel Toplam</t>
  </si>
  <si>
    <t xml:space="preserve"> Anonim şirket</t>
  </si>
  <si>
    <t xml:space="preserve"> Kollektif şirket</t>
  </si>
  <si>
    <t xml:space="preserve"> Komandit şirket</t>
  </si>
  <si>
    <t xml:space="preserve"> Limited şirket</t>
  </si>
  <si>
    <t xml:space="preserve"> Kooperatif </t>
  </si>
  <si>
    <t>A - TARIM, ORMANCILIK VE BALIKÇILIK</t>
  </si>
  <si>
    <t>Toplam</t>
  </si>
  <si>
    <t xml:space="preserve"> Anonim Şirket  </t>
  </si>
  <si>
    <t xml:space="preserve"> Kollektif Şirket  </t>
  </si>
  <si>
    <t xml:space="preserve"> Komandit Şirket</t>
  </si>
  <si>
    <t xml:space="preserve"> Limited Şirket</t>
  </si>
  <si>
    <t>B - MADENCİLİK VE TAŞ OCAKÇILIĞI</t>
  </si>
  <si>
    <t>C - İMALAT</t>
  </si>
  <si>
    <t>D - ELEKTRİK, GAZ, BUHAR VE İKLİMLENDİRME ÜRETİMİ VE DAĞITIMI</t>
  </si>
  <si>
    <t>E - SU TEMİNİ; KANALİZASYON, ATIK YÖNETİMİ VE İYİLEŞTİRME FAALİYETLERİ</t>
  </si>
  <si>
    <t>F - İNŞAAT</t>
  </si>
  <si>
    <t>G - TOPTAN VE PERAKENDE TİCARET; MOTORLU KARA TAŞITLARININ VE MOTOSİKLETLERİN ONARIMI</t>
  </si>
  <si>
    <t>H - ULAŞTIRMA VE DEPOLAMA</t>
  </si>
  <si>
    <t>I - KONAKLAMA VE YİYECEK HİZMETİ FAALİYETLERİ</t>
  </si>
  <si>
    <t>J - BİLGİ VE İLETİŞİM</t>
  </si>
  <si>
    <t>K - FİNANS VE SİGORTA FAALİYETLERİ</t>
  </si>
  <si>
    <t>L - GAYRİMENKUL FAALİYETLERİ</t>
  </si>
  <si>
    <t>M - MESLEKİ, BİLİMSEL VE TEKNİK FAALİYETLER</t>
  </si>
  <si>
    <t>N - İDARİ VE DESTEK HİZMET FAALİYETLERİ</t>
  </si>
  <si>
    <t>O - KAMU YÖNETİMİ VE SAVUNMA; ZORUNLU SOSYAL GÜVENLİK</t>
  </si>
  <si>
    <t>P - EĞİTİM</t>
  </si>
  <si>
    <t>Q - İNSAN SAĞLIĞI VE SOSYAL HİZMET FAALİYETLERİ</t>
  </si>
  <si>
    <t>R - KÜLTÜR, SANAT, EĞLENCE, DİNLENCE VE SPOR</t>
  </si>
  <si>
    <t>S - DİĞER HİZMET FAALİYETLERİ</t>
  </si>
  <si>
    <t>T - HANEHALKLARININ İŞVERENLER OLARAK FAALİYETLERİ; HANEHALKLARI TARAFINDAN KENDİ KULLANIMLARINA YÖNELİK AYRIM YAPILMAMIŞ MAL VE ÜRETİM FAALİYETLERİ</t>
  </si>
  <si>
    <t>U - ULUSLARARASI ÖRGÜTLER VE TEMSİLCİLİKLERİNİN FAALİYETLERİ</t>
  </si>
  <si>
    <t xml:space="preserve"> Kooperatif</t>
  </si>
  <si>
    <t xml:space="preserve"> İktisadi Faaliyetler        NACE 2</t>
  </si>
  <si>
    <t>Türkiye</t>
  </si>
  <si>
    <t>İstanbul</t>
  </si>
  <si>
    <t>Ankara</t>
  </si>
  <si>
    <t>İzmir</t>
  </si>
  <si>
    <t>Diğer İller</t>
  </si>
  <si>
    <t xml:space="preserve">         Genel toplam</t>
  </si>
  <si>
    <t>A-TARIM, ORMANCILIK VE BALIKÇILIK</t>
  </si>
  <si>
    <t>B-MADENCİLİK VE TAŞ OCAKÇILIĞI</t>
  </si>
  <si>
    <t>C-İMALAT</t>
  </si>
  <si>
    <t>D-ELEKTRİK, GAZ, BUHAR VE İKLİMLENDİRME ÜRETİMİ VE DAĞITIMI</t>
  </si>
  <si>
    <t>E-SU TEMİNİ; KANALİZASYON, ATIK YÖNETİMİ VE İYİLEŞTİRME FAALİYETLERİ</t>
  </si>
  <si>
    <t>F-İNŞAAT</t>
  </si>
  <si>
    <t>G-TOPTAN VE PERAKENDE TİCARET; MOTORLU KARA TAŞITLARININ VE MOTOSİKLETLERİN ONARIMI</t>
  </si>
  <si>
    <t>H-ULAŞTIRMA VE DEPOLAMA</t>
  </si>
  <si>
    <t>I-KONAKLAMA VE YİYECEK HİZMETİ FAALİYETLERİ</t>
  </si>
  <si>
    <t>J-BİLGİ VE İLETİŞİM</t>
  </si>
  <si>
    <t>K-FİNANS VE SİGORTA FAALİYETLERİ</t>
  </si>
  <si>
    <t>L-GAYRİMENKUL FAALİYETLERİ</t>
  </si>
  <si>
    <t>M-MESLEKİ, BİLİMSEL VE TEKNİK FAALİYETLER</t>
  </si>
  <si>
    <t>N-İDARİ VE DESTEK HİZMET FAALİYETLERİ</t>
  </si>
  <si>
    <t>O-KAMU YÖNETİMİ VE SAVUNMA; ZORUNLU SOSYAL GÜVENLİK</t>
  </si>
  <si>
    <t>P-EĞİTİM</t>
  </si>
  <si>
    <t>Q-İNSAN SAĞLIĞI VE SOSYAL HİZMET FAALİYETLERİ</t>
  </si>
  <si>
    <t>R-KÜLTÜR, SANAT, EĞLENCE, DİNLENCE VE SPOR</t>
  </si>
  <si>
    <t>S-DİĞER HİZMET FAALİYETLERİ</t>
  </si>
  <si>
    <t>T-HANEHALKLARININ İŞVERENLER OLARAK FAALİYETLERİ; HANEHALKLARI TARAFINDAN KENDİ KULLANIMLARINA YÖNELİK OLARAK AYRIM YAPILMAMIŞ MAL VE ÜRETİM FAALİYETLERİ</t>
  </si>
  <si>
    <t>U-ULUSLARARASI ÖRGÜTLER VE TEMSİLCİLİKLERİNİN FAALİYETLERİ</t>
  </si>
  <si>
    <t>Gerçek Kişi Ticari İşletmelerin Faaliyetlere ve Üç Büyük İle Göre Dağılımı</t>
  </si>
  <si>
    <t xml:space="preserve"> İktisadi Faaliyetler       NACE 2</t>
  </si>
  <si>
    <t>Anonim Şirket Kuruluş Sermaye Dağılımı</t>
  </si>
  <si>
    <t>Sermaye Aralığı (TL)</t>
  </si>
  <si>
    <t>%</t>
  </si>
  <si>
    <t>50.000 - 100.000</t>
  </si>
  <si>
    <t>100.001 - 150.000</t>
  </si>
  <si>
    <t>150.001 - 200.000</t>
  </si>
  <si>
    <t>200.001 - 250.000</t>
  </si>
  <si>
    <t>250.001 - 300.000</t>
  </si>
  <si>
    <t>300.001 - 400.000</t>
  </si>
  <si>
    <t>400.001 - 500.000</t>
  </si>
  <si>
    <t>500.001 - 750.000</t>
  </si>
  <si>
    <t>750.001 - 1.000.000</t>
  </si>
  <si>
    <t>1.000.001 - 1.500.000</t>
  </si>
  <si>
    <t>1.500.001 - 2.000.000</t>
  </si>
  <si>
    <t>2.000.001 - 3.000.000</t>
  </si>
  <si>
    <t>3.000.001 - 4.000.000</t>
  </si>
  <si>
    <t>4.000.001   +</t>
  </si>
  <si>
    <t>Limited Şirket Kuruluş Sermaye Dağılımı</t>
  </si>
  <si>
    <t>5.000 - 10.000</t>
  </si>
  <si>
    <t>10.001 - 20.000</t>
  </si>
  <si>
    <t>20.001 - 30.000</t>
  </si>
  <si>
    <t>30.001 - 40.000</t>
  </si>
  <si>
    <t>40.001 - 50.000</t>
  </si>
  <si>
    <t>50.001 - 75.000</t>
  </si>
  <si>
    <t>75.001 - 100.000</t>
  </si>
  <si>
    <t>100.001 - 125.000</t>
  </si>
  <si>
    <t>125.001 - 150.000</t>
  </si>
  <si>
    <t>500.001 - 600.000</t>
  </si>
  <si>
    <t>600.001 - 700.000</t>
  </si>
  <si>
    <t>700.001 - 800.000</t>
  </si>
  <si>
    <t>800.001 - 1.000.000</t>
  </si>
  <si>
    <t>2.000.001  +</t>
  </si>
  <si>
    <t>Kaynak: Türkiye Gazetesi Ticaret Sicili Gazetesi</t>
  </si>
  <si>
    <t xml:space="preserve">  Kurulan Şirketlerin Ortak Sayılarına Göre Dağılım</t>
  </si>
  <si>
    <t>Yüzde</t>
  </si>
  <si>
    <t>10 +</t>
  </si>
  <si>
    <t xml:space="preserve">    Kurulan Ve Kapanan Şube İlanları</t>
  </si>
  <si>
    <t>Şube Açılışı</t>
  </si>
  <si>
    <t>Şube Kapanışı</t>
  </si>
  <si>
    <t>Banka şube Açılışı</t>
  </si>
  <si>
    <t>Banka Şube Kapanışı</t>
  </si>
  <si>
    <t>Ocak</t>
  </si>
  <si>
    <t>Şubat</t>
  </si>
  <si>
    <t>Mart</t>
  </si>
  <si>
    <t>Nisan</t>
  </si>
  <si>
    <t>Mayıs</t>
  </si>
  <si>
    <t>Haziran</t>
  </si>
  <si>
    <t>Temmuz</t>
  </si>
  <si>
    <t>En Çok Şirket Kuruluşu Olan İlk 10 Faaliyet</t>
  </si>
  <si>
    <t>Anonim Şirketler</t>
  </si>
  <si>
    <t>Sıra</t>
  </si>
  <si>
    <t>Faaliyet Kodu</t>
  </si>
  <si>
    <t>Faaliyet Kodu Açıklama</t>
  </si>
  <si>
    <t>Yüzde (%)</t>
  </si>
  <si>
    <t>41.20</t>
  </si>
  <si>
    <t>İkamet amaçlı olan veya ikamet amaçlı olmayan binaların inşaatı</t>
  </si>
  <si>
    <t>Elektrik enerjisi üretimi</t>
  </si>
  <si>
    <t>56.10</t>
  </si>
  <si>
    <t>Lokantalar ve seyyar yemek hizmeti faaliyetleri</t>
  </si>
  <si>
    <t>Oteller ve benzer konaklama yerleri</t>
  </si>
  <si>
    <t>Limited Şirketler</t>
  </si>
  <si>
    <t>71.12</t>
  </si>
  <si>
    <t>47.11</t>
  </si>
  <si>
    <t>Belirli bir mala tahsis edilmemiş mağazalarda gıda, içecek veya tütün ağırlıklı perakende ticaret</t>
  </si>
  <si>
    <t>Karayolu ile yük taşımacılığı</t>
  </si>
  <si>
    <t>Ağaç, inşaat malzemesi ve sıhhi teçhizat toptan ticareti</t>
  </si>
  <si>
    <t>Gerçek Kişi Ticari İşletmeleri</t>
  </si>
  <si>
    <t>Belirli bir mala tahsis edilmiş mağazalarda giyim eşyalarının perakende ticareti</t>
  </si>
  <si>
    <t>İllere Göre Dağılımı</t>
  </si>
  <si>
    <t>İL ADI</t>
  </si>
  <si>
    <t>KURULAN</t>
  </si>
  <si>
    <t>TASFİYE</t>
  </si>
  <si>
    <t>KAPANAN</t>
  </si>
  <si>
    <t>ŞİRKET</t>
  </si>
  <si>
    <t>KOOP.</t>
  </si>
  <si>
    <t>GER. KİŞİ
TİC. İŞL.</t>
  </si>
  <si>
    <t>ADANA</t>
  </si>
  <si>
    <t>ADIYAMAN</t>
  </si>
  <si>
    <t>AFYONKARAHİSAR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</si>
  <si>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</si>
  <si>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</si>
  <si>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</si>
  <si>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</si>
  <si>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</si>
  <si>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</si>
  <si>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</si>
  <si>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</si>
  <si>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</si>
  <si>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</si>
  <si>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</si>
  <si>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</si>
  <si>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</si>
  <si>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</si>
  <si>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</si>
  <si>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</si>
  <si>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</si>
  <si>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</si>
  <si>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</si>
  <si>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</si>
  <si>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</si>
  <si>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</si>
  <si>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</si>
  <si>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</si>
  <si>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</si>
  <si>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</si>
  <si>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</si>
  <si>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</si>
  <si>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</si>
  <si>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İSTANBUL</t>
  </si>
  <si>
    <t>İZMİR</t>
  </si>
  <si>
    <t>KARS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</si>
  <si>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</si>
  <si>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</si>
  <si>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</si>
  <si>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</si>
  <si>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</si>
  <si>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</si>
  <si>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</si>
  <si>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</si>
  <si>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</si>
  <si>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K.MARAŞ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</si>
  <si>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</si>
  <si>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</si>
  <si>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</si>
  <si>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</si>
  <si>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</si>
  <si>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</si>
  <si>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</si>
  <si>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</si>
  <si>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</si>
  <si>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</si>
  <si>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</si>
  <si>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</si>
  <si>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</si>
  <si>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</si>
  <si>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</si>
  <si>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</si>
  <si>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Ş.URFA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</si>
  <si>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</si>
  <si>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</si>
  <si>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</si>
  <si>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</si>
  <si>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</si>
  <si>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</si>
  <si>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</si>
  <si>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</si>
  <si>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</si>
  <si>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</si>
  <si>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</si>
  <si>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</si>
  <si>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</si>
  <si>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</si>
  <si>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</si>
  <si>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</si>
  <si>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OSMANİYE</t>
  </si>
  <si>
    <t>DÜZCE</t>
  </si>
  <si>
    <t>TOPLAM</t>
  </si>
  <si>
    <t>İllere Göre  Birikimli Dağılımı</t>
  </si>
  <si>
    <t>AFYON</t>
  </si>
  <si>
    <t xml:space="preserve">                                  Faaliyetlere Göre Birikimli Dağılım</t>
  </si>
  <si>
    <t xml:space="preserve"> İktisadi Faaliyetler                     NACE 2</t>
  </si>
  <si>
    <t>Şirket</t>
  </si>
  <si>
    <t>Ger.Kiş.Tic.İşl.</t>
  </si>
  <si>
    <t>Ortak Olunan Şirketlerin Toplam Sermayesi (TL)</t>
  </si>
  <si>
    <t>Ortak Olunan Şirketlerdeki Yabancı Sermaye Toplamı (TL)</t>
  </si>
  <si>
    <t>Yabancı Sermaye Oranı %</t>
  </si>
  <si>
    <t>İller</t>
  </si>
  <si>
    <t>Şirket Sayısı</t>
  </si>
  <si>
    <t>Ortak Olunan Şirketlerdeki Sermaye Toplamı (TL)</t>
  </si>
  <si>
    <t>Ortak Olunan Şirketlerdeki Ülkenin Sermaye Toplamı (TL)</t>
  </si>
  <si>
    <t xml:space="preserve">        Kurulan Yabancı Sermayeli Şirketlerin Ülkelere Göre Dağılımı</t>
  </si>
  <si>
    <t>Ülkesi</t>
  </si>
  <si>
    <t>Şirket Sayısı*</t>
  </si>
  <si>
    <t>*Bir şirketin yabancı ortakları farklı uyruklardan olabilmektedir.</t>
  </si>
  <si>
    <t>Faaliyet  Açıklama</t>
  </si>
  <si>
    <t>41.20 -İkamet amaçlı olan veya ikamet amaçlı olmayan binaların inşaatı</t>
  </si>
  <si>
    <t>35.11 -Elektrik enerjisi üretimi</t>
  </si>
  <si>
    <t>79.11 -Seyahat acentesi faaliyetleri</t>
  </si>
  <si>
    <t>46.90 -Belirli bir mala tahsis edilmemiş mağazalardaki toptan ticaret</t>
  </si>
  <si>
    <t>TÜRKİYE ODALAR VE BORSALAR BİRLİĞİ</t>
  </si>
  <si>
    <t>KURULAN VE KAPANAN ŞİRKET İSTATİSTİKLERİ</t>
  </si>
  <si>
    <t>BİLGİ HİZMETLERİ DAİRESİ</t>
  </si>
  <si>
    <t>BİLGİ ERİŞİM MÜDÜRLÜĞÜ</t>
  </si>
  <si>
    <t>İÇİNDEKİLER</t>
  </si>
  <si>
    <t>SAYFA NO</t>
  </si>
  <si>
    <t>Kurulan ve Kapanan Şirketlerin İktisadi Faaliyetlere Göre Dağılımı</t>
  </si>
  <si>
    <t>4-6</t>
  </si>
  <si>
    <t>Kurulan ve Kapanan Şirketlerin Üç Büyük İl ve İktisadi Faaliyetlere Göre Dağılımı</t>
  </si>
  <si>
    <t>Kurulan ve Kapanan Gerçek Kişi Ticari İşletmelerin Üç Büyük İl ve İktisadi Faaliyetlere Göre Dağılımı</t>
  </si>
  <si>
    <t>Kurulan ve Kapanan Şirketlerin Kuruluş Sermayelerine Göre Dağılımı</t>
  </si>
  <si>
    <t>Kurulan ve Kapanan Şirketlerin Ortak Sayılarına Göre Dağılımı</t>
  </si>
  <si>
    <t>Kurulan ve Kapanan Şube Sayıları</t>
  </si>
  <si>
    <t>En Çok Şirket Kuruluşu Yapılan İlk 10 İktisadi Faaliyet</t>
  </si>
  <si>
    <t>13-14</t>
  </si>
  <si>
    <t>Kurulan ve Kapanan Şirketlerin İllere Göre Dağılımı</t>
  </si>
  <si>
    <t>15-16</t>
  </si>
  <si>
    <t>Kurulan ve Kapanan Şirketlerin İllere Göre Birikimli Dağılımı</t>
  </si>
  <si>
    <t>17-18</t>
  </si>
  <si>
    <t>Yabancı Ortak Sermayeli Kurulan Şirketlerin Genel Görünümü</t>
  </si>
  <si>
    <t>Yabancı Ortak Sermayeli Kurulan Şirketlerin İllere Göre Dağılımı</t>
  </si>
  <si>
    <t>Yabancı Ortak Sermayeli Kurulan Şirketlerin Ülkelere Göre Dağılımı</t>
  </si>
  <si>
    <t>En Çok Yabancı Ortak Sermayeli Şirket Kuruluşu Yapılan İlk 20 İktisadi Faaliyet</t>
  </si>
  <si>
    <t>Ağustos</t>
  </si>
  <si>
    <t>Eylül</t>
  </si>
  <si>
    <t>Başka yerde sınıflandırılmamış kara taşımacılığı ile yapılan diğer yolcu taşımacılığı</t>
  </si>
  <si>
    <t>Ekim</t>
  </si>
  <si>
    <t>Kasım</t>
  </si>
  <si>
    <t>Aralık</t>
  </si>
  <si>
    <t>İran</t>
  </si>
  <si>
    <t>Almanya</t>
  </si>
  <si>
    <t>İtalya</t>
  </si>
  <si>
    <t>Azerbaycan</t>
  </si>
  <si>
    <t>Yunanistan</t>
  </si>
  <si>
    <t>İspanya</t>
  </si>
  <si>
    <t>Bulgaristan</t>
  </si>
  <si>
    <t>İngiltere</t>
  </si>
  <si>
    <t>Hollanda</t>
  </si>
  <si>
    <t>İsviçre</t>
  </si>
  <si>
    <t>Belçika</t>
  </si>
  <si>
    <t>Fransa</t>
  </si>
  <si>
    <t>Irak</t>
  </si>
  <si>
    <t>A.B.D.</t>
  </si>
  <si>
    <t>Ürdün</t>
  </si>
  <si>
    <t>Kırgızistan</t>
  </si>
  <si>
    <t>Hindistan</t>
  </si>
  <si>
    <t>Çin</t>
  </si>
  <si>
    <t>Suriye</t>
  </si>
  <si>
    <t>Kazakistan</t>
  </si>
  <si>
    <t>Türkmenistan</t>
  </si>
  <si>
    <t>Avustralya</t>
  </si>
  <si>
    <t>Ukrayna</t>
  </si>
  <si>
    <t>Eski Sermaye(TL)</t>
  </si>
  <si>
    <t>Şirketlerin Faaliyetlere ve Üç Büyük İle Göre Dağılımı</t>
  </si>
  <si>
    <t>İşletme ve diğer idari danışmanlık faaliyetleri</t>
  </si>
  <si>
    <t>Mühendislik faaliyetleri ve ilgili teknik danışmanlık</t>
  </si>
  <si>
    <t>79.11</t>
  </si>
  <si>
    <t>Seyahat acentesi faaliyetleri</t>
  </si>
  <si>
    <t>Belirli bir mala tahsis edilmiş mağazalarda hırdavat, boya ve cam perakende ticareti</t>
  </si>
  <si>
    <t>Danimarka</t>
  </si>
  <si>
    <t>BAE</t>
  </si>
  <si>
    <t>Mısır</t>
  </si>
  <si>
    <t>Belirli bir mala tahsis edilmiş mağazalarda otomotiv yakıtının perakende ticareti</t>
  </si>
  <si>
    <t>İsveç</t>
  </si>
  <si>
    <t>Özbekistan</t>
  </si>
  <si>
    <t>Nijerya</t>
  </si>
  <si>
    <t>Belirli bir mala tahsis edilmemiş mağazalardaki toptan ticaret</t>
  </si>
  <si>
    <t>Gayrimenkul acenteleri</t>
  </si>
  <si>
    <t>MERSİN</t>
  </si>
  <si>
    <t>Kanada</t>
  </si>
  <si>
    <t>Güney Kore</t>
  </si>
  <si>
    <t>Libya</t>
  </si>
  <si>
    <t>Suudi Arabistan</t>
  </si>
  <si>
    <t>Konut Yapı Kooperatifi</t>
  </si>
  <si>
    <t>Tarımsal Kalkınma Kooperatifi</t>
  </si>
  <si>
    <t>Motorlu Taşıyıcılar Kooperatifi</t>
  </si>
  <si>
    <t>Küçük Sanayi Sitesi Yapı Kooperatifi</t>
  </si>
  <si>
    <t>Sulama Kooperatifi</t>
  </si>
  <si>
    <t>Toplu İşyeri Yapı Kooperatifi</t>
  </si>
  <si>
    <t>İşletme Kooperatifi</t>
  </si>
  <si>
    <t>Esnaf ve Sanatkarları Kefalet Kooperatifi</t>
  </si>
  <si>
    <t>Su Ürünleri Kooperatifi</t>
  </si>
  <si>
    <t>Birlikler</t>
  </si>
  <si>
    <t>Tüketim Kooperatifi</t>
  </si>
  <si>
    <t>Eğitim Kooperatifi</t>
  </si>
  <si>
    <t>Kooperatif Tipi</t>
  </si>
  <si>
    <t>Kurulan Kooperatiflerin Genel Görünümü</t>
  </si>
  <si>
    <t>Afganistan</t>
  </si>
  <si>
    <t>TÜRKİYE</t>
  </si>
  <si>
    <t xml:space="preserve">  Anonim Şirketler</t>
  </si>
  <si>
    <t xml:space="preserve">  Limited Şirketler</t>
  </si>
  <si>
    <t>Ortak Sayısı*</t>
  </si>
  <si>
    <t>* Yeni Ticaret Kanununa göre ortak sayısı alt limiti kaldırılmıştır.</t>
  </si>
  <si>
    <t>Bilgisayar programlama faaliyetleri</t>
  </si>
  <si>
    <t>British Virgin Adl.</t>
  </si>
  <si>
    <t>Sudan</t>
  </si>
  <si>
    <t>Japonya</t>
  </si>
  <si>
    <t>68.10 -Kendine ait gayrimenkulün alınıp satılması</t>
  </si>
  <si>
    <t>Temin Tevzi Kooperatifi</t>
  </si>
  <si>
    <t>Üretim ve Pazarlama Kooperatifi</t>
  </si>
  <si>
    <t>Başka yerde sınıflandırılmamış diğer eğitim</t>
  </si>
  <si>
    <t>Avusturya</t>
  </si>
  <si>
    <t>Lüksemburg</t>
  </si>
  <si>
    <t>Filistin</t>
  </si>
  <si>
    <t>Kuzey Kıbrıs Türk Cum.</t>
  </si>
  <si>
    <t>Gürcistan</t>
  </si>
  <si>
    <t>Lübnan</t>
  </si>
  <si>
    <t>Yemen Arap Cum.</t>
  </si>
  <si>
    <t>Tacikistan</t>
  </si>
  <si>
    <t>İrlanda</t>
  </si>
  <si>
    <t>Cezayir</t>
  </si>
  <si>
    <t xml:space="preserve"> 71.12 -Mühendislik faaliyetleri ve ilgili teknik danışmanlık</t>
  </si>
  <si>
    <t xml:space="preserve"> 70.22 -İşletme ve diğer idari danışmanlık faaliyetleri</t>
  </si>
  <si>
    <t xml:space="preserve"> 68.31 -Gayrimenkul acenteleri</t>
  </si>
  <si>
    <t xml:space="preserve"> 41.10 -İnşaat projelerinin geliştirilmesi</t>
  </si>
  <si>
    <t xml:space="preserve"> 46.90 -Belirli bir mala tahsis edilmemiş mağazalardaki toptan ticaret</t>
  </si>
  <si>
    <t xml:space="preserve"> 62.01 -Bilgisayar programlama faaliyetleri</t>
  </si>
  <si>
    <t xml:space="preserve"> 66.19 -Finansal hizmetler için yardımcı diğer faaliyetler (Sigorta ve emeklilik fonları hariç)</t>
  </si>
  <si>
    <t xml:space="preserve"> 56.10 -Lokantalar ve seyyar yemek hizmeti faaliyetleri</t>
  </si>
  <si>
    <t xml:space="preserve"> 46.19 -Çeşitli malların satışı ile ilgili aracılar</t>
  </si>
  <si>
    <t xml:space="preserve"> 46.71 -Katı, sıvı ve gazlı yakıtlar ile bunlarla ilgili ürünlerin toptan ticareti</t>
  </si>
  <si>
    <t xml:space="preserve"> 49.41 -Karayolu ile yük taşımacılığı</t>
  </si>
  <si>
    <t xml:space="preserve"> 07.29 -Diğer demir dışı metal cevherleri madenciliği</t>
  </si>
  <si>
    <t xml:space="preserve"> 46.46 -Eczacılık ürünlerinin toptan ticareti</t>
  </si>
  <si>
    <t xml:space="preserve"> 46.73 -Ağaç, inşaat malzemesi ve sıhhi teçhizat toptan ticareti</t>
  </si>
  <si>
    <t xml:space="preserve"> 46.75 -Kimyasal ürünlerin toptan ticareti</t>
  </si>
  <si>
    <t xml:space="preserve"> 47.91 -Posta yoluyla veya internet üzerinden yapılan perakende ticaret</t>
  </si>
  <si>
    <t xml:space="preserve"> 46.69 -Diğer makine ve ekipmanların toptan ticareti</t>
  </si>
  <si>
    <t xml:space="preserve"> 46.42 -Giysi ve ayakkabı toptan ticareti</t>
  </si>
  <si>
    <t xml:space="preserve"> 46.41 -Tekstil ürünlerinin toptan ticareti</t>
  </si>
  <si>
    <t xml:space="preserve"> 55.10 -Oteller ve benzeri konaklama yerleri</t>
  </si>
  <si>
    <t xml:space="preserve"> 15.20 -Ayakkabı, bot, terlik vb. imalatı</t>
  </si>
  <si>
    <t>(5429 Sayılı Kanun uyarınca Resmi İstatistik Programı kapsamında yayımlanmıştır)</t>
  </si>
  <si>
    <t>Kurulan ve Kapanan Şirketlerin İktisadi Faaliyetlere Göre Birikimli Dağılımı</t>
  </si>
  <si>
    <t>Turizm Geliştirme Kooperatifi</t>
  </si>
  <si>
    <t>Sigorta Kooperatifi</t>
  </si>
  <si>
    <t>Deniz Motorlu Taşıyıcılar Kooperatifi</t>
  </si>
  <si>
    <t>MAYIS 2013</t>
  </si>
  <si>
    <t xml:space="preserve"> 21 HAZİRAN 2013</t>
  </si>
  <si>
    <t>2013 MAYIS  AYINA AİT KURULAN ve KAPANAN ŞİRKET İSTATİSTİKLERİ</t>
  </si>
  <si>
    <r>
      <t xml:space="preserve"> </t>
    </r>
    <r>
      <rPr>
        <b/>
        <sz val="16"/>
        <color indexed="8"/>
        <rFont val="Arial"/>
        <family val="2"/>
      </rPr>
      <t xml:space="preserve"> 2013 MAYIS  AYINA AİT KURULAN ve KAPANAN ŞİRKET İSTATİSTİKLERİ</t>
    </r>
  </si>
  <si>
    <t xml:space="preserve"> 2013  MAYIS AYINA AİT KURULAN ve KAPANAN ŞİRKET İSTATİSTİKLERİ</t>
  </si>
  <si>
    <t>2013 MAYIS AYINA AİT KURULAN ve KAPANAN ŞİRKET İSTATİSTİKLERİ</t>
  </si>
  <si>
    <t xml:space="preserve"> 2013 MAYIS AYINA AİT KURULAN ve KAPANAN ŞİRKET İSTATİSTİKLERİ</t>
  </si>
  <si>
    <t>OCAK-MAYIS 2013</t>
  </si>
  <si>
    <t>2013 Ocak-Mayıs Ayları Arası Kurulan ŞirketlerinSermaye Dağılımları</t>
  </si>
  <si>
    <t xml:space="preserve">2013 MAYIS AYINA AİT KURULAN VE KAPANAN ŞİRKET İSTATİSTİKLERİ </t>
  </si>
  <si>
    <t>2013 MAYIS (BİR AYLIK)</t>
  </si>
  <si>
    <t>2012  MAYIS (BİR AYLIK)</t>
  </si>
  <si>
    <t>2013 OCAK-MAYIS (BEŞ AYLIK)</t>
  </si>
  <si>
    <t>2012 OCAK-MAYIS (BEŞ AYLIK)</t>
  </si>
  <si>
    <t xml:space="preserve"> 2013 Yılı İlk 5 Ayda  Kurulan Kooperatiflerin Genel Görünümü </t>
  </si>
  <si>
    <t xml:space="preserve">        Mayıs Ayında Kurulan Yabancı Sermayeli Şirketlerin Genel Görünümü</t>
  </si>
  <si>
    <t>2013 Yılı Ocak-Mayıs Ayları Arası Kurulan Yabancı Sermayeli Şirketlerin         Genel Görünümü</t>
  </si>
  <si>
    <t>2013 Yılı Ocak-Mayıs Ayları Arası Kurulan Yabancı Sermayeli Şirketlerin                                             İllere Göre Dağılımı</t>
  </si>
  <si>
    <t>2013 Yılı Ocak-Mayıs Ayları Arası En Çok Yabancı Sermayeli Şirket Kuruluşu Olan  İlk 20 Faaliyet</t>
  </si>
  <si>
    <t>-</t>
  </si>
  <si>
    <t>İnşaat projelerinin geliştirilmesi</t>
  </si>
  <si>
    <t>Kendine ait veya kiralanan gayrimenkulün kiraya verilmesi veya işletilmesi</t>
  </si>
  <si>
    <t>Belirli bir mala tahsis edilmiş mağazalarda diğer yeni malların perakende ticareti</t>
  </si>
  <si>
    <t>Site İşletme Kooperatifi</t>
  </si>
  <si>
    <t>Malsar Adaları</t>
  </si>
  <si>
    <t>Kuveyt</t>
  </si>
  <si>
    <t>Rusya Fedarasyonu</t>
  </si>
  <si>
    <t>Moldovya</t>
  </si>
  <si>
    <t>Pakistan</t>
  </si>
  <si>
    <t>Polonya</t>
  </si>
  <si>
    <t>U.S.Virgin Adasi</t>
  </si>
  <si>
    <t>Cebelitarık</t>
  </si>
  <si>
    <t>Moğolistan</t>
  </si>
  <si>
    <t>Makedonya</t>
  </si>
  <si>
    <t>Endonezya</t>
  </si>
  <si>
    <t>Çek Cum.</t>
  </si>
  <si>
    <t>Brezilya</t>
  </si>
  <si>
    <t>Bahreyn</t>
  </si>
  <si>
    <t>Eritre</t>
  </si>
  <si>
    <t>Kenya</t>
  </si>
  <si>
    <t xml:space="preserve"> 50.20 -Deniz ve kıyı sularında yük taşımacılığı</t>
  </si>
  <si>
    <t xml:space="preserve"> 64.20 -Holding şirketlerinin faaliyetleri</t>
  </si>
  <si>
    <t xml:space="preserve"> 72.11 -Biyoteknolojiyle ilgili araştırma ve deneysel geliştirme faaliyetleri</t>
  </si>
  <si>
    <t xml:space="preserve"> 14.13 -Diğer dış giyim eşyaları imalatı</t>
  </si>
  <si>
    <t xml:space="preserve"> 46.72 -Madenler ve maden cevherlerinin toptan ticareti</t>
  </si>
  <si>
    <t>Ocak-Mayıs Döneminde En Çok Şirket Kapanışı Olan İlk 10 Faaliyet</t>
  </si>
  <si>
    <t>Diğer dış giyim eşyaları imalatı</t>
  </si>
  <si>
    <t>Diğer makine ve ekipmanların toptan ticareti</t>
  </si>
  <si>
    <t>Tekstil elyafının hazırlanması ve bükülmesi</t>
  </si>
  <si>
    <t>Tahıl, işlenmemiş tütün, tohum ve hayvan yemi toptan ticareti</t>
  </si>
  <si>
    <t>Çeşitli malların satışı ile ilgili aracılar</t>
  </si>
  <si>
    <t>Belirli bir mala tahsis edilmiş mağazalarda tekstil ürünleri perakende ticareti</t>
  </si>
  <si>
    <t>Belirli bir mala tahsis edilmiş mağazalarda saat ve mücevher perakende ticareti</t>
  </si>
  <si>
    <t>Sigorta acentelerinin ve brokerların faaliyetleri</t>
  </si>
  <si>
    <t>19-20</t>
  </si>
  <si>
    <t>21</t>
  </si>
  <si>
    <t>22</t>
  </si>
  <si>
    <t>23-24</t>
  </si>
  <si>
    <t>25-27</t>
  </si>
  <si>
    <t xml:space="preserve">En Çok Şirket Kapanışı Olan İlk 10 İktisadi Faaliyet </t>
  </si>
  <si>
    <t>28-29</t>
  </si>
  <si>
    <t xml:space="preserve"> Mayıs Ayında Kurulan Kooperatiflerin Genel Görünümü </t>
  </si>
  <si>
    <t>49.39</t>
  </si>
  <si>
    <t>47.78</t>
  </si>
  <si>
    <t>47.71</t>
  </si>
  <si>
    <t>68.31</t>
  </si>
  <si>
    <t>47.77</t>
  </si>
  <si>
    <t>47.52</t>
  </si>
  <si>
    <t>66.22</t>
  </si>
  <si>
    <t>35.11</t>
  </si>
  <si>
    <t>14.13</t>
  </si>
  <si>
    <t>46.69</t>
  </si>
  <si>
    <t>13.10</t>
  </si>
  <si>
    <t>46.21</t>
  </si>
  <si>
    <t>46.19</t>
  </si>
  <si>
    <t>47.51</t>
  </si>
  <si>
    <t>49.41</t>
  </si>
  <si>
    <t>46.73</t>
  </si>
  <si>
    <t>46.90</t>
  </si>
  <si>
    <t>70.22</t>
  </si>
  <si>
    <t>47.30</t>
  </si>
  <si>
    <t>55.10</t>
  </si>
  <si>
    <t>62.01</t>
  </si>
  <si>
    <t>41.10</t>
  </si>
  <si>
    <t>85.59</t>
  </si>
  <si>
    <t>68.20</t>
  </si>
</sst>
</file>

<file path=xl/styles.xml><?xml version="1.0" encoding="utf-8"?>
<styleSheet xmlns="http://schemas.openxmlformats.org/spreadsheetml/2006/main">
  <numFmts count="3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#,##0.00\ [$TL-41F]"/>
    <numFmt numFmtId="181" formatCode="#,##0.00\ _T_L"/>
    <numFmt numFmtId="182" formatCode="&quot;Evet&quot;;&quot;Evet&quot;;&quot;Hayır&quot;"/>
    <numFmt numFmtId="183" formatCode="&quot;Doğru&quot;;&quot;Doğru&quot;;&quot;Yanlış&quot;"/>
    <numFmt numFmtId="184" formatCode="&quot;Açık&quot;;&quot;Açık&quot;;&quot;Kapalı&quot;"/>
    <numFmt numFmtId="185" formatCode="[$€-2]\ #,##0.00_);[Red]\([$€-2]\ #,##0.00\)"/>
    <numFmt numFmtId="186" formatCode="#.##0"/>
    <numFmt numFmtId="187" formatCode="[$¥€-2]\ #,##0.00_);[Red]\([$€-2]\ #,##0.00\)"/>
  </numFmts>
  <fonts count="11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16"/>
      <color indexed="8"/>
      <name val="ARIAL"/>
      <family val="0"/>
    </font>
    <font>
      <sz val="16"/>
      <color indexed="8"/>
      <name val="ARIAL"/>
      <family val="0"/>
    </font>
    <font>
      <b/>
      <sz val="15.5"/>
      <color indexed="8"/>
      <name val="ARIAL"/>
      <family val="0"/>
    </font>
    <font>
      <sz val="15.5"/>
      <color indexed="8"/>
      <name val="ARIAL"/>
      <family val="0"/>
    </font>
    <font>
      <b/>
      <sz val="16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8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Times New Roman TUR"/>
      <family val="1"/>
    </font>
    <font>
      <b/>
      <sz val="10"/>
      <name val="Times New Roman Tur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6"/>
      <color indexed="8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b/>
      <sz val="6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Arial"/>
      <family val="2"/>
    </font>
    <font>
      <sz val="12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3"/>
      <color indexed="8"/>
      <name val="Arial"/>
      <family val="2"/>
    </font>
    <font>
      <b/>
      <sz val="12"/>
      <color indexed="12"/>
      <name val="Calibri"/>
      <family val="2"/>
    </font>
    <font>
      <sz val="14"/>
      <color indexed="8"/>
      <name val="Verdana"/>
      <family val="2"/>
    </font>
    <font>
      <b/>
      <sz val="18"/>
      <color indexed="8"/>
      <name val="Arial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9"/>
      <color theme="1"/>
      <name val="Calibri"/>
      <family val="2"/>
    </font>
    <font>
      <sz val="6"/>
      <color theme="1"/>
      <name val="Arial"/>
      <family val="2"/>
    </font>
    <font>
      <b/>
      <sz val="7"/>
      <color rgb="FF000000"/>
      <name val="Arial"/>
      <family val="2"/>
    </font>
    <font>
      <b/>
      <sz val="7"/>
      <color theme="1"/>
      <name val="Arial"/>
      <family val="2"/>
    </font>
    <font>
      <b/>
      <sz val="8"/>
      <color rgb="FF000000"/>
      <name val="Arial"/>
      <family val="2"/>
    </font>
    <font>
      <sz val="6"/>
      <color rgb="FF000000"/>
      <name val="Arial"/>
      <family val="2"/>
    </font>
    <font>
      <b/>
      <sz val="6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rgb="FF000000"/>
      <name val="Calibri"/>
      <family val="2"/>
    </font>
    <font>
      <b/>
      <sz val="13"/>
      <color theme="1"/>
      <name val="Arial"/>
      <family val="2"/>
    </font>
    <font>
      <b/>
      <sz val="12"/>
      <color rgb="FF0000FF"/>
      <name val="Calibri"/>
      <family val="2"/>
    </font>
    <font>
      <sz val="12"/>
      <color theme="1"/>
      <name val="Calibri"/>
      <family val="2"/>
    </font>
    <font>
      <b/>
      <sz val="11"/>
      <color rgb="FF000000"/>
      <name val="Calibri"/>
      <family val="2"/>
    </font>
    <font>
      <sz val="14"/>
      <color theme="1"/>
      <name val="Verdana"/>
      <family val="2"/>
    </font>
    <font>
      <b/>
      <sz val="18"/>
      <color theme="1"/>
      <name val="Arial"/>
      <family val="2"/>
    </font>
    <font>
      <b/>
      <sz val="16"/>
      <color theme="1"/>
      <name val="Arial"/>
      <family val="2"/>
    </font>
    <font>
      <sz val="12"/>
      <color rgb="FF000000"/>
      <name val="Calibri"/>
      <family val="2"/>
    </font>
    <font>
      <sz val="10"/>
      <color theme="1"/>
      <name val="Calibri"/>
      <family val="2"/>
    </font>
    <font>
      <b/>
      <sz val="11"/>
      <color rgb="FF000000"/>
      <name val="Arial"/>
      <family val="2"/>
    </font>
    <font>
      <b/>
      <sz val="9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0.09996999800205231"/>
        <bgColor indexed="64"/>
      </patternFill>
    </fill>
  </fills>
  <borders count="10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 style="thin"/>
      <top/>
      <bottom style="thin"/>
    </border>
    <border>
      <left style="medium"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medium"/>
      <top/>
      <bottom/>
    </border>
    <border>
      <left/>
      <right style="medium"/>
      <top/>
      <bottom/>
    </border>
    <border>
      <left style="thin"/>
      <right style="thin"/>
      <top style="medium"/>
      <bottom style="thin"/>
    </border>
    <border>
      <left style="thick"/>
      <right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/>
      <top style="thin"/>
      <bottom style="double"/>
    </border>
    <border>
      <left style="thick"/>
      <right/>
      <top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medium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thin"/>
    </border>
    <border>
      <left/>
      <right style="thin"/>
      <top style="thin"/>
      <bottom style="thick"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 style="thin"/>
      <right style="thin"/>
      <top/>
      <bottom style="medium"/>
    </border>
    <border>
      <left/>
      <right style="thin"/>
      <top/>
      <bottom style="thin"/>
    </border>
    <border>
      <left/>
      <right style="thin"/>
      <top style="thin"/>
      <bottom style="medium"/>
    </border>
    <border>
      <left/>
      <right style="thin"/>
      <top style="thin"/>
      <bottom style="thin"/>
    </border>
    <border>
      <left/>
      <right style="thin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thin"/>
      <right style="medium"/>
      <top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/>
      <bottom/>
    </border>
    <border>
      <left style="thin"/>
      <right style="medium"/>
      <top style="thin"/>
      <bottom>
        <color indexed="63"/>
      </bottom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/>
      <right/>
      <top style="medium"/>
      <bottom style="medium"/>
    </border>
    <border>
      <left/>
      <right style="medium">
        <color rgb="FF000000"/>
      </right>
      <top/>
      <bottom/>
    </border>
    <border>
      <left/>
      <right style="medium">
        <color rgb="FF000000"/>
      </right>
      <top style="medium"/>
      <bottom style="medium"/>
    </border>
    <border>
      <left style="medium"/>
      <right style="medium"/>
      <top style="medium"/>
      <bottom/>
    </border>
    <border>
      <left style="medium">
        <color rgb="FF000000"/>
      </left>
      <right/>
      <top style="medium"/>
      <bottom style="medium"/>
    </border>
    <border>
      <left/>
      <right style="medium"/>
      <top style="thin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ck"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ck"/>
      <top style="thin"/>
      <bottom/>
    </border>
    <border>
      <left/>
      <right style="thick"/>
      <top/>
      <bottom/>
    </border>
    <border>
      <left style="thick"/>
      <right style="thin"/>
      <top style="thin"/>
      <bottom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ck"/>
      <top/>
      <bottom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/>
      <right/>
      <top style="thick"/>
      <bottom style="thin"/>
    </border>
    <border>
      <left/>
      <right style="thick"/>
      <top style="thick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1" applyNumberFormat="0" applyFill="0" applyAlignment="0" applyProtection="0"/>
    <xf numFmtId="0" fontId="68" fillId="0" borderId="2" applyNumberFormat="0" applyFill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71" fillId="20" borderId="5" applyNumberFormat="0" applyAlignment="0" applyProtection="0"/>
    <xf numFmtId="0" fontId="72" fillId="21" borderId="6" applyNumberFormat="0" applyAlignment="0" applyProtection="0"/>
    <xf numFmtId="0" fontId="73" fillId="20" borderId="6" applyNumberFormat="0" applyAlignment="0" applyProtection="0"/>
    <xf numFmtId="0" fontId="74" fillId="22" borderId="7" applyNumberFormat="0" applyAlignment="0" applyProtection="0"/>
    <xf numFmtId="0" fontId="75" fillId="23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24" borderId="0" applyNumberFormat="0" applyBorder="0" applyAlignment="0" applyProtection="0"/>
    <xf numFmtId="0" fontId="0" fillId="25" borderId="8" applyNumberFormat="0" applyFont="0" applyAlignment="0" applyProtection="0"/>
    <xf numFmtId="0" fontId="79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64" fillId="29" borderId="0" applyNumberFormat="0" applyBorder="0" applyAlignment="0" applyProtection="0"/>
    <xf numFmtId="0" fontId="64" fillId="30" borderId="0" applyNumberFormat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8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3" fontId="82" fillId="33" borderId="10" xfId="0" applyNumberFormat="1" applyFont="1" applyFill="1" applyBorder="1" applyAlignment="1">
      <alignment/>
    </xf>
    <xf numFmtId="0" fontId="83" fillId="0" borderId="0" xfId="0" applyFont="1" applyAlignment="1">
      <alignment/>
    </xf>
    <xf numFmtId="0" fontId="0" fillId="0" borderId="0" xfId="0" applyAlignment="1">
      <alignment horizontal="center"/>
    </xf>
    <xf numFmtId="0" fontId="84" fillId="0" borderId="0" xfId="0" applyFont="1" applyAlignment="1">
      <alignment/>
    </xf>
    <xf numFmtId="3" fontId="85" fillId="34" borderId="11" xfId="0" applyNumberFormat="1" applyFont="1" applyFill="1" applyBorder="1" applyAlignment="1">
      <alignment horizontal="center"/>
    </xf>
    <xf numFmtId="3" fontId="86" fillId="34" borderId="10" xfId="0" applyNumberFormat="1" applyFont="1" applyFill="1" applyBorder="1" applyAlignment="1">
      <alignment/>
    </xf>
    <xf numFmtId="3" fontId="86" fillId="34" borderId="10" xfId="0" applyNumberFormat="1" applyFont="1" applyFill="1" applyBorder="1" applyAlignment="1">
      <alignment horizontal="center" vertical="center"/>
    </xf>
    <xf numFmtId="3" fontId="86" fillId="34" borderId="10" xfId="0" applyNumberFormat="1" applyFont="1" applyFill="1" applyBorder="1" applyAlignment="1">
      <alignment/>
    </xf>
    <xf numFmtId="3" fontId="86" fillId="34" borderId="12" xfId="0" applyNumberFormat="1" applyFont="1" applyFill="1" applyBorder="1" applyAlignment="1">
      <alignment/>
    </xf>
    <xf numFmtId="3" fontId="85" fillId="34" borderId="10" xfId="0" applyNumberFormat="1" applyFont="1" applyFill="1" applyBorder="1" applyAlignment="1">
      <alignment/>
    </xf>
    <xf numFmtId="3" fontId="85" fillId="34" borderId="12" xfId="0" applyNumberFormat="1" applyFont="1" applyFill="1" applyBorder="1" applyAlignment="1">
      <alignment horizontal="center"/>
    </xf>
    <xf numFmtId="3" fontId="85" fillId="34" borderId="13" xfId="0" applyNumberFormat="1" applyFont="1" applyFill="1" applyBorder="1" applyAlignment="1">
      <alignment horizontal="center"/>
    </xf>
    <xf numFmtId="3" fontId="85" fillId="34" borderId="13" xfId="0" applyNumberFormat="1" applyFont="1" applyFill="1" applyBorder="1" applyAlignment="1">
      <alignment/>
    </xf>
    <xf numFmtId="3" fontId="85" fillId="34" borderId="14" xfId="0" applyNumberFormat="1" applyFont="1" applyFill="1" applyBorder="1" applyAlignment="1">
      <alignment horizontal="center"/>
    </xf>
    <xf numFmtId="3" fontId="87" fillId="34" borderId="15" xfId="0" applyNumberFormat="1" applyFont="1" applyFill="1" applyBorder="1" applyAlignment="1">
      <alignment/>
    </xf>
    <xf numFmtId="3" fontId="88" fillId="34" borderId="16" xfId="0" applyNumberFormat="1" applyFont="1" applyFill="1" applyBorder="1" applyAlignment="1">
      <alignment horizontal="right"/>
    </xf>
    <xf numFmtId="0" fontId="89" fillId="0" borderId="0" xfId="0" applyFont="1" applyAlignment="1">
      <alignment/>
    </xf>
    <xf numFmtId="3" fontId="87" fillId="34" borderId="17" xfId="0" applyNumberFormat="1" applyFont="1" applyFill="1" applyBorder="1" applyAlignment="1">
      <alignment/>
    </xf>
    <xf numFmtId="3" fontId="87" fillId="35" borderId="15" xfId="0" applyNumberFormat="1" applyFont="1" applyFill="1" applyBorder="1" applyAlignment="1">
      <alignment/>
    </xf>
    <xf numFmtId="3" fontId="88" fillId="33" borderId="18" xfId="0" applyNumberFormat="1" applyFont="1" applyFill="1" applyBorder="1" applyAlignment="1">
      <alignment horizontal="right"/>
    </xf>
    <xf numFmtId="3" fontId="88" fillId="33" borderId="19" xfId="0" applyNumberFormat="1" applyFont="1" applyFill="1" applyBorder="1" applyAlignment="1">
      <alignment horizontal="right"/>
    </xf>
    <xf numFmtId="3" fontId="88" fillId="33" borderId="10" xfId="0" applyNumberFormat="1" applyFont="1" applyFill="1" applyBorder="1" applyAlignment="1">
      <alignment/>
    </xf>
    <xf numFmtId="3" fontId="88" fillId="33" borderId="10" xfId="0" applyNumberFormat="1" applyFont="1" applyFill="1" applyBorder="1" applyAlignment="1">
      <alignment horizontal="right"/>
    </xf>
    <xf numFmtId="3" fontId="84" fillId="33" borderId="10" xfId="0" applyNumberFormat="1" applyFont="1" applyFill="1" applyBorder="1" applyAlignment="1">
      <alignment horizontal="right"/>
    </xf>
    <xf numFmtId="3" fontId="84" fillId="33" borderId="10" xfId="0" applyNumberFormat="1" applyFont="1" applyFill="1" applyBorder="1" applyAlignment="1">
      <alignment/>
    </xf>
    <xf numFmtId="3" fontId="84" fillId="33" borderId="12" xfId="0" applyNumberFormat="1" applyFont="1" applyFill="1" applyBorder="1" applyAlignment="1">
      <alignment horizontal="right"/>
    </xf>
    <xf numFmtId="3" fontId="88" fillId="33" borderId="12" xfId="0" applyNumberFormat="1" applyFont="1" applyFill="1" applyBorder="1" applyAlignment="1">
      <alignment horizontal="right"/>
    </xf>
    <xf numFmtId="3" fontId="84" fillId="0" borderId="0" xfId="0" applyNumberFormat="1" applyFont="1" applyAlignment="1">
      <alignment/>
    </xf>
    <xf numFmtId="3" fontId="87" fillId="35" borderId="17" xfId="0" applyNumberFormat="1" applyFont="1" applyFill="1" applyBorder="1" applyAlignment="1">
      <alignment/>
    </xf>
    <xf numFmtId="3" fontId="88" fillId="33" borderId="20" xfId="0" applyNumberFormat="1" applyFont="1" applyFill="1" applyBorder="1" applyAlignment="1">
      <alignment horizontal="right"/>
    </xf>
    <xf numFmtId="3" fontId="88" fillId="33" borderId="13" xfId="0" applyNumberFormat="1" applyFont="1" applyFill="1" applyBorder="1" applyAlignment="1">
      <alignment/>
    </xf>
    <xf numFmtId="3" fontId="88" fillId="33" borderId="13" xfId="0" applyNumberFormat="1" applyFont="1" applyFill="1" applyBorder="1" applyAlignment="1">
      <alignment horizontal="right"/>
    </xf>
    <xf numFmtId="3" fontId="84" fillId="33" borderId="13" xfId="0" applyNumberFormat="1" applyFont="1" applyFill="1" applyBorder="1" applyAlignment="1">
      <alignment horizontal="right"/>
    </xf>
    <xf numFmtId="3" fontId="84" fillId="33" borderId="14" xfId="0" applyNumberFormat="1" applyFont="1" applyFill="1" applyBorder="1" applyAlignment="1">
      <alignment horizontal="right"/>
    </xf>
    <xf numFmtId="3" fontId="88" fillId="33" borderId="14" xfId="0" applyNumberFormat="1" applyFont="1" applyFill="1" applyBorder="1" applyAlignment="1">
      <alignment horizontal="right"/>
    </xf>
    <xf numFmtId="3" fontId="84" fillId="33" borderId="19" xfId="0" applyNumberFormat="1" applyFont="1" applyFill="1" applyBorder="1" applyAlignment="1">
      <alignment horizontal="right"/>
    </xf>
    <xf numFmtId="3" fontId="84" fillId="33" borderId="20" xfId="0" applyNumberFormat="1" applyFont="1" applyFill="1" applyBorder="1" applyAlignment="1">
      <alignment horizontal="right"/>
    </xf>
    <xf numFmtId="3" fontId="84" fillId="33" borderId="13" xfId="0" applyNumberFormat="1" applyFont="1" applyFill="1" applyBorder="1" applyAlignment="1">
      <alignment/>
    </xf>
    <xf numFmtId="3" fontId="84" fillId="33" borderId="0" xfId="0" applyNumberFormat="1" applyFont="1" applyFill="1" applyBorder="1" applyAlignment="1">
      <alignment horizontal="right"/>
    </xf>
    <xf numFmtId="3" fontId="84" fillId="33" borderId="0" xfId="0" applyNumberFormat="1" applyFont="1" applyFill="1" applyBorder="1" applyAlignment="1">
      <alignment/>
    </xf>
    <xf numFmtId="3" fontId="88" fillId="33" borderId="0" xfId="0" applyNumberFormat="1" applyFont="1" applyFill="1" applyBorder="1" applyAlignment="1">
      <alignment horizontal="right"/>
    </xf>
    <xf numFmtId="3" fontId="88" fillId="33" borderId="0" xfId="0" applyNumberFormat="1" applyFont="1" applyFill="1" applyBorder="1" applyAlignment="1">
      <alignment/>
    </xf>
    <xf numFmtId="0" fontId="84" fillId="33" borderId="0" xfId="0" applyFont="1" applyFill="1" applyAlignment="1">
      <alignment/>
    </xf>
    <xf numFmtId="0" fontId="90" fillId="0" borderId="0" xfId="0" applyFont="1" applyAlignment="1">
      <alignment/>
    </xf>
    <xf numFmtId="1" fontId="84" fillId="0" borderId="0" xfId="0" applyNumberFormat="1" applyFont="1" applyAlignment="1">
      <alignment/>
    </xf>
    <xf numFmtId="0" fontId="91" fillId="0" borderId="0" xfId="0" applyFont="1" applyAlignment="1">
      <alignment/>
    </xf>
    <xf numFmtId="181" fontId="84" fillId="0" borderId="0" xfId="0" applyNumberFormat="1" applyFont="1" applyAlignment="1">
      <alignment/>
    </xf>
    <xf numFmtId="180" fontId="0" fillId="0" borderId="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wrapText="1"/>
    </xf>
    <xf numFmtId="0" fontId="92" fillId="34" borderId="23" xfId="0" applyFont="1" applyFill="1" applyBorder="1" applyAlignment="1">
      <alignment horizontal="center" vertical="center" wrapText="1"/>
    </xf>
    <xf numFmtId="0" fontId="92" fillId="34" borderId="23" xfId="0" applyFont="1" applyFill="1" applyBorder="1" applyAlignment="1">
      <alignment horizontal="center" vertical="center"/>
    </xf>
    <xf numFmtId="0" fontId="92" fillId="34" borderId="24" xfId="0" applyFont="1" applyFill="1" applyBorder="1" applyAlignment="1">
      <alignment wrapText="1"/>
    </xf>
    <xf numFmtId="3" fontId="92" fillId="34" borderId="25" xfId="0" applyNumberFormat="1" applyFont="1" applyFill="1" applyBorder="1" applyAlignment="1">
      <alignment horizontal="right"/>
    </xf>
    <xf numFmtId="3" fontId="92" fillId="34" borderId="26" xfId="0" applyNumberFormat="1" applyFont="1" applyFill="1" applyBorder="1" applyAlignment="1">
      <alignment horizontal="right"/>
    </xf>
    <xf numFmtId="3" fontId="93" fillId="33" borderId="27" xfId="0" applyNumberFormat="1" applyFont="1" applyFill="1" applyBorder="1" applyAlignment="1">
      <alignment horizontal="right"/>
    </xf>
    <xf numFmtId="3" fontId="94" fillId="33" borderId="27" xfId="0" applyNumberFormat="1" applyFont="1" applyFill="1" applyBorder="1" applyAlignment="1">
      <alignment/>
    </xf>
    <xf numFmtId="0" fontId="93" fillId="33" borderId="19" xfId="0" applyFont="1" applyFill="1" applyBorder="1" applyAlignment="1">
      <alignment wrapText="1"/>
    </xf>
    <xf numFmtId="3" fontId="93" fillId="33" borderId="10" xfId="0" applyNumberFormat="1" applyFont="1" applyFill="1" applyBorder="1" applyAlignment="1">
      <alignment horizontal="right"/>
    </xf>
    <xf numFmtId="3" fontId="94" fillId="33" borderId="10" xfId="0" applyNumberFormat="1" applyFont="1" applyFill="1" applyBorder="1" applyAlignment="1">
      <alignment/>
    </xf>
    <xf numFmtId="3" fontId="94" fillId="33" borderId="10" xfId="0" applyNumberFormat="1" applyFont="1" applyFill="1" applyBorder="1" applyAlignment="1">
      <alignment horizontal="right"/>
    </xf>
    <xf numFmtId="0" fontId="93" fillId="33" borderId="20" xfId="0" applyFont="1" applyFill="1" applyBorder="1" applyAlignment="1">
      <alignment wrapText="1"/>
    </xf>
    <xf numFmtId="3" fontId="93" fillId="33" borderId="13" xfId="0" applyNumberFormat="1" applyFont="1" applyFill="1" applyBorder="1" applyAlignment="1">
      <alignment horizontal="right"/>
    </xf>
    <xf numFmtId="3" fontId="94" fillId="33" borderId="13" xfId="0" applyNumberFormat="1" applyFont="1" applyFill="1" applyBorder="1" applyAlignment="1">
      <alignment horizontal="right"/>
    </xf>
    <xf numFmtId="14" fontId="83" fillId="0" borderId="0" xfId="0" applyNumberFormat="1" applyFont="1" applyAlignment="1">
      <alignment/>
    </xf>
    <xf numFmtId="1" fontId="93" fillId="33" borderId="0" xfId="0" applyNumberFormat="1" applyFont="1" applyFill="1" applyBorder="1" applyAlignment="1">
      <alignment horizontal="right"/>
    </xf>
    <xf numFmtId="1" fontId="94" fillId="33" borderId="0" xfId="0" applyNumberFormat="1" applyFont="1" applyFill="1" applyBorder="1" applyAlignment="1">
      <alignment horizontal="right"/>
    </xf>
    <xf numFmtId="0" fontId="95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92" fillId="34" borderId="28" xfId="0" applyFont="1" applyFill="1" applyBorder="1" applyAlignment="1">
      <alignment wrapText="1"/>
    </xf>
    <xf numFmtId="3" fontId="92" fillId="34" borderId="29" xfId="0" applyNumberFormat="1" applyFont="1" applyFill="1" applyBorder="1" applyAlignment="1">
      <alignment horizontal="right"/>
    </xf>
    <xf numFmtId="0" fontId="93" fillId="33" borderId="18" xfId="0" applyFont="1" applyFill="1" applyBorder="1" applyAlignment="1">
      <alignment wrapText="1"/>
    </xf>
    <xf numFmtId="3" fontId="93" fillId="33" borderId="30" xfId="0" applyNumberFormat="1" applyFont="1" applyFill="1" applyBorder="1" applyAlignment="1">
      <alignment horizontal="right"/>
    </xf>
    <xf numFmtId="3" fontId="94" fillId="33" borderId="30" xfId="0" applyNumberFormat="1" applyFont="1" applyFill="1" applyBorder="1" applyAlignment="1">
      <alignment/>
    </xf>
    <xf numFmtId="3" fontId="94" fillId="33" borderId="30" xfId="0" applyNumberFormat="1" applyFont="1" applyFill="1" applyBorder="1" applyAlignment="1">
      <alignment horizontal="right"/>
    </xf>
    <xf numFmtId="0" fontId="93" fillId="33" borderId="0" xfId="0" applyFont="1" applyFill="1" applyBorder="1" applyAlignment="1">
      <alignment horizontal="center" wrapText="1"/>
    </xf>
    <xf numFmtId="0" fontId="96" fillId="0" borderId="0" xfId="0" applyFont="1" applyBorder="1" applyAlignment="1">
      <alignment/>
    </xf>
    <xf numFmtId="0" fontId="97" fillId="0" borderId="0" xfId="0" applyFont="1" applyAlignment="1">
      <alignment/>
    </xf>
    <xf numFmtId="0" fontId="80" fillId="35" borderId="10" xfId="0" applyFont="1" applyFill="1" applyBorder="1" applyAlignment="1">
      <alignment horizontal="center" vertical="center"/>
    </xf>
    <xf numFmtId="4" fontId="0" fillId="0" borderId="10" xfId="0" applyNumberFormat="1" applyBorder="1" applyAlignment="1">
      <alignment/>
    </xf>
    <xf numFmtId="0" fontId="96" fillId="0" borderId="0" xfId="0" applyFont="1" applyBorder="1" applyAlignment="1">
      <alignment horizontal="center"/>
    </xf>
    <xf numFmtId="0" fontId="98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97" fillId="0" borderId="0" xfId="0" applyFont="1" applyBorder="1" applyAlignment="1">
      <alignment horizontal="center"/>
    </xf>
    <xf numFmtId="0" fontId="80" fillId="35" borderId="10" xfId="0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99" fillId="0" borderId="0" xfId="0" applyFont="1" applyAlignment="1">
      <alignment horizontal="left"/>
    </xf>
    <xf numFmtId="0" fontId="0" fillId="0" borderId="0" xfId="0" applyAlignment="1">
      <alignment horizontal="left"/>
    </xf>
    <xf numFmtId="0" fontId="99" fillId="0" borderId="0" xfId="0" applyFont="1" applyAlignment="1">
      <alignment horizontal="center"/>
    </xf>
    <xf numFmtId="0" fontId="95" fillId="0" borderId="0" xfId="0" applyFont="1" applyBorder="1" applyAlignment="1">
      <alignment/>
    </xf>
    <xf numFmtId="0" fontId="0" fillId="36" borderId="10" xfId="0" applyFill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35" borderId="10" xfId="0" applyFill="1" applyBorder="1" applyAlignment="1">
      <alignment horizontal="center" vertical="center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vertical="top"/>
    </xf>
    <xf numFmtId="0" fontId="52" fillId="36" borderId="31" xfId="0" applyFont="1" applyFill="1" applyBorder="1" applyAlignment="1">
      <alignment horizontal="left" vertical="center"/>
    </xf>
    <xf numFmtId="1" fontId="1" fillId="33" borderId="32" xfId="0" applyNumberFormat="1" applyFont="1" applyFill="1" applyBorder="1" applyAlignment="1">
      <alignment vertical="top"/>
    </xf>
    <xf numFmtId="1" fontId="1" fillId="33" borderId="33" xfId="0" applyNumberFormat="1" applyFont="1" applyFill="1" applyBorder="1" applyAlignment="1">
      <alignment vertical="top"/>
    </xf>
    <xf numFmtId="1" fontId="1" fillId="33" borderId="34" xfId="0" applyNumberFormat="1" applyFont="1" applyFill="1" applyBorder="1" applyAlignment="1">
      <alignment vertical="top"/>
    </xf>
    <xf numFmtId="0" fontId="52" fillId="35" borderId="31" xfId="0" applyFont="1" applyFill="1" applyBorder="1" applyAlignment="1">
      <alignment horizontal="left" vertical="center"/>
    </xf>
    <xf numFmtId="1" fontId="1" fillId="33" borderId="35" xfId="0" applyNumberFormat="1" applyFont="1" applyFill="1" applyBorder="1" applyAlignment="1">
      <alignment vertical="top"/>
    </xf>
    <xf numFmtId="1" fontId="1" fillId="33" borderId="10" xfId="0" applyNumberFormat="1" applyFont="1" applyFill="1" applyBorder="1" applyAlignment="1">
      <alignment vertical="top"/>
    </xf>
    <xf numFmtId="1" fontId="1" fillId="33" borderId="36" xfId="0" applyNumberFormat="1" applyFont="1" applyFill="1" applyBorder="1" applyAlignment="1">
      <alignment vertical="top"/>
    </xf>
    <xf numFmtId="0" fontId="52" fillId="36" borderId="37" xfId="0" applyFont="1" applyFill="1" applyBorder="1" applyAlignment="1">
      <alignment horizontal="left" vertical="center"/>
    </xf>
    <xf numFmtId="3" fontId="49" fillId="35" borderId="38" xfId="0" applyNumberFormat="1" applyFont="1" applyFill="1" applyBorder="1" applyAlignment="1">
      <alignment horizontal="left" vertical="center"/>
    </xf>
    <xf numFmtId="3" fontId="38" fillId="35" borderId="39" xfId="0" applyNumberFormat="1" applyFont="1" applyFill="1" applyBorder="1" applyAlignment="1">
      <alignment vertical="top"/>
    </xf>
    <xf numFmtId="3" fontId="38" fillId="35" borderId="40" xfId="0" applyNumberFormat="1" applyFont="1" applyFill="1" applyBorder="1" applyAlignment="1">
      <alignment vertical="top"/>
    </xf>
    <xf numFmtId="3" fontId="38" fillId="35" borderId="41" xfId="0" applyNumberFormat="1" applyFont="1" applyFill="1" applyBorder="1" applyAlignment="1">
      <alignment vertical="top"/>
    </xf>
    <xf numFmtId="3" fontId="6" fillId="0" borderId="0" xfId="0" applyNumberFormat="1" applyFont="1" applyAlignment="1">
      <alignment vertical="top"/>
    </xf>
    <xf numFmtId="3" fontId="7" fillId="0" borderId="0" xfId="0" applyNumberFormat="1" applyFont="1" applyBorder="1" applyAlignment="1">
      <alignment horizontal="left" vertical="top"/>
    </xf>
    <xf numFmtId="3" fontId="7" fillId="0" borderId="0" xfId="0" applyNumberFormat="1" applyFont="1" applyBorder="1" applyAlignment="1">
      <alignment vertical="top"/>
    </xf>
    <xf numFmtId="3" fontId="8" fillId="0" borderId="0" xfId="0" applyNumberFormat="1" applyFont="1" applyBorder="1" applyAlignment="1">
      <alignment vertical="top"/>
    </xf>
    <xf numFmtId="3" fontId="6" fillId="0" borderId="0" xfId="0" applyNumberFormat="1" applyFont="1" applyBorder="1" applyAlignment="1">
      <alignment vertical="top"/>
    </xf>
    <xf numFmtId="0" fontId="6" fillId="0" borderId="0" xfId="0" applyFont="1" applyBorder="1" applyAlignment="1">
      <alignment vertical="top"/>
    </xf>
    <xf numFmtId="3" fontId="6" fillId="0" borderId="0" xfId="0" applyNumberFormat="1" applyFont="1" applyAlignment="1">
      <alignment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vertical="top"/>
    </xf>
    <xf numFmtId="0" fontId="10" fillId="0" borderId="0" xfId="0" applyFont="1" applyBorder="1" applyAlignment="1">
      <alignment vertical="top"/>
    </xf>
    <xf numFmtId="0" fontId="10" fillId="0" borderId="0" xfId="0" applyFont="1" applyAlignment="1">
      <alignment vertical="top"/>
    </xf>
    <xf numFmtId="0" fontId="11" fillId="0" borderId="0" xfId="0" applyFont="1" applyAlignment="1">
      <alignment horizontal="left" vertical="top"/>
    </xf>
    <xf numFmtId="0" fontId="12" fillId="0" borderId="0" xfId="0" applyFont="1" applyAlignment="1">
      <alignment vertical="top"/>
    </xf>
    <xf numFmtId="0" fontId="12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0" fillId="0" borderId="0" xfId="0" applyBorder="1" applyAlignment="1">
      <alignment wrapText="1"/>
    </xf>
    <xf numFmtId="1" fontId="92" fillId="34" borderId="25" xfId="0" applyNumberFormat="1" applyFont="1" applyFill="1" applyBorder="1" applyAlignment="1">
      <alignment horizontal="right"/>
    </xf>
    <xf numFmtId="1" fontId="92" fillId="34" borderId="26" xfId="0" applyNumberFormat="1" applyFont="1" applyFill="1" applyBorder="1" applyAlignment="1">
      <alignment horizontal="right"/>
    </xf>
    <xf numFmtId="3" fontId="94" fillId="33" borderId="12" xfId="0" applyNumberFormat="1" applyFont="1" applyFill="1" applyBorder="1" applyAlignment="1">
      <alignment horizontal="right"/>
    </xf>
    <xf numFmtId="3" fontId="94" fillId="33" borderId="42" xfId="0" applyNumberFormat="1" applyFont="1" applyFill="1" applyBorder="1" applyAlignment="1">
      <alignment horizontal="right"/>
    </xf>
    <xf numFmtId="0" fontId="92" fillId="35" borderId="20" xfId="0" applyFont="1" applyFill="1" applyBorder="1" applyAlignment="1">
      <alignment horizontal="right" wrapText="1"/>
    </xf>
    <xf numFmtId="3" fontId="93" fillId="35" borderId="13" xfId="0" applyNumberFormat="1" applyFont="1" applyFill="1" applyBorder="1" applyAlignment="1">
      <alignment horizontal="right"/>
    </xf>
    <xf numFmtId="14" fontId="90" fillId="0" borderId="0" xfId="0" applyNumberFormat="1" applyFont="1" applyAlignment="1">
      <alignment/>
    </xf>
    <xf numFmtId="0" fontId="0" fillId="35" borderId="10" xfId="0" applyFont="1" applyFill="1" applyBorder="1" applyAlignment="1">
      <alignment/>
    </xf>
    <xf numFmtId="0" fontId="0" fillId="35" borderId="10" xfId="0" applyFont="1" applyFill="1" applyBorder="1" applyAlignment="1">
      <alignment vertical="center" wrapText="1"/>
    </xf>
    <xf numFmtId="0" fontId="0" fillId="36" borderId="10" xfId="0" applyFont="1" applyFill="1" applyBorder="1" applyAlignment="1">
      <alignment vertical="center" wrapText="1"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0" fontId="0" fillId="35" borderId="10" xfId="0" applyFill="1" applyBorder="1" applyAlignment="1">
      <alignment vertical="center" wrapText="1"/>
    </xf>
    <xf numFmtId="0" fontId="0" fillId="36" borderId="10" xfId="0" applyFill="1" applyBorder="1" applyAlignment="1">
      <alignment vertical="center" wrapText="1"/>
    </xf>
    <xf numFmtId="0" fontId="95" fillId="0" borderId="43" xfId="0" applyFont="1" applyBorder="1" applyAlignment="1">
      <alignment wrapText="1"/>
    </xf>
    <xf numFmtId="0" fontId="100" fillId="0" borderId="0" xfId="0" applyFont="1" applyBorder="1" applyAlignment="1">
      <alignment/>
    </xf>
    <xf numFmtId="0" fontId="0" fillId="0" borderId="0" xfId="0" applyBorder="1" applyAlignment="1">
      <alignment horizontal="right" wrapText="1"/>
    </xf>
    <xf numFmtId="3" fontId="0" fillId="0" borderId="0" xfId="0" applyNumberFormat="1" applyBorder="1" applyAlignment="1">
      <alignment horizontal="right" wrapText="1"/>
    </xf>
    <xf numFmtId="0" fontId="80" fillId="0" borderId="43" xfId="0" applyFont="1" applyBorder="1" applyAlignment="1">
      <alignment wrapText="1"/>
    </xf>
    <xf numFmtId="3" fontId="80" fillId="35" borderId="10" xfId="0" applyNumberFormat="1" applyFont="1" applyFill="1" applyBorder="1" applyAlignment="1">
      <alignment horizontal="right" wrapText="1"/>
    </xf>
    <xf numFmtId="0" fontId="0" fillId="35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right" vertical="center" wrapText="1"/>
    </xf>
    <xf numFmtId="3" fontId="0" fillId="33" borderId="10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 wrapText="1"/>
    </xf>
    <xf numFmtId="3" fontId="0" fillId="0" borderId="10" xfId="0" applyNumberFormat="1" applyFont="1" applyBorder="1" applyAlignment="1">
      <alignment horizontal="right" vertical="center" wrapText="1"/>
    </xf>
    <xf numFmtId="0" fontId="100" fillId="0" borderId="44" xfId="0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01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20" fillId="36" borderId="45" xfId="0" applyFont="1" applyFill="1" applyBorder="1" applyAlignment="1">
      <alignment/>
    </xf>
    <xf numFmtId="0" fontId="0" fillId="36" borderId="21" xfId="0" applyFill="1" applyBorder="1" applyAlignment="1">
      <alignment/>
    </xf>
    <xf numFmtId="0" fontId="17" fillId="36" borderId="46" xfId="0" applyFont="1" applyFill="1" applyBorder="1" applyAlignment="1">
      <alignment/>
    </xf>
    <xf numFmtId="0" fontId="21" fillId="36" borderId="15" xfId="0" applyFont="1" applyFill="1" applyBorder="1" applyAlignment="1">
      <alignment/>
    </xf>
    <xf numFmtId="0" fontId="17" fillId="36" borderId="0" xfId="0" applyFont="1" applyFill="1" applyBorder="1" applyAlignment="1">
      <alignment/>
    </xf>
    <xf numFmtId="0" fontId="18" fillId="36" borderId="47" xfId="0" applyFont="1" applyFill="1" applyBorder="1" applyAlignment="1">
      <alignment horizontal="center" vertical="center" wrapText="1"/>
    </xf>
    <xf numFmtId="0" fontId="77" fillId="36" borderId="0" xfId="47" applyFill="1" applyBorder="1" applyAlignment="1" applyProtection="1">
      <alignment/>
      <protection/>
    </xf>
    <xf numFmtId="49" fontId="18" fillId="36" borderId="29" xfId="0" applyNumberFormat="1" applyFont="1" applyFill="1" applyBorder="1" applyAlignment="1" quotePrefix="1">
      <alignment horizontal="center" vertical="center"/>
    </xf>
    <xf numFmtId="0" fontId="20" fillId="36" borderId="15" xfId="0" applyFont="1" applyFill="1" applyBorder="1" applyAlignment="1">
      <alignment horizontal="center"/>
    </xf>
    <xf numFmtId="49" fontId="18" fillId="36" borderId="29" xfId="0" applyNumberFormat="1" applyFont="1" applyFill="1" applyBorder="1" applyAlignment="1">
      <alignment horizontal="center" vertical="center"/>
    </xf>
    <xf numFmtId="0" fontId="77" fillId="36" borderId="0" xfId="47" applyFill="1" applyBorder="1" applyAlignment="1" applyProtection="1">
      <alignment wrapText="1"/>
      <protection/>
    </xf>
    <xf numFmtId="0" fontId="20" fillId="36" borderId="15" xfId="0" applyFont="1" applyFill="1" applyBorder="1" applyAlignment="1" quotePrefix="1">
      <alignment horizontal="center" vertical="top"/>
    </xf>
    <xf numFmtId="0" fontId="77" fillId="36" borderId="0" xfId="47" applyFill="1" applyBorder="1" applyAlignment="1" applyProtection="1">
      <alignment horizontal="left" wrapText="1"/>
      <protection/>
    </xf>
    <xf numFmtId="0" fontId="0" fillId="36" borderId="15" xfId="0" applyFill="1" applyBorder="1" applyAlignment="1">
      <alignment/>
    </xf>
    <xf numFmtId="49" fontId="102" fillId="36" borderId="29" xfId="0" applyNumberFormat="1" applyFont="1" applyFill="1" applyBorder="1" applyAlignment="1">
      <alignment horizontal="center" vertical="center"/>
    </xf>
    <xf numFmtId="0" fontId="0" fillId="36" borderId="17" xfId="0" applyFill="1" applyBorder="1" applyAlignment="1">
      <alignment/>
    </xf>
    <xf numFmtId="0" fontId="100" fillId="36" borderId="22" xfId="0" applyFont="1" applyFill="1" applyBorder="1" applyAlignment="1">
      <alignment/>
    </xf>
    <xf numFmtId="49" fontId="100" fillId="36" borderId="23" xfId="0" applyNumberFormat="1" applyFont="1" applyFill="1" applyBorder="1" applyAlignment="1">
      <alignment horizontal="center"/>
    </xf>
    <xf numFmtId="4" fontId="0" fillId="0" borderId="10" xfId="0" applyNumberFormat="1" applyFont="1" applyBorder="1" applyAlignment="1">
      <alignment horizontal="right" vertical="center"/>
    </xf>
    <xf numFmtId="3" fontId="56" fillId="35" borderId="39" xfId="0" applyNumberFormat="1" applyFont="1" applyFill="1" applyBorder="1" applyAlignment="1">
      <alignment vertical="top"/>
    </xf>
    <xf numFmtId="3" fontId="56" fillId="35" borderId="40" xfId="0" applyNumberFormat="1" applyFont="1" applyFill="1" applyBorder="1" applyAlignment="1">
      <alignment vertical="top"/>
    </xf>
    <xf numFmtId="3" fontId="56" fillId="35" borderId="48" xfId="0" applyNumberFormat="1" applyFont="1" applyFill="1" applyBorder="1" applyAlignment="1">
      <alignment vertical="top"/>
    </xf>
    <xf numFmtId="3" fontId="56" fillId="35" borderId="41" xfId="0" applyNumberFormat="1" applyFont="1" applyFill="1" applyBorder="1" applyAlignment="1">
      <alignment vertical="top"/>
    </xf>
    <xf numFmtId="0" fontId="83" fillId="0" borderId="0" xfId="0" applyFont="1" applyAlignment="1">
      <alignment horizontal="left"/>
    </xf>
    <xf numFmtId="3" fontId="85" fillId="34" borderId="30" xfId="0" applyNumberFormat="1" applyFont="1" applyFill="1" applyBorder="1" applyAlignment="1">
      <alignment horizontal="center"/>
    </xf>
    <xf numFmtId="3" fontId="85" fillId="34" borderId="10" xfId="0" applyNumberFormat="1" applyFont="1" applyFill="1" applyBorder="1" applyAlignment="1">
      <alignment horizontal="center"/>
    </xf>
    <xf numFmtId="3" fontId="87" fillId="33" borderId="0" xfId="0" applyNumberFormat="1" applyFont="1" applyFill="1" applyBorder="1" applyAlignment="1">
      <alignment/>
    </xf>
    <xf numFmtId="3" fontId="87" fillId="35" borderId="49" xfId="0" applyNumberFormat="1" applyFont="1" applyFill="1" applyBorder="1" applyAlignment="1">
      <alignment/>
    </xf>
    <xf numFmtId="3" fontId="87" fillId="0" borderId="0" xfId="0" applyNumberFormat="1" applyFont="1" applyFill="1" applyBorder="1" applyAlignment="1">
      <alignment/>
    </xf>
    <xf numFmtId="3" fontId="94" fillId="33" borderId="27" xfId="0" applyNumberFormat="1" applyFont="1" applyFill="1" applyBorder="1" applyAlignment="1">
      <alignment horizontal="right"/>
    </xf>
    <xf numFmtId="3" fontId="40" fillId="33" borderId="32" xfId="0" applyNumberFormat="1" applyFont="1" applyFill="1" applyBorder="1" applyAlignment="1">
      <alignment vertical="top"/>
    </xf>
    <xf numFmtId="3" fontId="40" fillId="33" borderId="33" xfId="0" applyNumberFormat="1" applyFont="1" applyFill="1" applyBorder="1" applyAlignment="1">
      <alignment vertical="top"/>
    </xf>
    <xf numFmtId="3" fontId="40" fillId="33" borderId="34" xfId="0" applyNumberFormat="1" applyFont="1" applyFill="1" applyBorder="1" applyAlignment="1">
      <alignment vertical="top"/>
    </xf>
    <xf numFmtId="3" fontId="40" fillId="33" borderId="35" xfId="0" applyNumberFormat="1" applyFont="1" applyFill="1" applyBorder="1" applyAlignment="1">
      <alignment vertical="top"/>
    </xf>
    <xf numFmtId="3" fontId="40" fillId="33" borderId="10" xfId="0" applyNumberFormat="1" applyFont="1" applyFill="1" applyBorder="1" applyAlignment="1">
      <alignment vertical="top"/>
    </xf>
    <xf numFmtId="3" fontId="40" fillId="33" borderId="36" xfId="0" applyNumberFormat="1" applyFont="1" applyFill="1" applyBorder="1" applyAlignment="1">
      <alignment vertical="top"/>
    </xf>
    <xf numFmtId="3" fontId="57" fillId="34" borderId="29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3" fontId="80" fillId="35" borderId="50" xfId="0" applyNumberFormat="1" applyFont="1" applyFill="1" applyBorder="1" applyAlignment="1">
      <alignment horizontal="right"/>
    </xf>
    <xf numFmtId="3" fontId="0" fillId="0" borderId="50" xfId="0" applyNumberFormat="1" applyBorder="1" applyAlignment="1">
      <alignment horizontal="right"/>
    </xf>
    <xf numFmtId="0" fontId="80" fillId="35" borderId="50" xfId="0" applyFont="1" applyFill="1" applyBorder="1" applyAlignment="1">
      <alignment horizontal="center"/>
    </xf>
    <xf numFmtId="3" fontId="0" fillId="33" borderId="50" xfId="0" applyNumberFormat="1" applyFont="1" applyFill="1" applyBorder="1" applyAlignment="1">
      <alignment horizontal="right"/>
    </xf>
    <xf numFmtId="3" fontId="80" fillId="35" borderId="50" xfId="0" applyNumberFormat="1" applyFont="1" applyFill="1" applyBorder="1" applyAlignment="1">
      <alignment horizontal="right"/>
    </xf>
    <xf numFmtId="0" fontId="0" fillId="0" borderId="0" xfId="0" applyAlignment="1">
      <alignment/>
    </xf>
    <xf numFmtId="0" fontId="98" fillId="0" borderId="0" xfId="0" applyFont="1" applyBorder="1" applyAlignment="1">
      <alignment horizontal="center"/>
    </xf>
    <xf numFmtId="3" fontId="94" fillId="33" borderId="13" xfId="0" applyNumberFormat="1" applyFont="1" applyFill="1" applyBorder="1" applyAlignment="1">
      <alignment/>
    </xf>
    <xf numFmtId="0" fontId="0" fillId="0" borderId="10" xfId="0" applyBorder="1" applyAlignment="1">
      <alignment wrapText="1"/>
    </xf>
    <xf numFmtId="0" fontId="0" fillId="0" borderId="13" xfId="0" applyBorder="1" applyAlignment="1">
      <alignment/>
    </xf>
    <xf numFmtId="3" fontId="0" fillId="0" borderId="13" xfId="0" applyNumberFormat="1" applyBorder="1" applyAlignment="1">
      <alignment/>
    </xf>
    <xf numFmtId="3" fontId="82" fillId="33" borderId="27" xfId="0" applyNumberFormat="1" applyFont="1" applyFill="1" applyBorder="1" applyAlignment="1">
      <alignment/>
    </xf>
    <xf numFmtId="3" fontId="58" fillId="33" borderId="13" xfId="0" applyNumberFormat="1" applyFont="1" applyFill="1" applyBorder="1" applyAlignment="1">
      <alignment/>
    </xf>
    <xf numFmtId="3" fontId="0" fillId="33" borderId="13" xfId="0" applyNumberFormat="1" applyFont="1" applyFill="1" applyBorder="1" applyAlignment="1">
      <alignment/>
    </xf>
    <xf numFmtId="0" fontId="0" fillId="0" borderId="51" xfId="0" applyBorder="1" applyAlignment="1">
      <alignment/>
    </xf>
    <xf numFmtId="3" fontId="0" fillId="0" borderId="51" xfId="0" applyNumberFormat="1" applyBorder="1" applyAlignment="1">
      <alignment/>
    </xf>
    <xf numFmtId="3" fontId="82" fillId="33" borderId="13" xfId="0" applyNumberFormat="1" applyFont="1" applyFill="1" applyBorder="1" applyAlignment="1">
      <alignment horizontal="right"/>
    </xf>
    <xf numFmtId="0" fontId="103" fillId="37" borderId="49" xfId="0" applyFont="1" applyFill="1" applyBorder="1" applyAlignment="1">
      <alignment wrapText="1"/>
    </xf>
    <xf numFmtId="3" fontId="82" fillId="33" borderId="52" xfId="0" applyNumberFormat="1" applyFont="1" applyFill="1" applyBorder="1" applyAlignment="1">
      <alignment/>
    </xf>
    <xf numFmtId="3" fontId="0" fillId="0" borderId="53" xfId="0" applyNumberFormat="1" applyBorder="1" applyAlignment="1">
      <alignment/>
    </xf>
    <xf numFmtId="3" fontId="82" fillId="33" borderId="54" xfId="0" applyNumberFormat="1" applyFont="1" applyFill="1" applyBorder="1" applyAlignment="1">
      <alignment/>
    </xf>
    <xf numFmtId="3" fontId="58" fillId="33" borderId="53" xfId="0" applyNumberFormat="1" applyFont="1" applyFill="1" applyBorder="1" applyAlignment="1">
      <alignment/>
    </xf>
    <xf numFmtId="0" fontId="0" fillId="0" borderId="55" xfId="0" applyBorder="1" applyAlignment="1">
      <alignment/>
    </xf>
    <xf numFmtId="0" fontId="82" fillId="37" borderId="56" xfId="0" applyFont="1" applyFill="1" applyBorder="1" applyAlignment="1">
      <alignment horizontal="right"/>
    </xf>
    <xf numFmtId="0" fontId="82" fillId="37" borderId="57" xfId="0" applyFont="1" applyFill="1" applyBorder="1" applyAlignment="1">
      <alignment horizontal="right"/>
    </xf>
    <xf numFmtId="0" fontId="82" fillId="35" borderId="58" xfId="0" applyFont="1" applyFill="1" applyBorder="1" applyAlignment="1">
      <alignment horizontal="right" wrapText="1"/>
    </xf>
    <xf numFmtId="0" fontId="82" fillId="35" borderId="59" xfId="0" applyFont="1" applyFill="1" applyBorder="1" applyAlignment="1">
      <alignment horizontal="right" wrapText="1"/>
    </xf>
    <xf numFmtId="0" fontId="82" fillId="37" borderId="59" xfId="0" applyFont="1" applyFill="1" applyBorder="1" applyAlignment="1">
      <alignment horizontal="right"/>
    </xf>
    <xf numFmtId="0" fontId="82" fillId="35" borderId="58" xfId="0" applyFont="1" applyFill="1" applyBorder="1" applyAlignment="1">
      <alignment horizontal="right"/>
    </xf>
    <xf numFmtId="0" fontId="82" fillId="35" borderId="59" xfId="0" applyFont="1" applyFill="1" applyBorder="1" applyAlignment="1">
      <alignment horizontal="right"/>
    </xf>
    <xf numFmtId="0" fontId="82" fillId="35" borderId="57" xfId="0" applyFont="1" applyFill="1" applyBorder="1" applyAlignment="1">
      <alignment horizontal="right"/>
    </xf>
    <xf numFmtId="3" fontId="82" fillId="36" borderId="49" xfId="0" applyNumberFormat="1" applyFont="1" applyFill="1" applyBorder="1" applyAlignment="1">
      <alignment horizontal="right" vertical="top" wrapText="1"/>
    </xf>
    <xf numFmtId="3" fontId="82" fillId="36" borderId="47" xfId="0" applyNumberFormat="1" applyFont="1" applyFill="1" applyBorder="1" applyAlignment="1">
      <alignment vertical="top" wrapText="1"/>
    </xf>
    <xf numFmtId="3" fontId="82" fillId="33" borderId="42" xfId="0" applyNumberFormat="1" applyFont="1" applyFill="1" applyBorder="1" applyAlignment="1">
      <alignment/>
    </xf>
    <xf numFmtId="3" fontId="82" fillId="33" borderId="14" xfId="0" applyNumberFormat="1" applyFont="1" applyFill="1" applyBorder="1" applyAlignment="1">
      <alignment/>
    </xf>
    <xf numFmtId="3" fontId="82" fillId="33" borderId="12" xfId="0" applyNumberFormat="1" applyFont="1" applyFill="1" applyBorder="1" applyAlignment="1">
      <alignment/>
    </xf>
    <xf numFmtId="3" fontId="58" fillId="33" borderId="14" xfId="0" applyNumberFormat="1" applyFont="1" applyFill="1" applyBorder="1" applyAlignment="1">
      <alignment/>
    </xf>
    <xf numFmtId="0" fontId="0" fillId="0" borderId="14" xfId="0" applyBorder="1" applyAlignment="1">
      <alignment/>
    </xf>
    <xf numFmtId="0" fontId="0" fillId="0" borderId="60" xfId="0" applyBorder="1" applyAlignment="1">
      <alignment/>
    </xf>
    <xf numFmtId="0" fontId="103" fillId="35" borderId="51" xfId="0" applyFont="1" applyFill="1" applyBorder="1" applyAlignment="1">
      <alignment horizontal="center"/>
    </xf>
    <xf numFmtId="0" fontId="103" fillId="35" borderId="60" xfId="0" applyFont="1" applyFill="1" applyBorder="1" applyAlignment="1">
      <alignment horizontal="center"/>
    </xf>
    <xf numFmtId="0" fontId="103" fillId="35" borderId="55" xfId="0" applyFont="1" applyFill="1" applyBorder="1" applyAlignment="1">
      <alignment horizontal="center"/>
    </xf>
    <xf numFmtId="3" fontId="88" fillId="34" borderId="56" xfId="0" applyNumberFormat="1" applyFont="1" applyFill="1" applyBorder="1" applyAlignment="1">
      <alignment horizontal="right"/>
    </xf>
    <xf numFmtId="3" fontId="88" fillId="34" borderId="58" xfId="0" applyNumberFormat="1" applyFont="1" applyFill="1" applyBorder="1" applyAlignment="1">
      <alignment horizontal="right"/>
    </xf>
    <xf numFmtId="3" fontId="88" fillId="34" borderId="49" xfId="0" applyNumberFormat="1" applyFont="1" applyFill="1" applyBorder="1" applyAlignment="1">
      <alignment horizontal="right"/>
    </xf>
    <xf numFmtId="3" fontId="88" fillId="33" borderId="56" xfId="0" applyNumberFormat="1" applyFont="1" applyFill="1" applyBorder="1" applyAlignment="1">
      <alignment horizontal="right"/>
    </xf>
    <xf numFmtId="3" fontId="94" fillId="33" borderId="61" xfId="0" applyNumberFormat="1" applyFont="1" applyFill="1" applyBorder="1" applyAlignment="1">
      <alignment horizontal="right"/>
    </xf>
    <xf numFmtId="3" fontId="94" fillId="33" borderId="14" xfId="0" applyNumberFormat="1" applyFont="1" applyFill="1" applyBorder="1" applyAlignment="1">
      <alignment/>
    </xf>
    <xf numFmtId="3" fontId="94" fillId="33" borderId="11" xfId="0" applyNumberFormat="1" applyFont="1" applyFill="1" applyBorder="1" applyAlignment="1">
      <alignment/>
    </xf>
    <xf numFmtId="3" fontId="94" fillId="33" borderId="62" xfId="0" applyNumberFormat="1" applyFont="1" applyFill="1" applyBorder="1" applyAlignment="1">
      <alignment/>
    </xf>
    <xf numFmtId="0" fontId="0" fillId="35" borderId="50" xfId="0" applyFont="1" applyFill="1" applyBorder="1" applyAlignment="1">
      <alignment horizontal="center" vertical="center"/>
    </xf>
    <xf numFmtId="3" fontId="82" fillId="36" borderId="57" xfId="0" applyNumberFormat="1" applyFont="1" applyFill="1" applyBorder="1" applyAlignment="1">
      <alignment vertical="top" wrapText="1"/>
    </xf>
    <xf numFmtId="0" fontId="98" fillId="0" borderId="0" xfId="0" applyFont="1" applyBorder="1" applyAlignment="1">
      <alignment horizontal="center" wrapText="1"/>
    </xf>
    <xf numFmtId="49" fontId="82" fillId="33" borderId="14" xfId="0" applyNumberFormat="1" applyFont="1" applyFill="1" applyBorder="1" applyAlignment="1">
      <alignment horizontal="right"/>
    </xf>
    <xf numFmtId="3" fontId="94" fillId="33" borderId="12" xfId="0" applyNumberFormat="1" applyFont="1" applyFill="1" applyBorder="1" applyAlignment="1">
      <alignment/>
    </xf>
    <xf numFmtId="3" fontId="0" fillId="0" borderId="10" xfId="0" applyNumberFormat="1" applyBorder="1" applyAlignment="1">
      <alignment horizontal="right" vertical="center"/>
    </xf>
    <xf numFmtId="3" fontId="82" fillId="36" borderId="49" xfId="0" applyNumberFormat="1" applyFont="1" applyFill="1" applyBorder="1" applyAlignment="1">
      <alignment vertical="top" wrapText="1"/>
    </xf>
    <xf numFmtId="0" fontId="82" fillId="37" borderId="58" xfId="0" applyFont="1" applyFill="1" applyBorder="1" applyAlignment="1">
      <alignment horizontal="right"/>
    </xf>
    <xf numFmtId="0" fontId="82" fillId="35" borderId="57" xfId="0" applyFont="1" applyFill="1" applyBorder="1" applyAlignment="1">
      <alignment horizontal="right" wrapText="1"/>
    </xf>
    <xf numFmtId="3" fontId="82" fillId="33" borderId="20" xfId="0" applyNumberFormat="1" applyFont="1" applyFill="1" applyBorder="1" applyAlignment="1">
      <alignment/>
    </xf>
    <xf numFmtId="3" fontId="82" fillId="33" borderId="13" xfId="0" applyNumberFormat="1" applyFont="1" applyFill="1" applyBorder="1" applyAlignment="1">
      <alignment/>
    </xf>
    <xf numFmtId="3" fontId="0" fillId="33" borderId="27" xfId="0" applyNumberFormat="1" applyFont="1" applyFill="1" applyBorder="1" applyAlignment="1">
      <alignment/>
    </xf>
    <xf numFmtId="0" fontId="0" fillId="35" borderId="18" xfId="0" applyFill="1" applyBorder="1" applyAlignment="1">
      <alignment vertical="center"/>
    </xf>
    <xf numFmtId="0" fontId="80" fillId="36" borderId="19" xfId="0" applyFont="1" applyFill="1" applyBorder="1" applyAlignment="1">
      <alignment vertical="center"/>
    </xf>
    <xf numFmtId="0" fontId="80" fillId="35" borderId="19" xfId="0" applyFont="1" applyFill="1" applyBorder="1" applyAlignment="1">
      <alignment vertical="center"/>
    </xf>
    <xf numFmtId="0" fontId="80" fillId="36" borderId="63" xfId="0" applyFont="1" applyFill="1" applyBorder="1" applyAlignment="1">
      <alignment vertical="center"/>
    </xf>
    <xf numFmtId="0" fontId="80" fillId="35" borderId="63" xfId="0" applyFont="1" applyFill="1" applyBorder="1" applyAlignment="1">
      <alignment vertical="center"/>
    </xf>
    <xf numFmtId="0" fontId="80" fillId="35" borderId="20" xfId="0" applyFont="1" applyFill="1" applyBorder="1" applyAlignment="1">
      <alignment vertical="center"/>
    </xf>
    <xf numFmtId="0" fontId="0" fillId="36" borderId="10" xfId="0" applyFont="1" applyFill="1" applyBorder="1" applyAlignment="1">
      <alignment vertical="center"/>
    </xf>
    <xf numFmtId="0" fontId="104" fillId="0" borderId="0" xfId="0" applyFont="1" applyBorder="1" applyAlignment="1">
      <alignment horizontal="center"/>
    </xf>
    <xf numFmtId="0" fontId="105" fillId="0" borderId="0" xfId="0" applyFont="1" applyBorder="1" applyAlignment="1">
      <alignment wrapText="1"/>
    </xf>
    <xf numFmtId="0" fontId="98" fillId="0" borderId="0" xfId="0" applyFont="1" applyBorder="1" applyAlignment="1">
      <alignment wrapText="1"/>
    </xf>
    <xf numFmtId="0" fontId="106" fillId="0" borderId="11" xfId="0" applyFont="1" applyBorder="1" applyAlignment="1">
      <alignment horizontal="right" wrapText="1"/>
    </xf>
    <xf numFmtId="0" fontId="106" fillId="0" borderId="12" xfId="0" applyFont="1" applyBorder="1" applyAlignment="1">
      <alignment horizontal="right" wrapText="1"/>
    </xf>
    <xf numFmtId="0" fontId="106" fillId="0" borderId="14" xfId="0" applyFont="1" applyBorder="1" applyAlignment="1">
      <alignment horizontal="right" wrapText="1"/>
    </xf>
    <xf numFmtId="0" fontId="98" fillId="0" borderId="15" xfId="0" applyFont="1" applyBorder="1" applyAlignment="1">
      <alignment horizontal="center" wrapText="1"/>
    </xf>
    <xf numFmtId="0" fontId="104" fillId="0" borderId="0" xfId="0" applyFont="1" applyBorder="1" applyAlignment="1">
      <alignment vertical="top"/>
    </xf>
    <xf numFmtId="0" fontId="106" fillId="0" borderId="64" xfId="0" applyFont="1" applyBorder="1" applyAlignment="1">
      <alignment horizontal="left" vertical="center" wrapText="1"/>
    </xf>
    <xf numFmtId="0" fontId="106" fillId="0" borderId="65" xfId="0" applyFont="1" applyBorder="1" applyAlignment="1">
      <alignment horizontal="left" vertical="center" wrapText="1"/>
    </xf>
    <xf numFmtId="0" fontId="106" fillId="0" borderId="18" xfId="0" applyFont="1" applyBorder="1" applyAlignment="1">
      <alignment horizontal="left" vertical="center" wrapText="1"/>
    </xf>
    <xf numFmtId="0" fontId="106" fillId="0" borderId="19" xfId="0" applyFont="1" applyBorder="1" applyAlignment="1">
      <alignment horizontal="left" vertical="center" wrapText="1"/>
    </xf>
    <xf numFmtId="0" fontId="106" fillId="0" borderId="66" xfId="0" applyFont="1" applyBorder="1" applyAlignment="1">
      <alignment horizontal="left" vertical="center" wrapText="1"/>
    </xf>
    <xf numFmtId="0" fontId="95" fillId="38" borderId="24" xfId="0" applyFont="1" applyFill="1" applyBorder="1" applyAlignment="1">
      <alignment horizontal="left" vertical="center" wrapText="1"/>
    </xf>
    <xf numFmtId="0" fontId="95" fillId="38" borderId="25" xfId="0" applyFont="1" applyFill="1" applyBorder="1" applyAlignment="1">
      <alignment horizontal="right" wrapText="1"/>
    </xf>
    <xf numFmtId="0" fontId="95" fillId="38" borderId="17" xfId="0" applyFont="1" applyFill="1" applyBorder="1" applyAlignment="1">
      <alignment horizontal="left" vertical="center" wrapText="1"/>
    </xf>
    <xf numFmtId="0" fontId="97" fillId="38" borderId="24" xfId="0" applyFont="1" applyFill="1" applyBorder="1" applyAlignment="1">
      <alignment horizontal="left" wrapText="1"/>
    </xf>
    <xf numFmtId="0" fontId="97" fillId="38" borderId="24" xfId="0" applyFont="1" applyFill="1" applyBorder="1" applyAlignment="1">
      <alignment horizontal="center" wrapText="1"/>
    </xf>
    <xf numFmtId="0" fontId="97" fillId="38" borderId="25" xfId="0" applyFont="1" applyFill="1" applyBorder="1" applyAlignment="1">
      <alignment horizontal="left" wrapText="1"/>
    </xf>
    <xf numFmtId="0" fontId="100" fillId="0" borderId="0" xfId="0" applyFont="1" applyBorder="1" applyAlignment="1">
      <alignment horizontal="center"/>
    </xf>
    <xf numFmtId="0" fontId="99" fillId="0" borderId="0" xfId="0" applyFont="1" applyAlignment="1">
      <alignment horizontal="left"/>
    </xf>
    <xf numFmtId="0" fontId="107" fillId="39" borderId="10" xfId="0" applyFont="1" applyFill="1" applyBorder="1" applyAlignment="1">
      <alignment horizontal="center" vertical="center"/>
    </xf>
    <xf numFmtId="0" fontId="0" fillId="40" borderId="10" xfId="0" applyFont="1" applyFill="1" applyBorder="1" applyAlignment="1">
      <alignment horizontal="center" vertical="center"/>
    </xf>
    <xf numFmtId="0" fontId="0" fillId="41" borderId="10" xfId="0" applyFont="1" applyFill="1" applyBorder="1" applyAlignment="1">
      <alignment horizontal="center" vertical="center"/>
    </xf>
    <xf numFmtId="2" fontId="0" fillId="41" borderId="10" xfId="0" applyNumberFormat="1" applyFont="1" applyFill="1" applyBorder="1" applyAlignment="1">
      <alignment horizontal="center" vertical="center"/>
    </xf>
    <xf numFmtId="3" fontId="0" fillId="41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3" fontId="107" fillId="39" borderId="10" xfId="0" applyNumberFormat="1" applyFont="1" applyFill="1" applyBorder="1" applyAlignment="1">
      <alignment horizontal="center" vertical="center"/>
    </xf>
    <xf numFmtId="2" fontId="80" fillId="42" borderId="10" xfId="0" applyNumberFormat="1" applyFont="1" applyFill="1" applyBorder="1" applyAlignment="1">
      <alignment horizontal="center" vertical="center"/>
    </xf>
    <xf numFmtId="3" fontId="107" fillId="39" borderId="10" xfId="0" applyNumberFormat="1" applyFont="1" applyFill="1" applyBorder="1" applyAlignment="1">
      <alignment horizontal="center" vertical="center"/>
    </xf>
    <xf numFmtId="0" fontId="98" fillId="0" borderId="0" xfId="0" applyFont="1" applyAlignment="1">
      <alignment/>
    </xf>
    <xf numFmtId="0" fontId="0" fillId="0" borderId="10" xfId="0" applyBorder="1" applyAlignment="1">
      <alignment horizontal="left" vertical="center" wrapText="1"/>
    </xf>
    <xf numFmtId="3" fontId="82" fillId="33" borderId="18" xfId="0" applyNumberFormat="1" applyFont="1" applyFill="1" applyBorder="1" applyAlignment="1">
      <alignment/>
    </xf>
    <xf numFmtId="3" fontId="82" fillId="33" borderId="30" xfId="0" applyNumberFormat="1" applyFont="1" applyFill="1" applyBorder="1" applyAlignment="1">
      <alignment/>
    </xf>
    <xf numFmtId="3" fontId="82" fillId="33" borderId="11" xfId="0" applyNumberFormat="1" applyFont="1" applyFill="1" applyBorder="1" applyAlignment="1">
      <alignment/>
    </xf>
    <xf numFmtId="3" fontId="82" fillId="36" borderId="56" xfId="0" applyNumberFormat="1" applyFont="1" applyFill="1" applyBorder="1" applyAlignment="1">
      <alignment vertical="top" wrapText="1"/>
    </xf>
    <xf numFmtId="0" fontId="108" fillId="0" borderId="0" xfId="0" applyFont="1" applyAlignment="1">
      <alignment horizontal="center" vertical="center" wrapText="1"/>
    </xf>
    <xf numFmtId="0" fontId="80" fillId="35" borderId="50" xfId="0" applyFont="1" applyFill="1" applyBorder="1" applyAlignment="1">
      <alignment horizontal="center" vertical="center"/>
    </xf>
    <xf numFmtId="0" fontId="98" fillId="0" borderId="0" xfId="0" applyFont="1" applyBorder="1" applyAlignment="1">
      <alignment horizontal="center"/>
    </xf>
    <xf numFmtId="0" fontId="80" fillId="35" borderId="10" xfId="0" applyFont="1" applyFill="1" applyBorder="1" applyAlignment="1">
      <alignment horizontal="center"/>
    </xf>
    <xf numFmtId="3" fontId="94" fillId="33" borderId="67" xfId="0" applyNumberFormat="1" applyFont="1" applyFill="1" applyBorder="1" applyAlignment="1">
      <alignment/>
    </xf>
    <xf numFmtId="3" fontId="57" fillId="34" borderId="25" xfId="0" applyNumberFormat="1" applyFont="1" applyFill="1" applyBorder="1" applyAlignment="1">
      <alignment horizontal="right"/>
    </xf>
    <xf numFmtId="3" fontId="94" fillId="33" borderId="42" xfId="0" applyNumberFormat="1" applyFont="1" applyFill="1" applyBorder="1" applyAlignment="1">
      <alignment/>
    </xf>
    <xf numFmtId="0" fontId="106" fillId="0" borderId="68" xfId="0" applyFont="1" applyBorder="1" applyAlignment="1">
      <alignment horizontal="right" wrapText="1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0" fillId="0" borderId="10" xfId="0" applyBorder="1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4" fontId="80" fillId="35" borderId="10" xfId="0" applyNumberFormat="1" applyFont="1" applyFill="1" applyBorder="1" applyAlignment="1">
      <alignment/>
    </xf>
    <xf numFmtId="0" fontId="17" fillId="0" borderId="0" xfId="0" applyFont="1" applyAlignment="1">
      <alignment horizontal="center"/>
    </xf>
    <xf numFmtId="15" fontId="18" fillId="0" borderId="0" xfId="0" applyNumberFormat="1" applyFont="1" applyAlignment="1" quotePrefix="1">
      <alignment horizontal="center"/>
    </xf>
    <xf numFmtId="0" fontId="109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49" fontId="13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108" fillId="0" borderId="0" xfId="0" applyFont="1" applyAlignment="1">
      <alignment horizontal="center" vertical="center" wrapText="1"/>
    </xf>
    <xf numFmtId="0" fontId="96" fillId="0" borderId="22" xfId="0" applyFont="1" applyBorder="1" applyAlignment="1">
      <alignment horizontal="center"/>
    </xf>
    <xf numFmtId="0" fontId="103" fillId="37" borderId="58" xfId="0" applyFont="1" applyFill="1" applyBorder="1" applyAlignment="1">
      <alignment horizontal="left" vertical="center" wrapText="1"/>
    </xf>
    <xf numFmtId="0" fontId="103" fillId="37" borderId="59" xfId="0" applyFont="1" applyFill="1" applyBorder="1" applyAlignment="1">
      <alignment horizontal="left" vertical="center" wrapText="1"/>
    </xf>
    <xf numFmtId="0" fontId="103" fillId="37" borderId="57" xfId="0" applyFont="1" applyFill="1" applyBorder="1" applyAlignment="1">
      <alignment horizontal="left" vertical="center" wrapText="1"/>
    </xf>
    <xf numFmtId="0" fontId="103" fillId="35" borderId="56" xfId="0" applyFont="1" applyFill="1" applyBorder="1" applyAlignment="1">
      <alignment horizontal="left" vertical="center" wrapText="1"/>
    </xf>
    <xf numFmtId="0" fontId="103" fillId="35" borderId="59" xfId="0" applyFont="1" applyFill="1" applyBorder="1" applyAlignment="1">
      <alignment horizontal="left" vertical="center" wrapText="1"/>
    </xf>
    <xf numFmtId="0" fontId="103" fillId="35" borderId="57" xfId="0" applyFont="1" applyFill="1" applyBorder="1" applyAlignment="1">
      <alignment horizontal="left" vertical="center" wrapText="1"/>
    </xf>
    <xf numFmtId="0" fontId="110" fillId="0" borderId="22" xfId="0" applyFont="1" applyBorder="1" applyAlignment="1">
      <alignment horizontal="center"/>
    </xf>
    <xf numFmtId="0" fontId="96" fillId="0" borderId="0" xfId="0" applyFont="1" applyAlignment="1">
      <alignment horizontal="center"/>
    </xf>
    <xf numFmtId="0" fontId="111" fillId="35" borderId="18" xfId="0" applyFont="1" applyFill="1" applyBorder="1" applyAlignment="1">
      <alignment/>
    </xf>
    <xf numFmtId="0" fontId="111" fillId="35" borderId="11" xfId="0" applyFont="1" applyFill="1" applyBorder="1" applyAlignment="1">
      <alignment/>
    </xf>
    <xf numFmtId="0" fontId="111" fillId="35" borderId="20" xfId="0" applyFont="1" applyFill="1" applyBorder="1" applyAlignment="1">
      <alignment/>
    </xf>
    <xf numFmtId="0" fontId="111" fillId="35" borderId="14" xfId="0" applyFont="1" applyFill="1" applyBorder="1" applyAlignment="1">
      <alignment/>
    </xf>
    <xf numFmtId="0" fontId="103" fillId="35" borderId="69" xfId="0" applyFont="1" applyFill="1" applyBorder="1" applyAlignment="1">
      <alignment horizontal="center"/>
    </xf>
    <xf numFmtId="0" fontId="103" fillId="35" borderId="70" xfId="0" applyFont="1" applyFill="1" applyBorder="1" applyAlignment="1">
      <alignment horizontal="center"/>
    </xf>
    <xf numFmtId="0" fontId="103" fillId="35" borderId="71" xfId="0" applyFont="1" applyFill="1" applyBorder="1" applyAlignment="1">
      <alignment horizontal="center"/>
    </xf>
    <xf numFmtId="0" fontId="103" fillId="35" borderId="72" xfId="0" applyFont="1" applyFill="1" applyBorder="1" applyAlignment="1">
      <alignment horizontal="center" wrapText="1"/>
    </xf>
    <xf numFmtId="0" fontId="103" fillId="35" borderId="73" xfId="0" applyFont="1" applyFill="1" applyBorder="1" applyAlignment="1">
      <alignment horizontal="center" wrapText="1"/>
    </xf>
    <xf numFmtId="0" fontId="103" fillId="37" borderId="56" xfId="0" applyFont="1" applyFill="1" applyBorder="1" applyAlignment="1">
      <alignment horizontal="left" vertical="center" wrapText="1"/>
    </xf>
    <xf numFmtId="3" fontId="87" fillId="37" borderId="24" xfId="0" applyNumberFormat="1" applyFont="1" applyFill="1" applyBorder="1" applyAlignment="1">
      <alignment wrapText="1"/>
    </xf>
    <xf numFmtId="3" fontId="87" fillId="37" borderId="74" xfId="0" applyNumberFormat="1" applyFont="1" applyFill="1" applyBorder="1" applyAlignment="1">
      <alignment wrapText="1"/>
    </xf>
    <xf numFmtId="3" fontId="87" fillId="37" borderId="26" xfId="0" applyNumberFormat="1" applyFont="1" applyFill="1" applyBorder="1" applyAlignment="1">
      <alignment wrapText="1"/>
    </xf>
    <xf numFmtId="3" fontId="87" fillId="37" borderId="0" xfId="0" applyNumberFormat="1" applyFont="1" applyFill="1" applyBorder="1" applyAlignment="1">
      <alignment wrapText="1"/>
    </xf>
    <xf numFmtId="3" fontId="87" fillId="37" borderId="75" xfId="0" applyNumberFormat="1" applyFont="1" applyFill="1" applyBorder="1" applyAlignment="1">
      <alignment wrapText="1"/>
    </xf>
    <xf numFmtId="3" fontId="87" fillId="37" borderId="17" xfId="0" applyNumberFormat="1" applyFont="1" applyFill="1" applyBorder="1" applyAlignment="1">
      <alignment wrapText="1"/>
    </xf>
    <xf numFmtId="3" fontId="87" fillId="37" borderId="29" xfId="0" applyNumberFormat="1" applyFont="1" applyFill="1" applyBorder="1" applyAlignment="1">
      <alignment wrapText="1"/>
    </xf>
    <xf numFmtId="3" fontId="87" fillId="37" borderId="24" xfId="0" applyNumberFormat="1" applyFont="1" applyFill="1" applyBorder="1" applyAlignment="1">
      <alignment/>
    </xf>
    <xf numFmtId="3" fontId="94" fillId="0" borderId="0" xfId="0" applyNumberFormat="1" applyFont="1" applyBorder="1" applyAlignment="1">
      <alignment/>
    </xf>
    <xf numFmtId="3" fontId="94" fillId="0" borderId="75" xfId="0" applyNumberFormat="1" applyFont="1" applyBorder="1" applyAlignment="1">
      <alignment/>
    </xf>
    <xf numFmtId="3" fontId="87" fillId="37" borderId="76" xfId="0" applyNumberFormat="1" applyFont="1" applyFill="1" applyBorder="1" applyAlignment="1">
      <alignment wrapText="1"/>
    </xf>
    <xf numFmtId="0" fontId="3" fillId="0" borderId="22" xfId="0" applyFont="1" applyBorder="1" applyAlignment="1">
      <alignment horizontal="center"/>
    </xf>
    <xf numFmtId="0" fontId="98" fillId="0" borderId="0" xfId="0" applyFont="1" applyBorder="1" applyAlignment="1">
      <alignment horizontal="center"/>
    </xf>
    <xf numFmtId="3" fontId="87" fillId="34" borderId="45" xfId="0" applyNumberFormat="1" applyFont="1" applyFill="1" applyBorder="1" applyAlignment="1">
      <alignment horizontal="center" vertical="center" wrapText="1"/>
    </xf>
    <xf numFmtId="3" fontId="0" fillId="0" borderId="15" xfId="0" applyNumberFormat="1" applyBorder="1" applyAlignment="1">
      <alignment vertical="center" wrapText="1"/>
    </xf>
    <xf numFmtId="3" fontId="0" fillId="0" borderId="17" xfId="0" applyNumberFormat="1" applyBorder="1" applyAlignment="1">
      <alignment vertical="center" wrapText="1"/>
    </xf>
    <xf numFmtId="3" fontId="85" fillId="34" borderId="30" xfId="0" applyNumberFormat="1" applyFont="1" applyFill="1" applyBorder="1" applyAlignment="1">
      <alignment horizontal="center"/>
    </xf>
    <xf numFmtId="3" fontId="85" fillId="34" borderId="10" xfId="0" applyNumberFormat="1" applyFont="1" applyFill="1" applyBorder="1" applyAlignment="1">
      <alignment horizontal="center"/>
    </xf>
    <xf numFmtId="0" fontId="92" fillId="34" borderId="77" xfId="0" applyFont="1" applyFill="1" applyBorder="1" applyAlignment="1">
      <alignment horizontal="center" wrapText="1"/>
    </xf>
    <xf numFmtId="0" fontId="92" fillId="34" borderId="49" xfId="0" applyFont="1" applyFill="1" applyBorder="1" applyAlignment="1">
      <alignment horizontal="center" wrapText="1"/>
    </xf>
    <xf numFmtId="0" fontId="92" fillId="34" borderId="24" xfId="0" applyFont="1" applyFill="1" applyBorder="1" applyAlignment="1">
      <alignment horizontal="center"/>
    </xf>
    <xf numFmtId="0" fontId="92" fillId="34" borderId="76" xfId="0" applyFont="1" applyFill="1" applyBorder="1" applyAlignment="1">
      <alignment horizontal="center"/>
    </xf>
    <xf numFmtId="0" fontId="92" fillId="34" borderId="78" xfId="0" applyFont="1" applyFill="1" applyBorder="1" applyAlignment="1">
      <alignment horizontal="center"/>
    </xf>
    <xf numFmtId="0" fontId="112" fillId="33" borderId="21" xfId="0" applyFont="1" applyFill="1" applyBorder="1" applyAlignment="1">
      <alignment horizontal="left" wrapText="1"/>
    </xf>
    <xf numFmtId="0" fontId="92" fillId="34" borderId="26" xfId="0" applyFont="1" applyFill="1" applyBorder="1" applyAlignment="1">
      <alignment horizontal="center"/>
    </xf>
    <xf numFmtId="0" fontId="96" fillId="0" borderId="22" xfId="0" applyFont="1" applyBorder="1" applyAlignment="1">
      <alignment horizontal="left"/>
    </xf>
    <xf numFmtId="0" fontId="98" fillId="0" borderId="0" xfId="0" applyFont="1" applyBorder="1" applyAlignment="1">
      <alignment horizontal="left"/>
    </xf>
    <xf numFmtId="49" fontId="92" fillId="34" borderId="24" xfId="0" applyNumberFormat="1" applyFont="1" applyFill="1" applyBorder="1" applyAlignment="1">
      <alignment horizontal="center"/>
    </xf>
    <xf numFmtId="49" fontId="92" fillId="34" borderId="74" xfId="0" applyNumberFormat="1" applyFont="1" applyFill="1" applyBorder="1" applyAlignment="1">
      <alignment horizontal="center"/>
    </xf>
    <xf numFmtId="49" fontId="92" fillId="34" borderId="76" xfId="0" applyNumberFormat="1" applyFont="1" applyFill="1" applyBorder="1" applyAlignment="1">
      <alignment horizontal="center"/>
    </xf>
    <xf numFmtId="0" fontId="92" fillId="34" borderId="74" xfId="0" applyFont="1" applyFill="1" applyBorder="1" applyAlignment="1">
      <alignment horizontal="center"/>
    </xf>
    <xf numFmtId="0" fontId="92" fillId="34" borderId="24" xfId="0" applyFont="1" applyFill="1" applyBorder="1" applyAlignment="1">
      <alignment horizontal="center" vertical="center" wrapText="1"/>
    </xf>
    <xf numFmtId="0" fontId="92" fillId="34" borderId="26" xfId="0" applyFont="1" applyFill="1" applyBorder="1" applyAlignment="1">
      <alignment horizontal="center" vertical="center" wrapText="1"/>
    </xf>
    <xf numFmtId="0" fontId="80" fillId="35" borderId="10" xfId="0" applyFont="1" applyFill="1" applyBorder="1" applyAlignment="1">
      <alignment horizontal="right"/>
    </xf>
    <xf numFmtId="0" fontId="0" fillId="36" borderId="10" xfId="0" applyFill="1" applyBorder="1" applyAlignment="1">
      <alignment horizontal="center"/>
    </xf>
    <xf numFmtId="0" fontId="80" fillId="35" borderId="10" xfId="0" applyFont="1" applyFill="1" applyBorder="1" applyAlignment="1">
      <alignment vertical="center"/>
    </xf>
    <xf numFmtId="3" fontId="0" fillId="36" borderId="10" xfId="0" applyNumberFormat="1" applyFill="1" applyBorder="1" applyAlignment="1">
      <alignment horizontal="center"/>
    </xf>
    <xf numFmtId="0" fontId="80" fillId="35" borderId="50" xfId="0" applyFont="1" applyFill="1" applyBorder="1" applyAlignment="1">
      <alignment horizontal="right"/>
    </xf>
    <xf numFmtId="0" fontId="80" fillId="35" borderId="54" xfId="0" applyFont="1" applyFill="1" applyBorder="1" applyAlignment="1">
      <alignment horizontal="right"/>
    </xf>
    <xf numFmtId="0" fontId="100" fillId="0" borderId="0" xfId="0" applyFont="1" applyAlignment="1">
      <alignment horizontal="center"/>
    </xf>
    <xf numFmtId="0" fontId="0" fillId="0" borderId="44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113" fillId="0" borderId="10" xfId="0" applyFont="1" applyBorder="1" applyAlignment="1">
      <alignment horizontal="center" vertical="center"/>
    </xf>
    <xf numFmtId="0" fontId="98" fillId="0" borderId="0" xfId="0" applyFont="1" applyAlignment="1">
      <alignment horizontal="center"/>
    </xf>
    <xf numFmtId="3" fontId="0" fillId="0" borderId="50" xfId="0" applyNumberFormat="1" applyBorder="1" applyAlignment="1">
      <alignment horizontal="center" vertical="center"/>
    </xf>
    <xf numFmtId="3" fontId="0" fillId="0" borderId="54" xfId="0" applyNumberFormat="1" applyBorder="1" applyAlignment="1">
      <alignment horizontal="center" vertical="center"/>
    </xf>
    <xf numFmtId="3" fontId="0" fillId="0" borderId="79" xfId="0" applyNumberFormat="1" applyBorder="1" applyAlignment="1">
      <alignment horizontal="center" vertical="center"/>
    </xf>
    <xf numFmtId="3" fontId="80" fillId="35" borderId="61" xfId="0" applyNumberFormat="1" applyFont="1" applyFill="1" applyBorder="1" applyAlignment="1">
      <alignment horizontal="center" vertical="center"/>
    </xf>
    <xf numFmtId="3" fontId="80" fillId="35" borderId="53" xfId="0" applyNumberFormat="1" applyFont="1" applyFill="1" applyBorder="1" applyAlignment="1">
      <alignment horizontal="center" vertical="center"/>
    </xf>
    <xf numFmtId="3" fontId="80" fillId="35" borderId="73" xfId="0" applyNumberFormat="1" applyFont="1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80" fillId="35" borderId="80" xfId="0" applyFont="1" applyFill="1" applyBorder="1" applyAlignment="1">
      <alignment horizontal="center" vertical="center"/>
    </xf>
    <xf numFmtId="0" fontId="80" fillId="35" borderId="81" xfId="0" applyFont="1" applyFill="1" applyBorder="1" applyAlignment="1">
      <alignment horizontal="center" vertical="center"/>
    </xf>
    <xf numFmtId="0" fontId="80" fillId="35" borderId="72" xfId="0" applyFont="1" applyFill="1" applyBorder="1" applyAlignment="1">
      <alignment horizontal="center" vertical="center"/>
    </xf>
    <xf numFmtId="2" fontId="0" fillId="0" borderId="50" xfId="0" applyNumberFormat="1" applyBorder="1" applyAlignment="1">
      <alignment horizontal="center" vertical="center"/>
    </xf>
    <xf numFmtId="2" fontId="0" fillId="0" borderId="54" xfId="0" applyNumberFormat="1" applyBorder="1" applyAlignment="1">
      <alignment horizontal="center" vertical="center"/>
    </xf>
    <xf numFmtId="0" fontId="0" fillId="0" borderId="50" xfId="0" applyBorder="1" applyAlignment="1">
      <alignment horizontal="left" vertical="center" wrapText="1"/>
    </xf>
    <xf numFmtId="0" fontId="0" fillId="0" borderId="82" xfId="0" applyBorder="1" applyAlignment="1">
      <alignment horizontal="left" vertical="center" wrapText="1"/>
    </xf>
    <xf numFmtId="0" fontId="0" fillId="0" borderId="54" xfId="0" applyBorder="1" applyAlignment="1">
      <alignment horizontal="left" vertical="center" wrapText="1"/>
    </xf>
    <xf numFmtId="0" fontId="0" fillId="0" borderId="83" xfId="0" applyBorder="1" applyAlignment="1">
      <alignment horizontal="center"/>
    </xf>
    <xf numFmtId="0" fontId="0" fillId="0" borderId="43" xfId="0" applyBorder="1" applyAlignment="1">
      <alignment horizontal="center"/>
    </xf>
    <xf numFmtId="2" fontId="0" fillId="0" borderId="82" xfId="0" applyNumberFormat="1" applyBorder="1" applyAlignment="1">
      <alignment horizontal="center" vertical="center"/>
    </xf>
    <xf numFmtId="0" fontId="0" fillId="0" borderId="82" xfId="0" applyFont="1" applyBorder="1" applyAlignment="1">
      <alignment horizontal="left" vertical="center" wrapText="1"/>
    </xf>
    <xf numFmtId="0" fontId="0" fillId="0" borderId="54" xfId="0" applyFont="1" applyBorder="1" applyAlignment="1">
      <alignment horizontal="left" vertical="center" wrapText="1"/>
    </xf>
    <xf numFmtId="0" fontId="0" fillId="0" borderId="82" xfId="0" applyBorder="1" applyAlignment="1">
      <alignment vertical="top" wrapText="1"/>
    </xf>
    <xf numFmtId="0" fontId="0" fillId="0" borderId="54" xfId="0" applyBorder="1" applyAlignment="1">
      <alignment vertical="top" wrapText="1"/>
    </xf>
    <xf numFmtId="0" fontId="0" fillId="0" borderId="50" xfId="0" applyFont="1" applyBorder="1" applyAlignment="1">
      <alignment horizontal="left" vertical="center" wrapText="1"/>
    </xf>
    <xf numFmtId="0" fontId="80" fillId="35" borderId="10" xfId="0" applyFont="1" applyFill="1" applyBorder="1" applyAlignment="1">
      <alignment horizontal="center"/>
    </xf>
    <xf numFmtId="0" fontId="0" fillId="0" borderId="50" xfId="0" applyNumberFormat="1" applyBorder="1" applyAlignment="1">
      <alignment horizontal="center" vertical="center"/>
    </xf>
    <xf numFmtId="0" fontId="0" fillId="0" borderId="54" xfId="0" applyNumberFormat="1" applyBorder="1" applyAlignment="1">
      <alignment horizontal="center" vertical="center"/>
    </xf>
    <xf numFmtId="0" fontId="0" fillId="0" borderId="82" xfId="0" applyBorder="1" applyAlignment="1">
      <alignment horizontal="left" wrapText="1"/>
    </xf>
    <xf numFmtId="0" fontId="0" fillId="0" borderId="54" xfId="0" applyBorder="1" applyAlignment="1">
      <alignment horizontal="left" wrapText="1"/>
    </xf>
    <xf numFmtId="0" fontId="0" fillId="0" borderId="50" xfId="0" applyBorder="1" applyAlignment="1">
      <alignment vertical="center" wrapText="1"/>
    </xf>
    <xf numFmtId="0" fontId="0" fillId="0" borderId="82" xfId="0" applyFont="1" applyBorder="1" applyAlignment="1">
      <alignment vertical="center" wrapText="1"/>
    </xf>
    <xf numFmtId="0" fontId="0" fillId="0" borderId="54" xfId="0" applyFont="1" applyBorder="1" applyAlignment="1">
      <alignment vertical="center" wrapText="1"/>
    </xf>
    <xf numFmtId="49" fontId="0" fillId="0" borderId="83" xfId="0" applyNumberFormat="1" applyBorder="1" applyAlignment="1">
      <alignment horizontal="center"/>
    </xf>
    <xf numFmtId="49" fontId="0" fillId="0" borderId="43" xfId="0" applyNumberFormat="1" applyBorder="1" applyAlignment="1">
      <alignment horizontal="center"/>
    </xf>
    <xf numFmtId="0" fontId="98" fillId="0" borderId="22" xfId="0" applyFont="1" applyBorder="1" applyAlignment="1">
      <alignment horizontal="center"/>
    </xf>
    <xf numFmtId="0" fontId="56" fillId="36" borderId="36" xfId="0" applyFont="1" applyFill="1" applyBorder="1" applyAlignment="1">
      <alignment horizontal="center" vertical="center" textRotation="90" wrapText="1"/>
    </xf>
    <xf numFmtId="0" fontId="83" fillId="36" borderId="84" xfId="0" applyFont="1" applyFill="1" applyBorder="1" applyAlignment="1">
      <alignment horizontal="center" vertical="center" textRotation="90"/>
    </xf>
    <xf numFmtId="0" fontId="56" fillId="36" borderId="10" xfId="0" applyFont="1" applyFill="1" applyBorder="1" applyAlignment="1">
      <alignment horizontal="center" vertical="center" textRotation="90"/>
    </xf>
    <xf numFmtId="0" fontId="56" fillId="36" borderId="62" xfId="0" applyFont="1" applyFill="1" applyBorder="1" applyAlignment="1">
      <alignment horizontal="center" vertical="center" textRotation="90"/>
    </xf>
    <xf numFmtId="0" fontId="114" fillId="36" borderId="85" xfId="0" applyFont="1" applyFill="1" applyBorder="1" applyAlignment="1">
      <alignment horizontal="center" vertical="center" textRotation="90"/>
    </xf>
    <xf numFmtId="0" fontId="114" fillId="36" borderId="86" xfId="0" applyFont="1" applyFill="1" applyBorder="1" applyAlignment="1">
      <alignment horizontal="center" vertical="center" textRotation="90"/>
    </xf>
    <xf numFmtId="0" fontId="56" fillId="36" borderId="87" xfId="0" applyFont="1" applyFill="1" applyBorder="1" applyAlignment="1">
      <alignment horizontal="center" vertical="center" textRotation="90"/>
    </xf>
    <xf numFmtId="0" fontId="56" fillId="36" borderId="88" xfId="0" applyFont="1" applyFill="1" applyBorder="1" applyAlignment="1">
      <alignment horizontal="center" vertical="center" textRotation="90"/>
    </xf>
    <xf numFmtId="0" fontId="56" fillId="36" borderId="35" xfId="0" applyFont="1" applyFill="1" applyBorder="1" applyAlignment="1">
      <alignment horizontal="center" vertical="center" textRotation="90"/>
    </xf>
    <xf numFmtId="0" fontId="56" fillId="36" borderId="89" xfId="0" applyFont="1" applyFill="1" applyBorder="1" applyAlignment="1">
      <alignment horizontal="center" vertical="center" textRotation="90"/>
    </xf>
    <xf numFmtId="0" fontId="46" fillId="36" borderId="90" xfId="0" applyFont="1" applyFill="1" applyBorder="1" applyAlignment="1">
      <alignment horizontal="center" vertical="center"/>
    </xf>
    <xf numFmtId="0" fontId="46" fillId="36" borderId="91" xfId="0" applyFont="1" applyFill="1" applyBorder="1" applyAlignment="1">
      <alignment horizontal="center" vertical="center"/>
    </xf>
    <xf numFmtId="0" fontId="46" fillId="36" borderId="92" xfId="0" applyFont="1" applyFill="1" applyBorder="1" applyAlignment="1">
      <alignment horizontal="center" vertical="center"/>
    </xf>
    <xf numFmtId="0" fontId="56" fillId="36" borderId="93" xfId="0" applyFont="1" applyFill="1" applyBorder="1" applyAlignment="1">
      <alignment horizontal="center" vertical="center" textRotation="90"/>
    </xf>
    <xf numFmtId="0" fontId="56" fillId="36" borderId="67" xfId="0" applyFont="1" applyFill="1" applyBorder="1" applyAlignment="1">
      <alignment horizontal="center" vertical="center" textRotation="90"/>
    </xf>
    <xf numFmtId="0" fontId="56" fillId="36" borderId="94" xfId="0" applyFont="1" applyFill="1" applyBorder="1" applyAlignment="1">
      <alignment horizontal="center" vertical="center" textRotation="90" wrapText="1"/>
    </xf>
    <xf numFmtId="0" fontId="83" fillId="36" borderId="95" xfId="0" applyFont="1" applyFill="1" applyBorder="1" applyAlignment="1">
      <alignment horizontal="center" vertical="center" textRotation="90"/>
    </xf>
    <xf numFmtId="0" fontId="56" fillId="36" borderId="36" xfId="0" applyFont="1" applyFill="1" applyBorder="1" applyAlignment="1">
      <alignment horizontal="center" vertical="center" textRotation="90"/>
    </xf>
    <xf numFmtId="0" fontId="56" fillId="36" borderId="84" xfId="0" applyFont="1" applyFill="1" applyBorder="1" applyAlignment="1">
      <alignment horizontal="center" vertical="center" textRotation="90"/>
    </xf>
    <xf numFmtId="0" fontId="56" fillId="36" borderId="85" xfId="0" applyFont="1" applyFill="1" applyBorder="1" applyAlignment="1">
      <alignment horizontal="center" vertical="center" textRotation="90"/>
    </xf>
    <xf numFmtId="0" fontId="56" fillId="36" borderId="86" xfId="0" applyFont="1" applyFill="1" applyBorder="1" applyAlignment="1">
      <alignment horizontal="center" vertical="center" textRotation="90"/>
    </xf>
    <xf numFmtId="0" fontId="56" fillId="36" borderId="84" xfId="0" applyFont="1" applyFill="1" applyBorder="1" applyAlignment="1">
      <alignment horizontal="center" vertical="center" textRotation="90" wrapText="1"/>
    </xf>
    <xf numFmtId="0" fontId="83" fillId="36" borderId="96" xfId="0" applyFont="1" applyFill="1" applyBorder="1" applyAlignment="1">
      <alignment horizontal="center" vertical="center" textRotation="90"/>
    </xf>
    <xf numFmtId="0" fontId="4" fillId="0" borderId="22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49" fillId="35" borderId="97" xfId="0" applyFont="1" applyFill="1" applyBorder="1" applyAlignment="1">
      <alignment horizontal="center" vertical="center"/>
    </xf>
    <xf numFmtId="0" fontId="49" fillId="35" borderId="98" xfId="0" applyFont="1" applyFill="1" applyBorder="1" applyAlignment="1">
      <alignment horizontal="center" vertical="center"/>
    </xf>
    <xf numFmtId="0" fontId="49" fillId="35" borderId="99" xfId="0" applyFont="1" applyFill="1" applyBorder="1" applyAlignment="1">
      <alignment horizontal="center" vertical="center"/>
    </xf>
    <xf numFmtId="0" fontId="49" fillId="35" borderId="100" xfId="0" applyFont="1" applyFill="1" applyBorder="1" applyAlignment="1">
      <alignment horizontal="center" vertical="center"/>
    </xf>
    <xf numFmtId="0" fontId="49" fillId="35" borderId="101" xfId="0" applyFont="1" applyFill="1" applyBorder="1" applyAlignment="1">
      <alignment horizontal="center" vertical="center"/>
    </xf>
    <xf numFmtId="0" fontId="49" fillId="35" borderId="102" xfId="0" applyFont="1" applyFill="1" applyBorder="1" applyAlignment="1">
      <alignment horizontal="center" vertical="center"/>
    </xf>
    <xf numFmtId="0" fontId="46" fillId="36" borderId="103" xfId="0" applyFont="1" applyFill="1" applyBorder="1" applyAlignment="1">
      <alignment horizontal="center" vertical="center"/>
    </xf>
    <xf numFmtId="0" fontId="46" fillId="36" borderId="104" xfId="0" applyFont="1" applyFill="1" applyBorder="1" applyAlignment="1">
      <alignment horizontal="center" vertical="center"/>
    </xf>
    <xf numFmtId="0" fontId="98" fillId="0" borderId="0" xfId="0" applyFont="1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104" fillId="0" borderId="0" xfId="0" applyFont="1" applyBorder="1" applyAlignment="1">
      <alignment horizontal="center" vertical="top"/>
    </xf>
    <xf numFmtId="4" fontId="0" fillId="33" borderId="50" xfId="0" applyNumberFormat="1" applyFont="1" applyFill="1" applyBorder="1" applyAlignment="1">
      <alignment horizontal="right" vertical="center"/>
    </xf>
    <xf numFmtId="4" fontId="0" fillId="33" borderId="54" xfId="0" applyNumberFormat="1" applyFont="1" applyFill="1" applyBorder="1" applyAlignment="1">
      <alignment horizontal="right" vertical="center"/>
    </xf>
    <xf numFmtId="3" fontId="0" fillId="0" borderId="50" xfId="0" applyNumberFormat="1" applyBorder="1" applyAlignment="1">
      <alignment horizontal="right" vertical="center"/>
    </xf>
    <xf numFmtId="3" fontId="0" fillId="0" borderId="54" xfId="0" applyNumberFormat="1" applyBorder="1" applyAlignment="1">
      <alignment horizontal="right" vertical="center"/>
    </xf>
    <xf numFmtId="0" fontId="0" fillId="0" borderId="54" xfId="0" applyBorder="1" applyAlignment="1">
      <alignment horizontal="right" vertical="center"/>
    </xf>
    <xf numFmtId="0" fontId="98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3" fontId="0" fillId="0" borderId="50" xfId="0" applyNumberFormat="1" applyBorder="1" applyAlignment="1">
      <alignment horizontal="right"/>
    </xf>
    <xf numFmtId="3" fontId="0" fillId="0" borderId="54" xfId="0" applyNumberFormat="1" applyBorder="1" applyAlignment="1">
      <alignment horizontal="right"/>
    </xf>
    <xf numFmtId="0" fontId="0" fillId="0" borderId="54" xfId="0" applyBorder="1" applyAlignment="1">
      <alignment horizontal="right"/>
    </xf>
    <xf numFmtId="0" fontId="80" fillId="35" borderId="50" xfId="0" applyFont="1" applyFill="1" applyBorder="1" applyAlignment="1">
      <alignment horizontal="center"/>
    </xf>
    <xf numFmtId="0" fontId="80" fillId="35" borderId="54" xfId="0" applyFont="1" applyFill="1" applyBorder="1" applyAlignment="1">
      <alignment horizontal="center"/>
    </xf>
    <xf numFmtId="3" fontId="0" fillId="0" borderId="50" xfId="0" applyNumberFormat="1" applyFont="1" applyBorder="1" applyAlignment="1">
      <alignment horizontal="right" vertical="center"/>
    </xf>
    <xf numFmtId="3" fontId="0" fillId="0" borderId="54" xfId="0" applyNumberFormat="1" applyFont="1" applyBorder="1" applyAlignment="1">
      <alignment horizontal="right" vertical="center"/>
    </xf>
    <xf numFmtId="0" fontId="0" fillId="0" borderId="50" xfId="0" applyFont="1" applyBorder="1" applyAlignment="1">
      <alignment horizontal="right" vertical="center"/>
    </xf>
    <xf numFmtId="0" fontId="0" fillId="0" borderId="54" xfId="0" applyFont="1" applyBorder="1" applyAlignment="1">
      <alignment horizontal="right" vertical="center"/>
    </xf>
    <xf numFmtId="0" fontId="80" fillId="35" borderId="50" xfId="0" applyFont="1" applyFill="1" applyBorder="1" applyAlignment="1">
      <alignment horizontal="right" wrapText="1"/>
    </xf>
    <xf numFmtId="0" fontId="80" fillId="35" borderId="82" xfId="0" applyFont="1" applyFill="1" applyBorder="1" applyAlignment="1">
      <alignment horizontal="right" wrapText="1"/>
    </xf>
    <xf numFmtId="0" fontId="80" fillId="35" borderId="54" xfId="0" applyFont="1" applyFill="1" applyBorder="1" applyAlignment="1">
      <alignment horizontal="right" wrapText="1"/>
    </xf>
    <xf numFmtId="0" fontId="100" fillId="0" borderId="0" xfId="0" applyFont="1" applyBorder="1" applyAlignment="1">
      <alignment horizontal="center"/>
    </xf>
    <xf numFmtId="0" fontId="80" fillId="35" borderId="62" xfId="0" applyFont="1" applyFill="1" applyBorder="1" applyAlignment="1">
      <alignment horizontal="center" vertical="center" wrapText="1"/>
    </xf>
    <xf numFmtId="0" fontId="80" fillId="35" borderId="67" xfId="0" applyFont="1" applyFill="1" applyBorder="1" applyAlignment="1">
      <alignment horizontal="center" vertical="center" wrapText="1"/>
    </xf>
    <xf numFmtId="0" fontId="80" fillId="35" borderId="27" xfId="0" applyFont="1" applyFill="1" applyBorder="1" applyAlignment="1">
      <alignment horizontal="center" vertical="center" wrapText="1"/>
    </xf>
    <xf numFmtId="0" fontId="98" fillId="0" borderId="0" xfId="0" applyFont="1" applyBorder="1" applyAlignment="1">
      <alignment horizontal="center" wrapText="1"/>
    </xf>
    <xf numFmtId="0" fontId="80" fillId="35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104" fillId="0" borderId="22" xfId="0" applyFont="1" applyBorder="1" applyAlignment="1">
      <alignment horizontal="left"/>
    </xf>
    <xf numFmtId="0" fontId="80" fillId="35" borderId="10" xfId="0" applyFont="1" applyFill="1" applyBorder="1" applyAlignment="1">
      <alignment horizontal="right" wrapText="1"/>
    </xf>
    <xf numFmtId="0" fontId="80" fillId="35" borderId="43" xfId="0" applyFont="1" applyFill="1" applyBorder="1" applyAlignment="1">
      <alignment horizontal="right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552450</xdr:colOff>
      <xdr:row>6</xdr:row>
      <xdr:rowOff>85725</xdr:rowOff>
    </xdr:from>
    <xdr:to>
      <xdr:col>5</xdr:col>
      <xdr:colOff>419100</xdr:colOff>
      <xdr:row>12</xdr:row>
      <xdr:rowOff>85725</xdr:rowOff>
    </xdr:to>
    <xdr:pic>
      <xdr:nvPicPr>
        <xdr:cNvPr id="1" name="1 Resim" descr="log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0" y="1323975"/>
          <a:ext cx="10858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32</xdr:row>
      <xdr:rowOff>0</xdr:rowOff>
    </xdr:from>
    <xdr:to>
      <xdr:col>24</xdr:col>
      <xdr:colOff>114300</xdr:colOff>
      <xdr:row>56</xdr:row>
      <xdr:rowOff>95250</xdr:rowOff>
    </xdr:to>
    <xdr:pic>
      <xdr:nvPicPr>
        <xdr:cNvPr id="1" name="Resim 2" descr="http://10.10.20.33/istatistik/grafikler/multi_bar1.php?data0=,71,46,604,57,10,678,1236,202,242,174,72,78,432,157,15,123,116,43,23,0,0&amp;data1=,18,35,698,3,13,1207,2091,555,427,91,23,133,263,134,1,87,17,42,92,0,0&amp;data2=,28,,,,,48,2,15,,,,,,1,,,,,2,,&amp;labels2=,A,B,C,D,E,F,G,H,I,J,K,L,M,N,O,P,Q,R,S,T,U&amp;baslik=2013%20MAYIS%20AYINDA%20FAALİYET%20GRUBUNA%20GÖRE%20YENİ%20KURULAN%20ŞİRKET%20DAĞILIM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6125" y="10572750"/>
          <a:ext cx="7429500" cy="466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32</xdr:row>
      <xdr:rowOff>0</xdr:rowOff>
    </xdr:from>
    <xdr:to>
      <xdr:col>22</xdr:col>
      <xdr:colOff>114300</xdr:colOff>
      <xdr:row>56</xdr:row>
      <xdr:rowOff>95250</xdr:rowOff>
    </xdr:to>
    <xdr:pic>
      <xdr:nvPicPr>
        <xdr:cNvPr id="1" name="Resim 2" descr="http://10.10.20.33/istatistik/grafikler/multi_bar1.php?data0=,71,46,604,57,10,678,1236,202,242,174,72,78,432,157,15,123,116,43,23,0,0&amp;data1=,18,35,698,3,13,1207,2091,555,427,91,23,133,263,134,1,87,17,42,92,0,0&amp;data2=,28,,,,,48,2,15,,,,,,1,,,,,2,,&amp;labels2=,A,B,C,D,E,F,G,H,I,J,K,L,M,N,O,P,Q,R,S,T,U&amp;baslik=2013%20MAYIS%20AYINDA%20FAALİYET%20GRUBUNA%20GÖRE%20YENİ%20KURULAN%20ŞİRKET%20DAĞILIM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9858375"/>
          <a:ext cx="7429500" cy="466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42"/>
  <sheetViews>
    <sheetView zoomScalePageLayoutView="0" workbookViewId="0" topLeftCell="A1">
      <selection activeCell="A24" sqref="A24"/>
    </sheetView>
  </sheetViews>
  <sheetFormatPr defaultColWidth="9.140625" defaultRowHeight="15"/>
  <cols>
    <col min="7" max="7" width="11.8515625" style="0" customWidth="1"/>
  </cols>
  <sheetData>
    <row r="4" spans="1:9" ht="22.5" customHeight="1">
      <c r="A4" s="318" t="s">
        <v>267</v>
      </c>
      <c r="B4" s="318"/>
      <c r="C4" s="318"/>
      <c r="D4" s="318"/>
      <c r="E4" s="318"/>
      <c r="F4" s="318"/>
      <c r="G4" s="318"/>
      <c r="H4" s="318"/>
      <c r="I4" s="318"/>
    </row>
    <row r="18" spans="1:9" ht="20.25">
      <c r="A18" s="319" t="s">
        <v>268</v>
      </c>
      <c r="B18" s="319"/>
      <c r="C18" s="319"/>
      <c r="D18" s="319"/>
      <c r="E18" s="319"/>
      <c r="F18" s="319"/>
      <c r="G18" s="319"/>
      <c r="H18" s="319"/>
      <c r="I18" s="319"/>
    </row>
    <row r="19" spans="1:9" ht="20.25">
      <c r="A19" s="319"/>
      <c r="B19" s="319"/>
      <c r="C19" s="319"/>
      <c r="D19" s="319"/>
      <c r="E19" s="319"/>
      <c r="F19" s="319"/>
      <c r="G19" s="319"/>
      <c r="H19" s="319"/>
      <c r="I19" s="319"/>
    </row>
    <row r="20" spans="1:9" ht="20.25">
      <c r="A20" s="320" t="s">
        <v>404</v>
      </c>
      <c r="B20" s="320"/>
      <c r="C20" s="320"/>
      <c r="D20" s="320"/>
      <c r="E20" s="320"/>
      <c r="F20" s="320"/>
      <c r="G20" s="320"/>
      <c r="H20" s="320"/>
      <c r="I20" s="320"/>
    </row>
    <row r="21" spans="1:7" ht="15.75">
      <c r="A21" s="153"/>
      <c r="B21" s="154"/>
      <c r="C21" s="154"/>
      <c r="D21" s="154"/>
      <c r="E21" s="154"/>
      <c r="F21" s="154"/>
      <c r="G21" s="154"/>
    </row>
    <row r="22" spans="1:9" ht="18" customHeight="1">
      <c r="A22" s="153"/>
      <c r="B22" s="322" t="s">
        <v>399</v>
      </c>
      <c r="C22" s="322"/>
      <c r="D22" s="322"/>
      <c r="E22" s="322"/>
      <c r="F22" s="322"/>
      <c r="G22" s="322"/>
      <c r="H22" s="322"/>
      <c r="I22" s="322"/>
    </row>
    <row r="23" spans="1:9" ht="15.75">
      <c r="A23" s="153"/>
      <c r="B23" s="322"/>
      <c r="C23" s="322"/>
      <c r="D23" s="322"/>
      <c r="E23" s="322"/>
      <c r="F23" s="322"/>
      <c r="G23" s="322"/>
      <c r="H23" s="322"/>
      <c r="I23" s="322"/>
    </row>
    <row r="24" spans="1:9" ht="18">
      <c r="A24" s="153"/>
      <c r="B24" s="301"/>
      <c r="C24" s="301"/>
      <c r="D24" s="301"/>
      <c r="E24" s="301"/>
      <c r="F24" s="301"/>
      <c r="G24" s="301"/>
      <c r="H24" s="301"/>
      <c r="I24" s="301"/>
    </row>
    <row r="25" spans="1:7" ht="15.75">
      <c r="A25" s="153"/>
      <c r="B25" s="154"/>
      <c r="C25" s="154"/>
      <c r="D25" s="154"/>
      <c r="E25" s="154"/>
      <c r="F25" s="154"/>
      <c r="G25" s="154"/>
    </row>
    <row r="26" spans="1:7" ht="15.75">
      <c r="A26" s="153"/>
      <c r="B26" s="154"/>
      <c r="C26" s="154"/>
      <c r="D26" s="154"/>
      <c r="E26" s="154"/>
      <c r="F26" s="154"/>
      <c r="G26" s="154"/>
    </row>
    <row r="27" spans="1:7" ht="23.25">
      <c r="A27" s="153"/>
      <c r="B27" s="154"/>
      <c r="C27" s="321"/>
      <c r="D27" s="321"/>
      <c r="E27" s="321"/>
      <c r="F27" s="154"/>
      <c r="G27" s="154"/>
    </row>
    <row r="28" spans="1:7" ht="15.75">
      <c r="A28" s="153"/>
      <c r="B28" s="154"/>
      <c r="C28" s="154"/>
      <c r="D28" s="154"/>
      <c r="E28" s="154"/>
      <c r="F28" s="154"/>
      <c r="G28" s="154"/>
    </row>
    <row r="29" spans="1:7" ht="15.75">
      <c r="A29" s="153"/>
      <c r="B29" s="154"/>
      <c r="C29" s="154"/>
      <c r="D29" s="154"/>
      <c r="E29" s="154"/>
      <c r="F29" s="154"/>
      <c r="G29" s="154"/>
    </row>
    <row r="30" spans="1:7" ht="15.75">
      <c r="A30" s="153"/>
      <c r="B30" s="154"/>
      <c r="C30" s="154"/>
      <c r="D30" s="154"/>
      <c r="E30" s="154"/>
      <c r="F30" s="154"/>
      <c r="G30" s="154"/>
    </row>
    <row r="31" spans="1:7" ht="15.75">
      <c r="A31" s="153"/>
      <c r="B31" s="154"/>
      <c r="C31" s="154"/>
      <c r="D31" s="154"/>
      <c r="E31" s="154"/>
      <c r="F31" s="154"/>
      <c r="G31" s="154"/>
    </row>
    <row r="32" spans="1:7" ht="15.75">
      <c r="A32" s="153"/>
      <c r="B32" s="154"/>
      <c r="C32" s="154"/>
      <c r="D32" s="154"/>
      <c r="E32" s="154"/>
      <c r="F32" s="154"/>
      <c r="G32" s="154"/>
    </row>
    <row r="33" spans="1:7" ht="15.75">
      <c r="A33" s="153"/>
      <c r="B33" s="154"/>
      <c r="C33" s="154"/>
      <c r="D33" s="154"/>
      <c r="E33" s="154"/>
      <c r="F33" s="154"/>
      <c r="G33" s="154"/>
    </row>
    <row r="34" spans="1:7" ht="15.75">
      <c r="A34" s="153"/>
      <c r="B34" s="154"/>
      <c r="C34" s="154"/>
      <c r="D34" s="154"/>
      <c r="E34" s="154"/>
      <c r="F34" s="154"/>
      <c r="G34" s="154"/>
    </row>
    <row r="35" spans="1:7" ht="15.75">
      <c r="A35" s="153"/>
      <c r="B35" s="154"/>
      <c r="C35" s="154"/>
      <c r="D35" s="154"/>
      <c r="E35" s="154"/>
      <c r="F35" s="154"/>
      <c r="G35" s="154"/>
    </row>
    <row r="36" spans="1:9" ht="15.75">
      <c r="A36" s="316" t="s">
        <v>269</v>
      </c>
      <c r="B36" s="316"/>
      <c r="C36" s="316"/>
      <c r="D36" s="316"/>
      <c r="E36" s="316"/>
      <c r="F36" s="316"/>
      <c r="G36" s="316"/>
      <c r="H36" s="316"/>
      <c r="I36" s="316"/>
    </row>
    <row r="37" spans="1:9" ht="15.75">
      <c r="A37" s="316" t="s">
        <v>270</v>
      </c>
      <c r="B37" s="316"/>
      <c r="C37" s="316"/>
      <c r="D37" s="316"/>
      <c r="E37" s="316"/>
      <c r="F37" s="316"/>
      <c r="G37" s="316"/>
      <c r="H37" s="316"/>
      <c r="I37" s="316"/>
    </row>
    <row r="38" spans="1:9" ht="15.75">
      <c r="A38" s="153"/>
      <c r="B38" s="154"/>
      <c r="C38" s="154"/>
      <c r="D38" s="154"/>
      <c r="E38" s="154"/>
      <c r="F38" s="154"/>
      <c r="G38" s="154"/>
      <c r="H38" s="155"/>
      <c r="I38" s="155"/>
    </row>
    <row r="39" spans="1:9" ht="15.75">
      <c r="A39" s="153"/>
      <c r="B39" s="154"/>
      <c r="C39" s="154"/>
      <c r="D39" s="154"/>
      <c r="E39" s="154"/>
      <c r="F39" s="154"/>
      <c r="G39" s="154"/>
      <c r="H39" s="155"/>
      <c r="I39" s="155"/>
    </row>
    <row r="40" spans="1:9" ht="15">
      <c r="A40" s="317" t="s">
        <v>405</v>
      </c>
      <c r="B40" s="317"/>
      <c r="C40" s="317"/>
      <c r="D40" s="317"/>
      <c r="E40" s="317"/>
      <c r="F40" s="317"/>
      <c r="G40" s="317"/>
      <c r="H40" s="317"/>
      <c r="I40" s="317"/>
    </row>
    <row r="41" spans="1:7" ht="15">
      <c r="A41" s="155"/>
      <c r="B41" s="155"/>
      <c r="C41" s="155"/>
      <c r="D41" s="155"/>
      <c r="E41" s="155"/>
      <c r="F41" s="155"/>
      <c r="G41" s="155"/>
    </row>
    <row r="42" spans="1:7" ht="15">
      <c r="A42" s="155"/>
      <c r="B42" s="155"/>
      <c r="C42" s="155"/>
      <c r="D42" s="155"/>
      <c r="E42" s="155"/>
      <c r="F42" s="155"/>
      <c r="G42" s="155"/>
    </row>
  </sheetData>
  <sheetProtection/>
  <mergeCells count="9">
    <mergeCell ref="A36:I36"/>
    <mergeCell ref="A37:I37"/>
    <mergeCell ref="A40:I40"/>
    <mergeCell ref="A4:I4"/>
    <mergeCell ref="A18:I18"/>
    <mergeCell ref="A19:I19"/>
    <mergeCell ref="A20:I20"/>
    <mergeCell ref="C27:E27"/>
    <mergeCell ref="B22:I2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J24"/>
  <sheetViews>
    <sheetView zoomScalePageLayoutView="0" workbookViewId="0" topLeftCell="A1">
      <selection activeCell="A1" sqref="A1"/>
    </sheetView>
  </sheetViews>
  <sheetFormatPr defaultColWidth="9.140625" defaultRowHeight="15"/>
  <sheetData>
    <row r="2" spans="1:10" ht="18.75" thickBot="1">
      <c r="A2" s="323" t="s">
        <v>410</v>
      </c>
      <c r="B2" s="323"/>
      <c r="C2" s="323"/>
      <c r="D2" s="323"/>
      <c r="E2" s="323"/>
      <c r="F2" s="323"/>
      <c r="G2" s="323"/>
      <c r="H2" s="323"/>
      <c r="I2" s="323"/>
      <c r="J2" s="323"/>
    </row>
    <row r="5" spans="1:10" ht="18.75" customHeight="1">
      <c r="A5" s="354" t="s">
        <v>124</v>
      </c>
      <c r="B5" s="354"/>
      <c r="C5" s="354"/>
      <c r="D5" s="354"/>
      <c r="E5" s="354"/>
      <c r="F5" s="354"/>
      <c r="G5" s="354"/>
      <c r="H5" s="354"/>
      <c r="I5" s="354"/>
      <c r="J5" s="354"/>
    </row>
    <row r="6" spans="3:10" ht="15.75">
      <c r="C6" s="1"/>
      <c r="D6" s="91"/>
      <c r="E6" s="91"/>
      <c r="F6" s="91"/>
      <c r="G6" s="91"/>
      <c r="H6" s="91"/>
      <c r="I6" s="91"/>
      <c r="J6" s="91"/>
    </row>
    <row r="7" spans="3:10" ht="15.75">
      <c r="C7" s="1"/>
      <c r="D7" s="91"/>
      <c r="E7" s="91"/>
      <c r="F7" s="91"/>
      <c r="G7" s="91"/>
      <c r="H7" s="91"/>
      <c r="I7" s="91"/>
      <c r="J7" s="91"/>
    </row>
    <row r="8" ht="15.75" thickBot="1"/>
    <row r="9" spans="2:10" ht="24.75" customHeight="1">
      <c r="B9" s="257"/>
      <c r="C9" s="395" t="s">
        <v>125</v>
      </c>
      <c r="D9" s="396"/>
      <c r="E9" s="395" t="s">
        <v>126</v>
      </c>
      <c r="F9" s="396"/>
      <c r="G9" s="395" t="s">
        <v>127</v>
      </c>
      <c r="H9" s="396"/>
      <c r="I9" s="395" t="s">
        <v>128</v>
      </c>
      <c r="J9" s="397"/>
    </row>
    <row r="10" spans="2:10" ht="24.75" customHeight="1">
      <c r="B10" s="258" t="s">
        <v>129</v>
      </c>
      <c r="C10" s="386">
        <v>2286</v>
      </c>
      <c r="D10" s="387"/>
      <c r="E10" s="386">
        <v>1335</v>
      </c>
      <c r="F10" s="387"/>
      <c r="G10" s="392">
        <v>126</v>
      </c>
      <c r="H10" s="394"/>
      <c r="I10" s="392">
        <v>7</v>
      </c>
      <c r="J10" s="393"/>
    </row>
    <row r="11" spans="2:10" ht="24.75" customHeight="1">
      <c r="B11" s="259" t="s">
        <v>130</v>
      </c>
      <c r="C11" s="386">
        <v>2071</v>
      </c>
      <c r="D11" s="387"/>
      <c r="E11" s="386">
        <v>1089</v>
      </c>
      <c r="F11" s="387"/>
      <c r="G11" s="392">
        <v>47</v>
      </c>
      <c r="H11" s="394"/>
      <c r="I11" s="392">
        <v>4</v>
      </c>
      <c r="J11" s="393"/>
    </row>
    <row r="12" spans="2:10" ht="24.75" customHeight="1">
      <c r="B12" s="258" t="s">
        <v>131</v>
      </c>
      <c r="C12" s="386">
        <v>2162</v>
      </c>
      <c r="D12" s="387"/>
      <c r="E12" s="386">
        <v>1008</v>
      </c>
      <c r="F12" s="387"/>
      <c r="G12" s="386">
        <v>49</v>
      </c>
      <c r="H12" s="387"/>
      <c r="I12" s="386">
        <v>10</v>
      </c>
      <c r="J12" s="388"/>
    </row>
    <row r="13" spans="2:10" ht="24.75" customHeight="1">
      <c r="B13" s="259" t="s">
        <v>132</v>
      </c>
      <c r="C13" s="386">
        <v>2507</v>
      </c>
      <c r="D13" s="387"/>
      <c r="E13" s="386">
        <v>932</v>
      </c>
      <c r="F13" s="387"/>
      <c r="G13" s="386">
        <v>60</v>
      </c>
      <c r="H13" s="387"/>
      <c r="I13" s="386">
        <v>3</v>
      </c>
      <c r="J13" s="388"/>
    </row>
    <row r="14" spans="2:10" ht="24.75" customHeight="1">
      <c r="B14" s="260" t="s">
        <v>133</v>
      </c>
      <c r="C14" s="386">
        <v>2622</v>
      </c>
      <c r="D14" s="387"/>
      <c r="E14" s="386">
        <v>1063</v>
      </c>
      <c r="F14" s="387"/>
      <c r="G14" s="386">
        <v>106</v>
      </c>
      <c r="H14" s="387"/>
      <c r="I14" s="386">
        <v>5</v>
      </c>
      <c r="J14" s="388"/>
    </row>
    <row r="15" spans="2:10" ht="24.75" customHeight="1">
      <c r="B15" s="261" t="s">
        <v>134</v>
      </c>
      <c r="C15" s="386"/>
      <c r="D15" s="387"/>
      <c r="E15" s="386"/>
      <c r="F15" s="387"/>
      <c r="G15" s="386"/>
      <c r="H15" s="387"/>
      <c r="I15" s="386"/>
      <c r="J15" s="388"/>
    </row>
    <row r="16" spans="2:10" ht="24.75" customHeight="1">
      <c r="B16" s="260" t="s">
        <v>135</v>
      </c>
      <c r="C16" s="386"/>
      <c r="D16" s="387"/>
      <c r="E16" s="386"/>
      <c r="F16" s="387"/>
      <c r="G16" s="386"/>
      <c r="H16" s="387"/>
      <c r="I16" s="386"/>
      <c r="J16" s="388"/>
    </row>
    <row r="17" spans="2:10" ht="24.75" customHeight="1">
      <c r="B17" s="261" t="s">
        <v>290</v>
      </c>
      <c r="C17" s="386"/>
      <c r="D17" s="387"/>
      <c r="E17" s="386"/>
      <c r="F17" s="387"/>
      <c r="G17" s="386"/>
      <c r="H17" s="387"/>
      <c r="I17" s="386"/>
      <c r="J17" s="388"/>
    </row>
    <row r="18" spans="2:10" ht="24.75" customHeight="1">
      <c r="B18" s="260" t="s">
        <v>291</v>
      </c>
      <c r="C18" s="386"/>
      <c r="D18" s="387"/>
      <c r="E18" s="386"/>
      <c r="F18" s="387"/>
      <c r="G18" s="386"/>
      <c r="H18" s="387"/>
      <c r="I18" s="386"/>
      <c r="J18" s="388"/>
    </row>
    <row r="19" spans="2:10" ht="24.75" customHeight="1">
      <c r="B19" s="261" t="s">
        <v>293</v>
      </c>
      <c r="C19" s="386"/>
      <c r="D19" s="387"/>
      <c r="E19" s="386"/>
      <c r="F19" s="387"/>
      <c r="G19" s="386"/>
      <c r="H19" s="387"/>
      <c r="I19" s="386"/>
      <c r="J19" s="388"/>
    </row>
    <row r="20" spans="2:10" ht="24.75" customHeight="1">
      <c r="B20" s="260" t="s">
        <v>294</v>
      </c>
      <c r="C20" s="386"/>
      <c r="D20" s="387"/>
      <c r="E20" s="386"/>
      <c r="F20" s="387"/>
      <c r="G20" s="386"/>
      <c r="H20" s="387"/>
      <c r="I20" s="386"/>
      <c r="J20" s="388"/>
    </row>
    <row r="21" spans="2:10" ht="24.75" customHeight="1">
      <c r="B21" s="261" t="s">
        <v>295</v>
      </c>
      <c r="C21" s="386"/>
      <c r="D21" s="387"/>
      <c r="E21" s="386"/>
      <c r="F21" s="387"/>
      <c r="G21" s="386"/>
      <c r="H21" s="387"/>
      <c r="I21" s="386"/>
      <c r="J21" s="388"/>
    </row>
    <row r="22" spans="2:10" ht="24.75" customHeight="1" thickBot="1">
      <c r="B22" s="262" t="s">
        <v>32</v>
      </c>
      <c r="C22" s="389">
        <f>SUM(C10:D21)</f>
        <v>11648</v>
      </c>
      <c r="D22" s="390"/>
      <c r="E22" s="389">
        <f>SUM(E10:F21)</f>
        <v>5427</v>
      </c>
      <c r="F22" s="390"/>
      <c r="G22" s="389">
        <f>SUM(G10:H21)</f>
        <v>388</v>
      </c>
      <c r="H22" s="390"/>
      <c r="I22" s="389">
        <f>SUM(I10:J21)</f>
        <v>29</v>
      </c>
      <c r="J22" s="391"/>
    </row>
    <row r="24" spans="2:5" ht="15">
      <c r="B24" s="3" t="s">
        <v>18</v>
      </c>
      <c r="C24" s="3"/>
      <c r="D24" s="3"/>
      <c r="E24" s="3"/>
    </row>
  </sheetData>
  <sheetProtection/>
  <mergeCells count="58">
    <mergeCell ref="C17:D17"/>
    <mergeCell ref="E17:F17"/>
    <mergeCell ref="G17:H17"/>
    <mergeCell ref="I17:J17"/>
    <mergeCell ref="C14:D14"/>
    <mergeCell ref="E14:F14"/>
    <mergeCell ref="G14:H14"/>
    <mergeCell ref="I14:J14"/>
    <mergeCell ref="C16:D16"/>
    <mergeCell ref="E16:F16"/>
    <mergeCell ref="C10:D10"/>
    <mergeCell ref="C12:D12"/>
    <mergeCell ref="E12:F12"/>
    <mergeCell ref="G12:H12"/>
    <mergeCell ref="C13:D13"/>
    <mergeCell ref="E13:F13"/>
    <mergeCell ref="E10:F10"/>
    <mergeCell ref="G10:H10"/>
    <mergeCell ref="C11:D11"/>
    <mergeCell ref="A2:J2"/>
    <mergeCell ref="A5:J5"/>
    <mergeCell ref="C9:D9"/>
    <mergeCell ref="E9:F9"/>
    <mergeCell ref="G9:H9"/>
    <mergeCell ref="I9:J9"/>
    <mergeCell ref="G16:H16"/>
    <mergeCell ref="I16:J16"/>
    <mergeCell ref="G13:H13"/>
    <mergeCell ref="I13:J13"/>
    <mergeCell ref="I10:J10"/>
    <mergeCell ref="E11:F11"/>
    <mergeCell ref="G11:H11"/>
    <mergeCell ref="I11:J11"/>
    <mergeCell ref="I12:J12"/>
    <mergeCell ref="C22:D22"/>
    <mergeCell ref="E22:F22"/>
    <mergeCell ref="G22:H22"/>
    <mergeCell ref="I22:J22"/>
    <mergeCell ref="C15:D15"/>
    <mergeCell ref="E15:F15"/>
    <mergeCell ref="G15:H15"/>
    <mergeCell ref="I15:J15"/>
    <mergeCell ref="C18:D18"/>
    <mergeCell ref="C21:D21"/>
    <mergeCell ref="C19:D19"/>
    <mergeCell ref="E19:F19"/>
    <mergeCell ref="G19:H19"/>
    <mergeCell ref="I19:J19"/>
    <mergeCell ref="C20:D20"/>
    <mergeCell ref="E20:F20"/>
    <mergeCell ref="G20:H20"/>
    <mergeCell ref="I20:J20"/>
    <mergeCell ref="G18:H18"/>
    <mergeCell ref="I18:J18"/>
    <mergeCell ref="E18:F18"/>
    <mergeCell ref="E21:F21"/>
    <mergeCell ref="G21:H21"/>
    <mergeCell ref="I21:J21"/>
  </mergeCells>
  <printOptions/>
  <pageMargins left="0.3937007874015748" right="0.5905511811023623" top="0.7480314960629921" bottom="0.7480314960629921" header="0.31496062992125984" footer="0.31496062992125984"/>
  <pageSetup horizontalDpi="600" verticalDpi="600" orientation="portrait" paperSize="9" r:id="rId1"/>
  <headerFooter>
    <oddFooter>&amp;L21.06.2013&amp;CTÜRKİYE ODALAR ve BORSALAR BİRLİĞİ
Bilgi Hizmetleri Dairesi&amp;R&amp;P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J52"/>
  <sheetViews>
    <sheetView zoomScale="130" zoomScaleNormal="130" zoomScalePageLayoutView="0" workbookViewId="0" topLeftCell="A1">
      <selection activeCell="A4" sqref="A4:I4"/>
    </sheetView>
  </sheetViews>
  <sheetFormatPr defaultColWidth="9.140625" defaultRowHeight="15"/>
  <cols>
    <col min="2" max="2" width="8.421875" style="0" customWidth="1"/>
    <col min="3" max="3" width="9.140625" style="0" customWidth="1"/>
    <col min="8" max="9" width="9.140625" style="0" customWidth="1"/>
    <col min="10" max="10" width="8.00390625" style="0" customWidth="1"/>
    <col min="205" max="205" width="5.140625" style="0" customWidth="1"/>
  </cols>
  <sheetData>
    <row r="2" spans="1:10" ht="17.25" customHeight="1" thickBot="1">
      <c r="A2" s="323" t="s">
        <v>413</v>
      </c>
      <c r="B2" s="323"/>
      <c r="C2" s="323"/>
      <c r="D2" s="323"/>
      <c r="E2" s="323"/>
      <c r="F2" s="323"/>
      <c r="G2" s="323"/>
      <c r="H2" s="323"/>
      <c r="I2" s="323"/>
      <c r="J2" s="323"/>
    </row>
    <row r="4" spans="1:9" ht="16.5" customHeight="1">
      <c r="A4" s="354" t="s">
        <v>136</v>
      </c>
      <c r="B4" s="354"/>
      <c r="C4" s="354"/>
      <c r="D4" s="354"/>
      <c r="E4" s="354"/>
      <c r="F4" s="354"/>
      <c r="G4" s="354"/>
      <c r="H4" s="354"/>
      <c r="I4" s="354"/>
    </row>
    <row r="6" spans="3:7" ht="15">
      <c r="C6" s="381" t="s">
        <v>137</v>
      </c>
      <c r="D6" s="381"/>
      <c r="E6" s="381"/>
      <c r="F6" s="381"/>
      <c r="G6" s="381"/>
    </row>
    <row r="8" spans="1:9" ht="15" customHeight="1">
      <c r="A8" s="86" t="s">
        <v>138</v>
      </c>
      <c r="B8" s="411" t="s">
        <v>139</v>
      </c>
      <c r="C8" s="411"/>
      <c r="D8" s="411" t="s">
        <v>140</v>
      </c>
      <c r="E8" s="411"/>
      <c r="F8" s="411"/>
      <c r="G8" s="411"/>
      <c r="H8" s="86" t="s">
        <v>9</v>
      </c>
      <c r="I8" s="86" t="s">
        <v>141</v>
      </c>
    </row>
    <row r="9" spans="1:9" ht="28.5" customHeight="1">
      <c r="A9" s="92">
        <v>1</v>
      </c>
      <c r="B9" s="392" t="s">
        <v>142</v>
      </c>
      <c r="C9" s="394"/>
      <c r="D9" s="416" t="s">
        <v>143</v>
      </c>
      <c r="E9" s="417"/>
      <c r="F9" s="417"/>
      <c r="G9" s="418"/>
      <c r="H9" s="93">
        <v>95</v>
      </c>
      <c r="I9" s="175">
        <f>H9/729*100</f>
        <v>13.031550068587105</v>
      </c>
    </row>
    <row r="10" spans="1:9" ht="27" customHeight="1">
      <c r="A10" s="94">
        <v>2</v>
      </c>
      <c r="B10" s="398" t="s">
        <v>485</v>
      </c>
      <c r="C10" s="399"/>
      <c r="D10" s="410" t="s">
        <v>147</v>
      </c>
      <c r="E10" s="406"/>
      <c r="F10" s="406"/>
      <c r="G10" s="407"/>
      <c r="H10" s="93">
        <v>22</v>
      </c>
      <c r="I10" s="175">
        <f aca="true" t="shared" si="0" ref="I10:I18">H10/729*100</f>
        <v>3.017832647462277</v>
      </c>
    </row>
    <row r="11" spans="1:9" ht="18" customHeight="1">
      <c r="A11" s="94">
        <v>3</v>
      </c>
      <c r="B11" s="392" t="s">
        <v>473</v>
      </c>
      <c r="C11" s="394"/>
      <c r="D11" s="416" t="s">
        <v>144</v>
      </c>
      <c r="E11" s="417"/>
      <c r="F11" s="417"/>
      <c r="G11" s="418"/>
      <c r="H11" s="93">
        <v>21</v>
      </c>
      <c r="I11" s="175">
        <f t="shared" si="0"/>
        <v>2.880658436213992</v>
      </c>
    </row>
    <row r="12" spans="1:9" ht="15" customHeight="1">
      <c r="A12" s="92">
        <v>4</v>
      </c>
      <c r="B12" s="412" t="s">
        <v>486</v>
      </c>
      <c r="C12" s="413"/>
      <c r="D12" s="414" t="s">
        <v>360</v>
      </c>
      <c r="E12" s="414"/>
      <c r="F12" s="414"/>
      <c r="G12" s="415"/>
      <c r="H12" s="93">
        <v>21</v>
      </c>
      <c r="I12" s="175">
        <f t="shared" si="0"/>
        <v>2.880658436213992</v>
      </c>
    </row>
    <row r="13" spans="1:9" ht="14.25" customHeight="1">
      <c r="A13" s="94">
        <v>5</v>
      </c>
      <c r="B13" s="392" t="s">
        <v>483</v>
      </c>
      <c r="C13" s="394"/>
      <c r="D13" s="400" t="s">
        <v>321</v>
      </c>
      <c r="E13" s="406"/>
      <c r="F13" s="406"/>
      <c r="G13" s="407"/>
      <c r="H13" s="93">
        <v>18</v>
      </c>
      <c r="I13" s="175">
        <f t="shared" si="0"/>
        <v>2.4691358024691357</v>
      </c>
    </row>
    <row r="14" spans="1:9" ht="25.5" customHeight="1">
      <c r="A14" s="92">
        <v>6</v>
      </c>
      <c r="B14" s="398" t="s">
        <v>145</v>
      </c>
      <c r="C14" s="399"/>
      <c r="D14" s="400" t="s">
        <v>146</v>
      </c>
      <c r="E14" s="401"/>
      <c r="F14" s="401"/>
      <c r="G14" s="402"/>
      <c r="H14" s="93">
        <v>14</v>
      </c>
      <c r="I14" s="175">
        <f t="shared" si="0"/>
        <v>1.9204389574759946</v>
      </c>
    </row>
    <row r="15" spans="1:9" ht="15" customHeight="1">
      <c r="A15" s="94">
        <v>7</v>
      </c>
      <c r="B15" s="403" t="s">
        <v>149</v>
      </c>
      <c r="C15" s="404"/>
      <c r="D15" s="400" t="s">
        <v>322</v>
      </c>
      <c r="E15" s="401"/>
      <c r="F15" s="401"/>
      <c r="G15" s="402"/>
      <c r="H15" s="93">
        <v>13</v>
      </c>
      <c r="I15" s="175">
        <f t="shared" si="0"/>
        <v>1.7832647462277091</v>
      </c>
    </row>
    <row r="16" spans="1:9" ht="24" customHeight="1">
      <c r="A16" s="92">
        <v>8</v>
      </c>
      <c r="B16" s="398" t="s">
        <v>487</v>
      </c>
      <c r="C16" s="399"/>
      <c r="D16" s="400" t="s">
        <v>424</v>
      </c>
      <c r="E16" s="406"/>
      <c r="F16" s="406"/>
      <c r="G16" s="407"/>
      <c r="H16" s="93">
        <v>12</v>
      </c>
      <c r="I16" s="175">
        <f t="shared" si="0"/>
        <v>1.646090534979424</v>
      </c>
    </row>
    <row r="17" spans="1:9" ht="18.75" customHeight="1">
      <c r="A17" s="94">
        <v>9</v>
      </c>
      <c r="B17" s="392" t="s">
        <v>488</v>
      </c>
      <c r="C17" s="394"/>
      <c r="D17" s="400" t="s">
        <v>367</v>
      </c>
      <c r="E17" s="401"/>
      <c r="F17" s="401"/>
      <c r="G17" s="402"/>
      <c r="H17" s="93">
        <v>11</v>
      </c>
      <c r="I17" s="175">
        <f t="shared" si="0"/>
        <v>1.5089163237311385</v>
      </c>
    </row>
    <row r="18" spans="1:9" ht="24" customHeight="1">
      <c r="A18" s="92">
        <v>10</v>
      </c>
      <c r="B18" s="398" t="s">
        <v>489</v>
      </c>
      <c r="C18" s="399"/>
      <c r="D18" s="400" t="s">
        <v>425</v>
      </c>
      <c r="E18" s="401"/>
      <c r="F18" s="401"/>
      <c r="G18" s="402"/>
      <c r="H18" s="93">
        <v>11</v>
      </c>
      <c r="I18" s="175">
        <f t="shared" si="0"/>
        <v>1.5089163237311385</v>
      </c>
    </row>
    <row r="19" spans="1:3" ht="15">
      <c r="A19" s="3" t="s">
        <v>18</v>
      </c>
      <c r="B19" s="3"/>
      <c r="C19" s="3"/>
    </row>
    <row r="20" spans="1:3" ht="15">
      <c r="A20" s="3"/>
      <c r="B20" s="3"/>
      <c r="C20" s="3"/>
    </row>
    <row r="21" spans="1:3" ht="15">
      <c r="A21" s="3"/>
      <c r="B21" s="3"/>
      <c r="C21" s="3"/>
    </row>
    <row r="22" spans="3:7" ht="15">
      <c r="C22" s="381" t="s">
        <v>148</v>
      </c>
      <c r="D22" s="381"/>
      <c r="E22" s="381"/>
      <c r="F22" s="381"/>
      <c r="G22" s="381"/>
    </row>
    <row r="24" spans="1:9" ht="18" customHeight="1">
      <c r="A24" s="86" t="s">
        <v>138</v>
      </c>
      <c r="B24" s="411" t="s">
        <v>139</v>
      </c>
      <c r="C24" s="411"/>
      <c r="D24" s="411" t="s">
        <v>140</v>
      </c>
      <c r="E24" s="411"/>
      <c r="F24" s="411"/>
      <c r="G24" s="411"/>
      <c r="H24" s="86" t="s">
        <v>9</v>
      </c>
      <c r="I24" s="86" t="s">
        <v>141</v>
      </c>
    </row>
    <row r="25" spans="1:9" ht="28.5" customHeight="1">
      <c r="A25" s="92">
        <v>1</v>
      </c>
      <c r="B25" s="398" t="s">
        <v>142</v>
      </c>
      <c r="C25" s="399"/>
      <c r="D25" s="410" t="s">
        <v>143</v>
      </c>
      <c r="E25" s="406"/>
      <c r="F25" s="406"/>
      <c r="G25" s="407"/>
      <c r="H25" s="93">
        <v>394</v>
      </c>
      <c r="I25" s="175">
        <f>H25/3649*100</f>
        <v>10.797478761304466</v>
      </c>
    </row>
    <row r="26" spans="1:9" ht="30.75" customHeight="1">
      <c r="A26" s="94">
        <v>2</v>
      </c>
      <c r="B26" s="398" t="s">
        <v>149</v>
      </c>
      <c r="C26" s="399"/>
      <c r="D26" s="410" t="s">
        <v>322</v>
      </c>
      <c r="E26" s="406"/>
      <c r="F26" s="406"/>
      <c r="G26" s="407"/>
      <c r="H26" s="93">
        <v>118</v>
      </c>
      <c r="I26" s="175">
        <f aca="true" t="shared" si="1" ref="I26:I34">H26/3649*100</f>
        <v>3.233762674705399</v>
      </c>
    </row>
    <row r="27" spans="1:9" ht="29.25" customHeight="1">
      <c r="A27" s="92">
        <v>3</v>
      </c>
      <c r="B27" s="398" t="s">
        <v>145</v>
      </c>
      <c r="C27" s="399"/>
      <c r="D27" s="400" t="s">
        <v>146</v>
      </c>
      <c r="E27" s="406"/>
      <c r="F27" s="406"/>
      <c r="G27" s="407"/>
      <c r="H27" s="93">
        <v>116</v>
      </c>
      <c r="I27" s="175">
        <f t="shared" si="1"/>
        <v>3.1789531378459848</v>
      </c>
    </row>
    <row r="28" spans="1:9" ht="30" customHeight="1">
      <c r="A28" s="94">
        <v>4</v>
      </c>
      <c r="B28" s="398" t="s">
        <v>481</v>
      </c>
      <c r="C28" s="399"/>
      <c r="D28" s="410" t="s">
        <v>153</v>
      </c>
      <c r="E28" s="406"/>
      <c r="F28" s="406"/>
      <c r="G28" s="407"/>
      <c r="H28" s="93">
        <v>78</v>
      </c>
      <c r="I28" s="175">
        <f t="shared" si="1"/>
        <v>2.1375719375171283</v>
      </c>
    </row>
    <row r="29" spans="1:9" ht="21" customHeight="1">
      <c r="A29" s="92">
        <v>5</v>
      </c>
      <c r="B29" s="398" t="s">
        <v>482</v>
      </c>
      <c r="C29" s="399"/>
      <c r="D29" s="400" t="s">
        <v>333</v>
      </c>
      <c r="E29" s="401"/>
      <c r="F29" s="401"/>
      <c r="G29" s="402"/>
      <c r="H29" s="93">
        <v>68</v>
      </c>
      <c r="I29" s="175">
        <f t="shared" si="1"/>
        <v>1.8635242532200602</v>
      </c>
    </row>
    <row r="30" spans="1:9" ht="25.5" customHeight="1">
      <c r="A30" s="94">
        <v>6</v>
      </c>
      <c r="B30" s="398" t="s">
        <v>480</v>
      </c>
      <c r="C30" s="399"/>
      <c r="D30" s="400" t="s">
        <v>152</v>
      </c>
      <c r="E30" s="401"/>
      <c r="F30" s="401"/>
      <c r="G30" s="402"/>
      <c r="H30" s="93">
        <v>68</v>
      </c>
      <c r="I30" s="175">
        <f t="shared" si="1"/>
        <v>1.8635242532200602</v>
      </c>
    </row>
    <row r="31" spans="1:9" ht="30.75" customHeight="1">
      <c r="A31" s="92">
        <v>7</v>
      </c>
      <c r="B31" s="398" t="s">
        <v>483</v>
      </c>
      <c r="C31" s="399"/>
      <c r="D31" s="400" t="s">
        <v>321</v>
      </c>
      <c r="E31" s="406"/>
      <c r="F31" s="406"/>
      <c r="G31" s="407"/>
      <c r="H31" s="93">
        <v>53</v>
      </c>
      <c r="I31" s="175">
        <f t="shared" si="1"/>
        <v>1.4524527267744587</v>
      </c>
    </row>
    <row r="32" spans="1:9" ht="42" customHeight="1">
      <c r="A32" s="94">
        <v>8</v>
      </c>
      <c r="B32" s="398" t="s">
        <v>484</v>
      </c>
      <c r="C32" s="399"/>
      <c r="D32" s="400" t="s">
        <v>329</v>
      </c>
      <c r="E32" s="406"/>
      <c r="F32" s="406"/>
      <c r="G32" s="407"/>
      <c r="H32" s="93">
        <v>52</v>
      </c>
      <c r="I32" s="175">
        <f t="shared" si="1"/>
        <v>1.425047958344752</v>
      </c>
    </row>
    <row r="33" spans="1:9" ht="30" customHeight="1">
      <c r="A33" s="92">
        <v>9</v>
      </c>
      <c r="B33" s="398" t="s">
        <v>150</v>
      </c>
      <c r="C33" s="405"/>
      <c r="D33" s="416" t="s">
        <v>151</v>
      </c>
      <c r="E33" s="417"/>
      <c r="F33" s="417"/>
      <c r="G33" s="418"/>
      <c r="H33" s="93">
        <v>47</v>
      </c>
      <c r="I33" s="175">
        <f t="shared" si="1"/>
        <v>1.2880241161962183</v>
      </c>
    </row>
    <row r="34" spans="1:9" ht="21.75" customHeight="1">
      <c r="A34" s="94">
        <v>10</v>
      </c>
      <c r="B34" s="398" t="s">
        <v>323</v>
      </c>
      <c r="C34" s="399"/>
      <c r="D34" s="400" t="s">
        <v>324</v>
      </c>
      <c r="E34" s="406"/>
      <c r="F34" s="406"/>
      <c r="G34" s="407"/>
      <c r="H34" s="93">
        <v>45</v>
      </c>
      <c r="I34" s="175">
        <f t="shared" si="1"/>
        <v>1.2332145793368046</v>
      </c>
    </row>
    <row r="35" spans="1:3" ht="15">
      <c r="A35" s="3" t="s">
        <v>18</v>
      </c>
      <c r="B35" s="3"/>
      <c r="C35" s="3"/>
    </row>
    <row r="36" spans="1:3" ht="15">
      <c r="A36" s="3"/>
      <c r="B36" s="3"/>
      <c r="C36" s="3"/>
    </row>
    <row r="38" spans="3:7" ht="15">
      <c r="C38" s="381" t="s">
        <v>154</v>
      </c>
      <c r="D38" s="381"/>
      <c r="E38" s="381"/>
      <c r="F38" s="381"/>
      <c r="G38" s="381"/>
    </row>
    <row r="40" spans="1:9" ht="17.25" customHeight="1">
      <c r="A40" s="86" t="s">
        <v>138</v>
      </c>
      <c r="B40" s="411" t="s">
        <v>139</v>
      </c>
      <c r="C40" s="411"/>
      <c r="D40" s="411" t="s">
        <v>140</v>
      </c>
      <c r="E40" s="411"/>
      <c r="F40" s="411"/>
      <c r="G40" s="411"/>
      <c r="H40" s="86" t="s">
        <v>9</v>
      </c>
      <c r="I40" s="86" t="s">
        <v>141</v>
      </c>
    </row>
    <row r="41" spans="1:9" ht="29.25" customHeight="1">
      <c r="A41" s="92">
        <v>1</v>
      </c>
      <c r="B41" s="398" t="s">
        <v>142</v>
      </c>
      <c r="C41" s="399"/>
      <c r="D41" s="410" t="s">
        <v>143</v>
      </c>
      <c r="E41" s="406"/>
      <c r="F41" s="406"/>
      <c r="G41" s="407"/>
      <c r="H41" s="250">
        <v>978</v>
      </c>
      <c r="I41" s="175">
        <f>H41/5930*100</f>
        <v>16.49241146711636</v>
      </c>
    </row>
    <row r="42" spans="1:9" ht="30" customHeight="1">
      <c r="A42" s="94">
        <v>2</v>
      </c>
      <c r="B42" s="398" t="s">
        <v>466</v>
      </c>
      <c r="C42" s="399"/>
      <c r="D42" s="410" t="s">
        <v>292</v>
      </c>
      <c r="E42" s="406"/>
      <c r="F42" s="406"/>
      <c r="G42" s="407"/>
      <c r="H42" s="93">
        <v>380</v>
      </c>
      <c r="I42" s="175">
        <f aca="true" t="shared" si="2" ref="I42:I50">H42/5930*100</f>
        <v>6.408094435075886</v>
      </c>
    </row>
    <row r="43" spans="1:9" ht="30.75" customHeight="1">
      <c r="A43" s="92">
        <v>3</v>
      </c>
      <c r="B43" s="398" t="s">
        <v>145</v>
      </c>
      <c r="C43" s="399"/>
      <c r="D43" s="410" t="s">
        <v>146</v>
      </c>
      <c r="E43" s="406"/>
      <c r="F43" s="406"/>
      <c r="G43" s="407"/>
      <c r="H43" s="93">
        <v>301</v>
      </c>
      <c r="I43" s="175">
        <f t="shared" si="2"/>
        <v>5.075885328836425</v>
      </c>
    </row>
    <row r="44" spans="1:9" ht="45" customHeight="1">
      <c r="A44" s="94">
        <v>4</v>
      </c>
      <c r="B44" s="398" t="s">
        <v>150</v>
      </c>
      <c r="C44" s="399"/>
      <c r="D44" s="410" t="s">
        <v>151</v>
      </c>
      <c r="E44" s="406"/>
      <c r="F44" s="406"/>
      <c r="G44" s="407"/>
      <c r="H44" s="93">
        <v>266</v>
      </c>
      <c r="I44" s="175">
        <f t="shared" si="2"/>
        <v>4.485666104553119</v>
      </c>
    </row>
    <row r="45" spans="1:9" ht="21.75" customHeight="1">
      <c r="A45" s="92">
        <v>5</v>
      </c>
      <c r="B45" s="398" t="s">
        <v>468</v>
      </c>
      <c r="C45" s="399"/>
      <c r="D45" s="400" t="s">
        <v>155</v>
      </c>
      <c r="E45" s="406"/>
      <c r="F45" s="406"/>
      <c r="G45" s="407"/>
      <c r="H45" s="93">
        <v>118</v>
      </c>
      <c r="I45" s="175">
        <f t="shared" si="2"/>
        <v>1.9898819561551433</v>
      </c>
    </row>
    <row r="46" spans="1:9" ht="27" customHeight="1">
      <c r="A46" s="94">
        <v>6</v>
      </c>
      <c r="B46" s="398" t="s">
        <v>469</v>
      </c>
      <c r="C46" s="399"/>
      <c r="D46" s="400" t="s">
        <v>334</v>
      </c>
      <c r="E46" s="406"/>
      <c r="F46" s="406"/>
      <c r="G46" s="407"/>
      <c r="H46" s="93">
        <v>105</v>
      </c>
      <c r="I46" s="175">
        <f t="shared" si="2"/>
        <v>1.770657672849916</v>
      </c>
    </row>
    <row r="47" spans="1:9" ht="31.5" customHeight="1">
      <c r="A47" s="92">
        <v>7</v>
      </c>
      <c r="B47" s="398" t="s">
        <v>471</v>
      </c>
      <c r="C47" s="399"/>
      <c r="D47" s="400" t="s">
        <v>325</v>
      </c>
      <c r="E47" s="406"/>
      <c r="F47" s="406"/>
      <c r="G47" s="407"/>
      <c r="H47" s="93">
        <v>88</v>
      </c>
      <c r="I47" s="175">
        <f t="shared" si="2"/>
        <v>1.4839797639123105</v>
      </c>
    </row>
    <row r="48" spans="1:9" ht="31.5" customHeight="1">
      <c r="A48" s="94">
        <v>8</v>
      </c>
      <c r="B48" s="398" t="s">
        <v>467</v>
      </c>
      <c r="C48" s="399"/>
      <c r="D48" s="408" t="s">
        <v>426</v>
      </c>
      <c r="E48" s="408"/>
      <c r="F48" s="408"/>
      <c r="G48" s="409"/>
      <c r="H48" s="93">
        <v>86</v>
      </c>
      <c r="I48" s="175">
        <f t="shared" si="2"/>
        <v>1.4502529510961215</v>
      </c>
    </row>
    <row r="49" spans="1:9" ht="19.5" customHeight="1">
      <c r="A49" s="92">
        <v>9</v>
      </c>
      <c r="B49" s="398" t="s">
        <v>480</v>
      </c>
      <c r="C49" s="399"/>
      <c r="D49" s="408" t="s">
        <v>152</v>
      </c>
      <c r="E49" s="408"/>
      <c r="F49" s="408"/>
      <c r="G49" s="409"/>
      <c r="H49" s="93">
        <v>81</v>
      </c>
      <c r="I49" s="175">
        <f t="shared" si="2"/>
        <v>1.3659359190556493</v>
      </c>
    </row>
    <row r="50" spans="1:9" ht="26.25" customHeight="1">
      <c r="A50" s="94">
        <v>10</v>
      </c>
      <c r="B50" s="398" t="s">
        <v>149</v>
      </c>
      <c r="C50" s="405"/>
      <c r="D50" s="400" t="s">
        <v>322</v>
      </c>
      <c r="E50" s="406"/>
      <c r="F50" s="406"/>
      <c r="G50" s="407"/>
      <c r="H50" s="93">
        <v>78</v>
      </c>
      <c r="I50" s="175">
        <f t="shared" si="2"/>
        <v>1.315345699831366</v>
      </c>
    </row>
    <row r="51" spans="2:4" ht="15">
      <c r="B51" s="3"/>
      <c r="C51" s="3"/>
      <c r="D51" s="3"/>
    </row>
    <row r="52" ht="15">
      <c r="A52" s="3" t="s">
        <v>18</v>
      </c>
    </row>
  </sheetData>
  <sheetProtection/>
  <mergeCells count="71">
    <mergeCell ref="B11:C11"/>
    <mergeCell ref="D11:G11"/>
    <mergeCell ref="A2:J2"/>
    <mergeCell ref="B9:C9"/>
    <mergeCell ref="D9:G9"/>
    <mergeCell ref="B10:C10"/>
    <mergeCell ref="D10:G10"/>
    <mergeCell ref="A4:I4"/>
    <mergeCell ref="C6:G6"/>
    <mergeCell ref="B8:C8"/>
    <mergeCell ref="D8:G8"/>
    <mergeCell ref="B13:C13"/>
    <mergeCell ref="D13:G13"/>
    <mergeCell ref="B25:C25"/>
    <mergeCell ref="D25:G25"/>
    <mergeCell ref="B16:C16"/>
    <mergeCell ref="D16:G16"/>
    <mergeCell ref="B17:C17"/>
    <mergeCell ref="D17:G17"/>
    <mergeCell ref="B18:C18"/>
    <mergeCell ref="C22:G22"/>
    <mergeCell ref="B24:C24"/>
    <mergeCell ref="D24:G24"/>
    <mergeCell ref="D18:G18"/>
    <mergeCell ref="B26:C26"/>
    <mergeCell ref="D26:G26"/>
    <mergeCell ref="B27:C27"/>
    <mergeCell ref="D27:G27"/>
    <mergeCell ref="B29:C29"/>
    <mergeCell ref="D29:G29"/>
    <mergeCell ref="B30:C30"/>
    <mergeCell ref="D30:G30"/>
    <mergeCell ref="D28:G28"/>
    <mergeCell ref="D32:G32"/>
    <mergeCell ref="D31:G31"/>
    <mergeCell ref="B31:C31"/>
    <mergeCell ref="B42:C42"/>
    <mergeCell ref="D43:G43"/>
    <mergeCell ref="D44:G44"/>
    <mergeCell ref="B40:C40"/>
    <mergeCell ref="B32:C32"/>
    <mergeCell ref="B45:C45"/>
    <mergeCell ref="D45:G45"/>
    <mergeCell ref="D40:G40"/>
    <mergeCell ref="B12:C12"/>
    <mergeCell ref="D12:G12"/>
    <mergeCell ref="B33:C33"/>
    <mergeCell ref="D33:G33"/>
    <mergeCell ref="B43:C43"/>
    <mergeCell ref="C38:G38"/>
    <mergeCell ref="B28:C28"/>
    <mergeCell ref="B47:C47"/>
    <mergeCell ref="D47:G47"/>
    <mergeCell ref="B34:C34"/>
    <mergeCell ref="D42:G42"/>
    <mergeCell ref="D34:G34"/>
    <mergeCell ref="B44:C44"/>
    <mergeCell ref="D46:G46"/>
    <mergeCell ref="B46:C46"/>
    <mergeCell ref="B41:C41"/>
    <mergeCell ref="D41:G41"/>
    <mergeCell ref="B14:C14"/>
    <mergeCell ref="D14:G14"/>
    <mergeCell ref="B15:C15"/>
    <mergeCell ref="D15:G15"/>
    <mergeCell ref="B50:C50"/>
    <mergeCell ref="D50:G50"/>
    <mergeCell ref="B48:C48"/>
    <mergeCell ref="D48:G48"/>
    <mergeCell ref="B49:C49"/>
    <mergeCell ref="D49:G49"/>
  </mergeCells>
  <printOptions/>
  <pageMargins left="0.5118110236220472" right="0.3937007874015748" top="0.7480314960629921" bottom="0.7480314960629921" header="0.31496062992125984" footer="0.31496062992125984"/>
  <pageSetup horizontalDpi="600" verticalDpi="600" orientation="portrait" paperSize="9" r:id="rId1"/>
  <headerFooter>
    <oddFooter>&amp;L21.06.2013&amp;CTÜRKİYE ODALAR ve BORSALAR BİRLİĞİ
Bilgi Hizmetleri Dairesi&amp;R&amp;P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J43"/>
  <sheetViews>
    <sheetView zoomScale="130" zoomScaleNormal="130" zoomScalePageLayoutView="0" workbookViewId="0" topLeftCell="A1">
      <selection activeCell="A3" sqref="A3"/>
    </sheetView>
  </sheetViews>
  <sheetFormatPr defaultColWidth="9.140625" defaultRowHeight="15"/>
  <cols>
    <col min="1" max="1" width="7.28125" style="314" customWidth="1"/>
    <col min="2" max="2" width="8.421875" style="314" customWidth="1"/>
    <col min="3" max="3" width="4.00390625" style="314" customWidth="1"/>
    <col min="4" max="6" width="9.140625" style="314" customWidth="1"/>
    <col min="7" max="7" width="11.28125" style="314" customWidth="1"/>
    <col min="8" max="8" width="7.57421875" style="314" customWidth="1"/>
    <col min="9" max="9" width="9.7109375" style="314" customWidth="1"/>
    <col min="10" max="10" width="8.00390625" style="314" customWidth="1"/>
    <col min="11" max="194" width="9.140625" style="314" customWidth="1"/>
    <col min="195" max="195" width="5.140625" style="314" customWidth="1"/>
    <col min="196" max="16384" width="9.140625" style="314" customWidth="1"/>
  </cols>
  <sheetData>
    <row r="1" spans="1:10" ht="17.25" customHeight="1" thickBot="1">
      <c r="A1" s="421" t="s">
        <v>413</v>
      </c>
      <c r="B1" s="421"/>
      <c r="C1" s="421"/>
      <c r="D1" s="421"/>
      <c r="E1" s="421"/>
      <c r="F1" s="421"/>
      <c r="G1" s="421"/>
      <c r="H1" s="421"/>
      <c r="I1" s="421"/>
      <c r="J1" s="78"/>
    </row>
    <row r="2" spans="1:9" ht="16.5" customHeight="1">
      <c r="A2" s="354" t="s">
        <v>449</v>
      </c>
      <c r="B2" s="354"/>
      <c r="C2" s="354"/>
      <c r="D2" s="354"/>
      <c r="E2" s="354"/>
      <c r="F2" s="354"/>
      <c r="G2" s="354"/>
      <c r="H2" s="354"/>
      <c r="I2" s="354"/>
    </row>
    <row r="3" spans="1:9" ht="16.5" customHeight="1">
      <c r="A3" s="303"/>
      <c r="B3" s="303"/>
      <c r="C3" s="303"/>
      <c r="D3" s="303"/>
      <c r="E3" s="303"/>
      <c r="F3" s="303"/>
      <c r="G3" s="303"/>
      <c r="H3" s="303"/>
      <c r="I3" s="303"/>
    </row>
    <row r="4" spans="3:7" ht="15">
      <c r="C4" s="381" t="s">
        <v>137</v>
      </c>
      <c r="D4" s="381"/>
      <c r="E4" s="381"/>
      <c r="F4" s="381"/>
      <c r="G4" s="381"/>
    </row>
    <row r="5" spans="1:9" ht="24" customHeight="1">
      <c r="A5" s="304" t="s">
        <v>138</v>
      </c>
      <c r="B5" s="411" t="s">
        <v>139</v>
      </c>
      <c r="C5" s="411"/>
      <c r="D5" s="411" t="s">
        <v>140</v>
      </c>
      <c r="E5" s="411"/>
      <c r="F5" s="411"/>
      <c r="G5" s="411"/>
      <c r="H5" s="304" t="s">
        <v>9</v>
      </c>
      <c r="I5" s="304" t="s">
        <v>141</v>
      </c>
    </row>
    <row r="6" spans="1:9" ht="28.5" customHeight="1">
      <c r="A6" s="92">
        <v>1</v>
      </c>
      <c r="B6" s="398" t="s">
        <v>142</v>
      </c>
      <c r="C6" s="399"/>
      <c r="D6" s="416" t="s">
        <v>143</v>
      </c>
      <c r="E6" s="417"/>
      <c r="F6" s="417"/>
      <c r="G6" s="418"/>
      <c r="H6" s="93">
        <v>56</v>
      </c>
      <c r="I6" s="175">
        <f>H6/6964*100</f>
        <v>0.80413555427915</v>
      </c>
    </row>
    <row r="7" spans="1:9" ht="15.75" customHeight="1">
      <c r="A7" s="94">
        <v>2</v>
      </c>
      <c r="B7" s="398" t="s">
        <v>473</v>
      </c>
      <c r="C7" s="399"/>
      <c r="D7" s="410" t="s">
        <v>144</v>
      </c>
      <c r="E7" s="406"/>
      <c r="F7" s="406"/>
      <c r="G7" s="407"/>
      <c r="H7" s="93">
        <v>32</v>
      </c>
      <c r="I7" s="175">
        <f aca="true" t="shared" si="0" ref="I7:I15">H7/6964*100</f>
        <v>0.4595060310166571</v>
      </c>
    </row>
    <row r="8" spans="1:9" ht="15" customHeight="1">
      <c r="A8" s="94">
        <v>3</v>
      </c>
      <c r="B8" s="398" t="s">
        <v>323</v>
      </c>
      <c r="C8" s="399"/>
      <c r="D8" s="416" t="s">
        <v>324</v>
      </c>
      <c r="E8" s="417"/>
      <c r="F8" s="417"/>
      <c r="G8" s="418"/>
      <c r="H8" s="93">
        <v>14</v>
      </c>
      <c r="I8" s="175">
        <f t="shared" si="0"/>
        <v>0.2010338885697875</v>
      </c>
    </row>
    <row r="9" spans="1:9" ht="13.5" customHeight="1">
      <c r="A9" s="92">
        <v>4</v>
      </c>
      <c r="B9" s="398" t="s">
        <v>474</v>
      </c>
      <c r="C9" s="399"/>
      <c r="D9" s="400" t="s">
        <v>450</v>
      </c>
      <c r="E9" s="401"/>
      <c r="F9" s="401"/>
      <c r="G9" s="402"/>
      <c r="H9" s="93">
        <v>12</v>
      </c>
      <c r="I9" s="175">
        <f t="shared" si="0"/>
        <v>0.17231476163124643</v>
      </c>
    </row>
    <row r="10" spans="1:9" ht="15.75" customHeight="1">
      <c r="A10" s="94">
        <v>5</v>
      </c>
      <c r="B10" s="398" t="s">
        <v>475</v>
      </c>
      <c r="C10" s="399"/>
      <c r="D10" s="400" t="s">
        <v>451</v>
      </c>
      <c r="E10" s="406"/>
      <c r="F10" s="406"/>
      <c r="G10" s="407"/>
      <c r="H10" s="93">
        <v>12</v>
      </c>
      <c r="I10" s="175">
        <f t="shared" si="0"/>
        <v>0.17231476163124643</v>
      </c>
    </row>
    <row r="11" spans="1:9" ht="43.5" customHeight="1">
      <c r="A11" s="92">
        <v>6</v>
      </c>
      <c r="B11" s="398" t="s">
        <v>150</v>
      </c>
      <c r="C11" s="399"/>
      <c r="D11" s="400" t="s">
        <v>151</v>
      </c>
      <c r="E11" s="401"/>
      <c r="F11" s="401"/>
      <c r="G11" s="402"/>
      <c r="H11" s="93">
        <v>12</v>
      </c>
      <c r="I11" s="175">
        <f t="shared" si="0"/>
        <v>0.17231476163124643</v>
      </c>
    </row>
    <row r="12" spans="1:9" ht="15" customHeight="1">
      <c r="A12" s="94">
        <v>7</v>
      </c>
      <c r="B12" s="419" t="s">
        <v>476</v>
      </c>
      <c r="C12" s="420"/>
      <c r="D12" s="400" t="s">
        <v>452</v>
      </c>
      <c r="E12" s="401"/>
      <c r="F12" s="401"/>
      <c r="G12" s="402"/>
      <c r="H12" s="93">
        <v>11</v>
      </c>
      <c r="I12" s="175">
        <f t="shared" si="0"/>
        <v>0.15795519816197587</v>
      </c>
    </row>
    <row r="13" spans="1:9" ht="27.75" customHeight="1">
      <c r="A13" s="92">
        <v>8</v>
      </c>
      <c r="B13" s="398" t="s">
        <v>477</v>
      </c>
      <c r="C13" s="399"/>
      <c r="D13" s="400" t="s">
        <v>453</v>
      </c>
      <c r="E13" s="406"/>
      <c r="F13" s="406"/>
      <c r="G13" s="407"/>
      <c r="H13" s="93">
        <v>10</v>
      </c>
      <c r="I13" s="175">
        <f t="shared" si="0"/>
        <v>0.14359563469270534</v>
      </c>
    </row>
    <row r="14" spans="1:9" ht="17.25" customHeight="1">
      <c r="A14" s="94">
        <v>9</v>
      </c>
      <c r="B14" s="398" t="s">
        <v>478</v>
      </c>
      <c r="C14" s="399"/>
      <c r="D14" s="400" t="s">
        <v>454</v>
      </c>
      <c r="E14" s="401"/>
      <c r="F14" s="401"/>
      <c r="G14" s="402"/>
      <c r="H14" s="93">
        <v>10</v>
      </c>
      <c r="I14" s="175">
        <f t="shared" si="0"/>
        <v>0.14359563469270534</v>
      </c>
    </row>
    <row r="15" spans="1:9" ht="14.25" customHeight="1">
      <c r="A15" s="92">
        <v>10</v>
      </c>
      <c r="B15" s="398" t="s">
        <v>469</v>
      </c>
      <c r="C15" s="399"/>
      <c r="D15" s="400" t="s">
        <v>334</v>
      </c>
      <c r="E15" s="401"/>
      <c r="F15" s="401"/>
      <c r="G15" s="402"/>
      <c r="H15" s="93">
        <v>10</v>
      </c>
      <c r="I15" s="175">
        <f t="shared" si="0"/>
        <v>0.14359563469270534</v>
      </c>
    </row>
    <row r="16" spans="1:3" ht="15">
      <c r="A16" s="3"/>
      <c r="B16" s="3"/>
      <c r="C16" s="3"/>
    </row>
    <row r="17" spans="3:7" ht="15">
      <c r="C17" s="381" t="s">
        <v>148</v>
      </c>
      <c r="D17" s="381"/>
      <c r="E17" s="381"/>
      <c r="F17" s="381"/>
      <c r="G17" s="381"/>
    </row>
    <row r="18" spans="1:9" ht="24" customHeight="1">
      <c r="A18" s="304" t="s">
        <v>138</v>
      </c>
      <c r="B18" s="411" t="s">
        <v>139</v>
      </c>
      <c r="C18" s="411"/>
      <c r="D18" s="411" t="s">
        <v>140</v>
      </c>
      <c r="E18" s="411"/>
      <c r="F18" s="411"/>
      <c r="G18" s="411"/>
      <c r="H18" s="304" t="s">
        <v>9</v>
      </c>
      <c r="I18" s="304" t="s">
        <v>141</v>
      </c>
    </row>
    <row r="19" spans="1:9" ht="28.5" customHeight="1">
      <c r="A19" s="92">
        <v>1</v>
      </c>
      <c r="B19" s="398" t="s">
        <v>142</v>
      </c>
      <c r="C19" s="399"/>
      <c r="D19" s="410" t="s">
        <v>143</v>
      </c>
      <c r="E19" s="406"/>
      <c r="F19" s="406"/>
      <c r="G19" s="407"/>
      <c r="H19" s="93">
        <v>580</v>
      </c>
      <c r="I19" s="175">
        <f>H19/6964*100</f>
        <v>8.32854681217691</v>
      </c>
    </row>
    <row r="20" spans="1:9" ht="41.25" customHeight="1">
      <c r="A20" s="94">
        <v>2</v>
      </c>
      <c r="B20" s="398" t="s">
        <v>150</v>
      </c>
      <c r="C20" s="399"/>
      <c r="D20" s="410" t="s">
        <v>151</v>
      </c>
      <c r="E20" s="406"/>
      <c r="F20" s="406"/>
      <c r="G20" s="407"/>
      <c r="H20" s="93">
        <v>181</v>
      </c>
      <c r="I20" s="175">
        <f aca="true" t="shared" si="1" ref="I20:I28">H20/6964*100</f>
        <v>2.599080987937967</v>
      </c>
    </row>
    <row r="21" spans="1:9" ht="27" customHeight="1">
      <c r="A21" s="92">
        <v>3</v>
      </c>
      <c r="B21" s="398" t="s">
        <v>149</v>
      </c>
      <c r="C21" s="399"/>
      <c r="D21" s="400" t="s">
        <v>322</v>
      </c>
      <c r="E21" s="406"/>
      <c r="F21" s="406"/>
      <c r="G21" s="407"/>
      <c r="H21" s="93">
        <v>173</v>
      </c>
      <c r="I21" s="175">
        <f t="shared" si="1"/>
        <v>2.4842044801838026</v>
      </c>
    </row>
    <row r="22" spans="1:9" ht="27.75" customHeight="1">
      <c r="A22" s="94">
        <v>4</v>
      </c>
      <c r="B22" s="398" t="s">
        <v>479</v>
      </c>
      <c r="C22" s="399"/>
      <c r="D22" s="410" t="s">
        <v>455</v>
      </c>
      <c r="E22" s="406"/>
      <c r="F22" s="406"/>
      <c r="G22" s="407"/>
      <c r="H22" s="93">
        <v>162</v>
      </c>
      <c r="I22" s="175">
        <f t="shared" si="1"/>
        <v>2.3262492820218266</v>
      </c>
    </row>
    <row r="23" spans="1:9" ht="15.75" customHeight="1">
      <c r="A23" s="92">
        <v>5</v>
      </c>
      <c r="B23" s="398" t="s">
        <v>474</v>
      </c>
      <c r="C23" s="399"/>
      <c r="D23" s="400" t="s">
        <v>450</v>
      </c>
      <c r="E23" s="401"/>
      <c r="F23" s="401"/>
      <c r="G23" s="402"/>
      <c r="H23" s="93">
        <v>142</v>
      </c>
      <c r="I23" s="175">
        <f t="shared" si="1"/>
        <v>2.0390580126364157</v>
      </c>
    </row>
    <row r="24" spans="1:9" ht="16.5" customHeight="1">
      <c r="A24" s="94">
        <v>6</v>
      </c>
      <c r="B24" s="398" t="s">
        <v>480</v>
      </c>
      <c r="C24" s="399"/>
      <c r="D24" s="400" t="s">
        <v>152</v>
      </c>
      <c r="E24" s="401"/>
      <c r="F24" s="401"/>
      <c r="G24" s="402"/>
      <c r="H24" s="93">
        <v>130</v>
      </c>
      <c r="I24" s="175">
        <f t="shared" si="1"/>
        <v>1.8667432510051694</v>
      </c>
    </row>
    <row r="25" spans="1:9" ht="17.25" customHeight="1">
      <c r="A25" s="92">
        <v>7</v>
      </c>
      <c r="B25" s="398" t="s">
        <v>478</v>
      </c>
      <c r="C25" s="399"/>
      <c r="D25" s="400" t="s">
        <v>454</v>
      </c>
      <c r="E25" s="406"/>
      <c r="F25" s="406"/>
      <c r="G25" s="407"/>
      <c r="H25" s="93">
        <v>107</v>
      </c>
      <c r="I25" s="175">
        <f t="shared" si="1"/>
        <v>1.5364732912119472</v>
      </c>
    </row>
    <row r="26" spans="1:9" ht="25.5" customHeight="1">
      <c r="A26" s="94">
        <v>8</v>
      </c>
      <c r="B26" s="398" t="s">
        <v>481</v>
      </c>
      <c r="C26" s="399"/>
      <c r="D26" s="400" t="s">
        <v>153</v>
      </c>
      <c r="E26" s="406"/>
      <c r="F26" s="406"/>
      <c r="G26" s="407"/>
      <c r="H26" s="93">
        <v>107</v>
      </c>
      <c r="I26" s="175">
        <f t="shared" si="1"/>
        <v>1.5364732912119472</v>
      </c>
    </row>
    <row r="27" spans="1:9" ht="30" customHeight="1">
      <c r="A27" s="92">
        <v>9</v>
      </c>
      <c r="B27" s="398" t="s">
        <v>468</v>
      </c>
      <c r="C27" s="405"/>
      <c r="D27" s="416" t="s">
        <v>155</v>
      </c>
      <c r="E27" s="417"/>
      <c r="F27" s="417"/>
      <c r="G27" s="418"/>
      <c r="H27" s="93">
        <v>99</v>
      </c>
      <c r="I27" s="175">
        <f t="shared" si="1"/>
        <v>1.4215967834577827</v>
      </c>
    </row>
    <row r="28" spans="1:9" ht="26.25" customHeight="1">
      <c r="A28" s="94">
        <v>10</v>
      </c>
      <c r="B28" s="398" t="s">
        <v>145</v>
      </c>
      <c r="C28" s="399"/>
      <c r="D28" s="400" t="s">
        <v>146</v>
      </c>
      <c r="E28" s="406"/>
      <c r="F28" s="406"/>
      <c r="G28" s="407"/>
      <c r="H28" s="93">
        <v>95</v>
      </c>
      <c r="I28" s="175">
        <f t="shared" si="1"/>
        <v>1.3641585295807006</v>
      </c>
    </row>
    <row r="29" spans="1:3" ht="15">
      <c r="A29" s="3"/>
      <c r="B29" s="3"/>
      <c r="C29" s="3"/>
    </row>
    <row r="30" spans="3:7" ht="15">
      <c r="C30" s="381" t="s">
        <v>154</v>
      </c>
      <c r="D30" s="381"/>
      <c r="E30" s="381"/>
      <c r="F30" s="381"/>
      <c r="G30" s="381"/>
    </row>
    <row r="31" spans="1:9" ht="25.5" customHeight="1">
      <c r="A31" s="304" t="s">
        <v>138</v>
      </c>
      <c r="B31" s="411" t="s">
        <v>139</v>
      </c>
      <c r="C31" s="411"/>
      <c r="D31" s="411" t="s">
        <v>140</v>
      </c>
      <c r="E31" s="411"/>
      <c r="F31" s="411"/>
      <c r="G31" s="411"/>
      <c r="H31" s="304" t="s">
        <v>9</v>
      </c>
      <c r="I31" s="304" t="s">
        <v>141</v>
      </c>
    </row>
    <row r="32" spans="1:9" ht="42" customHeight="1">
      <c r="A32" s="92">
        <v>1</v>
      </c>
      <c r="B32" s="398" t="s">
        <v>150</v>
      </c>
      <c r="C32" s="399" t="s">
        <v>150</v>
      </c>
      <c r="D32" s="410" t="s">
        <v>151</v>
      </c>
      <c r="E32" s="406" t="s">
        <v>151</v>
      </c>
      <c r="F32" s="406" t="s">
        <v>151</v>
      </c>
      <c r="G32" s="407" t="s">
        <v>151</v>
      </c>
      <c r="H32" s="250">
        <v>1510</v>
      </c>
      <c r="I32" s="175">
        <f>H32/8975*100</f>
        <v>16.824512534818943</v>
      </c>
    </row>
    <row r="33" spans="1:9" ht="30" customHeight="1">
      <c r="A33" s="94">
        <v>2</v>
      </c>
      <c r="B33" s="398" t="s">
        <v>142</v>
      </c>
      <c r="C33" s="399" t="s">
        <v>142</v>
      </c>
      <c r="D33" s="410" t="s">
        <v>143</v>
      </c>
      <c r="E33" s="406" t="s">
        <v>143</v>
      </c>
      <c r="F33" s="406" t="s">
        <v>143</v>
      </c>
      <c r="G33" s="407" t="s">
        <v>143</v>
      </c>
      <c r="H33" s="250">
        <v>1002</v>
      </c>
      <c r="I33" s="175">
        <f aca="true" t="shared" si="2" ref="I33:I41">H33/8975*100</f>
        <v>11.164345403899722</v>
      </c>
    </row>
    <row r="34" spans="1:9" ht="26.25" customHeight="1">
      <c r="A34" s="92">
        <v>3</v>
      </c>
      <c r="B34" s="398" t="s">
        <v>145</v>
      </c>
      <c r="C34" s="399" t="s">
        <v>145</v>
      </c>
      <c r="D34" s="410" t="s">
        <v>146</v>
      </c>
      <c r="E34" s="406" t="s">
        <v>146</v>
      </c>
      <c r="F34" s="406" t="s">
        <v>146</v>
      </c>
      <c r="G34" s="407" t="s">
        <v>146</v>
      </c>
      <c r="H34" s="93">
        <v>403</v>
      </c>
      <c r="I34" s="175">
        <f t="shared" si="2"/>
        <v>4.49025069637883</v>
      </c>
    </row>
    <row r="35" spans="1:9" ht="34.5" customHeight="1">
      <c r="A35" s="94">
        <v>4</v>
      </c>
      <c r="B35" s="398" t="s">
        <v>466</v>
      </c>
      <c r="C35" s="399" t="s">
        <v>466</v>
      </c>
      <c r="D35" s="410" t="s">
        <v>292</v>
      </c>
      <c r="E35" s="406" t="s">
        <v>292</v>
      </c>
      <c r="F35" s="406" t="s">
        <v>292</v>
      </c>
      <c r="G35" s="407" t="s">
        <v>292</v>
      </c>
      <c r="H35" s="93">
        <v>325</v>
      </c>
      <c r="I35" s="175">
        <f t="shared" si="2"/>
        <v>3.6211699164345403</v>
      </c>
    </row>
    <row r="36" spans="1:9" ht="29.25" customHeight="1">
      <c r="A36" s="92">
        <v>5</v>
      </c>
      <c r="B36" s="398" t="s">
        <v>467</v>
      </c>
      <c r="C36" s="399" t="s">
        <v>467</v>
      </c>
      <c r="D36" s="400" t="s">
        <v>426</v>
      </c>
      <c r="E36" s="406" t="s">
        <v>426</v>
      </c>
      <c r="F36" s="406" t="s">
        <v>426</v>
      </c>
      <c r="G36" s="407" t="s">
        <v>426</v>
      </c>
      <c r="H36" s="93">
        <v>269</v>
      </c>
      <c r="I36" s="175">
        <f t="shared" si="2"/>
        <v>2.997214484679666</v>
      </c>
    </row>
    <row r="37" spans="1:9" ht="27" customHeight="1">
      <c r="A37" s="94">
        <v>6</v>
      </c>
      <c r="B37" s="398" t="s">
        <v>468</v>
      </c>
      <c r="C37" s="399" t="s">
        <v>468</v>
      </c>
      <c r="D37" s="400" t="s">
        <v>155</v>
      </c>
      <c r="E37" s="406" t="s">
        <v>155</v>
      </c>
      <c r="F37" s="406" t="s">
        <v>155</v>
      </c>
      <c r="G37" s="407" t="s">
        <v>155</v>
      </c>
      <c r="H37" s="93">
        <v>201</v>
      </c>
      <c r="I37" s="175">
        <f t="shared" si="2"/>
        <v>2.2395543175487465</v>
      </c>
    </row>
    <row r="38" spans="1:9" ht="23.25" customHeight="1">
      <c r="A38" s="92">
        <v>7</v>
      </c>
      <c r="B38" s="398" t="s">
        <v>469</v>
      </c>
      <c r="C38" s="405" t="s">
        <v>469</v>
      </c>
      <c r="D38" s="400" t="s">
        <v>334</v>
      </c>
      <c r="E38" s="406" t="s">
        <v>334</v>
      </c>
      <c r="F38" s="406" t="s">
        <v>334</v>
      </c>
      <c r="G38" s="407" t="s">
        <v>334</v>
      </c>
      <c r="H38" s="93">
        <v>138</v>
      </c>
      <c r="I38" s="175">
        <f t="shared" si="2"/>
        <v>1.5376044568245124</v>
      </c>
    </row>
    <row r="39" spans="1:9" ht="31.5" customHeight="1">
      <c r="A39" s="94">
        <v>8</v>
      </c>
      <c r="B39" s="398" t="s">
        <v>470</v>
      </c>
      <c r="C39" s="399" t="s">
        <v>470</v>
      </c>
      <c r="D39" s="408" t="s">
        <v>456</v>
      </c>
      <c r="E39" s="408" t="s">
        <v>456</v>
      </c>
      <c r="F39" s="408" t="s">
        <v>456</v>
      </c>
      <c r="G39" s="409" t="s">
        <v>456</v>
      </c>
      <c r="H39" s="93">
        <v>137</v>
      </c>
      <c r="I39" s="175">
        <f t="shared" si="2"/>
        <v>1.5264623955431755</v>
      </c>
    </row>
    <row r="40" spans="1:9" ht="30" customHeight="1">
      <c r="A40" s="92">
        <v>9</v>
      </c>
      <c r="B40" s="398" t="s">
        <v>471</v>
      </c>
      <c r="C40" s="399" t="s">
        <v>471</v>
      </c>
      <c r="D40" s="408" t="s">
        <v>325</v>
      </c>
      <c r="E40" s="408" t="s">
        <v>325</v>
      </c>
      <c r="F40" s="408" t="s">
        <v>325</v>
      </c>
      <c r="G40" s="409" t="s">
        <v>325</v>
      </c>
      <c r="H40" s="93">
        <v>130</v>
      </c>
      <c r="I40" s="175">
        <f t="shared" si="2"/>
        <v>1.448467966573816</v>
      </c>
    </row>
    <row r="41" spans="1:9" ht="26.25" customHeight="1">
      <c r="A41" s="94">
        <v>10</v>
      </c>
      <c r="B41" s="398" t="s">
        <v>472</v>
      </c>
      <c r="C41" s="405" t="s">
        <v>472</v>
      </c>
      <c r="D41" s="400" t="s">
        <v>457</v>
      </c>
      <c r="E41" s="406" t="s">
        <v>457</v>
      </c>
      <c r="F41" s="406" t="s">
        <v>457</v>
      </c>
      <c r="G41" s="407" t="s">
        <v>457</v>
      </c>
      <c r="H41" s="93">
        <v>130</v>
      </c>
      <c r="I41" s="175">
        <f t="shared" si="2"/>
        <v>1.448467966573816</v>
      </c>
    </row>
    <row r="42" spans="2:4" ht="15">
      <c r="B42" s="3"/>
      <c r="C42" s="3"/>
      <c r="D42" s="3"/>
    </row>
    <row r="43" ht="15">
      <c r="A43" s="3" t="s">
        <v>18</v>
      </c>
    </row>
  </sheetData>
  <sheetProtection/>
  <mergeCells count="71">
    <mergeCell ref="B41:C41"/>
    <mergeCell ref="D41:G41"/>
    <mergeCell ref="A1:I1"/>
    <mergeCell ref="B38:C38"/>
    <mergeCell ref="D38:G38"/>
    <mergeCell ref="B39:C39"/>
    <mergeCell ref="D39:G39"/>
    <mergeCell ref="B40:C40"/>
    <mergeCell ref="D40:G40"/>
    <mergeCell ref="B35:C35"/>
    <mergeCell ref="D35:G35"/>
    <mergeCell ref="B36:C36"/>
    <mergeCell ref="D36:G36"/>
    <mergeCell ref="B37:C37"/>
    <mergeCell ref="D37:G37"/>
    <mergeCell ref="B32:C32"/>
    <mergeCell ref="D32:G32"/>
    <mergeCell ref="B33:C33"/>
    <mergeCell ref="D33:G33"/>
    <mergeCell ref="B34:C34"/>
    <mergeCell ref="D34:G34"/>
    <mergeCell ref="B27:C27"/>
    <mergeCell ref="D27:G27"/>
    <mergeCell ref="B28:C28"/>
    <mergeCell ref="D28:G28"/>
    <mergeCell ref="C30:G30"/>
    <mergeCell ref="B31:C31"/>
    <mergeCell ref="D31:G31"/>
    <mergeCell ref="B24:C24"/>
    <mergeCell ref="D24:G24"/>
    <mergeCell ref="B25:C25"/>
    <mergeCell ref="D25:G25"/>
    <mergeCell ref="B26:C26"/>
    <mergeCell ref="D26:G26"/>
    <mergeCell ref="B21:C21"/>
    <mergeCell ref="D21:G21"/>
    <mergeCell ref="B22:C22"/>
    <mergeCell ref="D22:G22"/>
    <mergeCell ref="B23:C23"/>
    <mergeCell ref="D23:G23"/>
    <mergeCell ref="C17:G17"/>
    <mergeCell ref="B18:C18"/>
    <mergeCell ref="D18:G18"/>
    <mergeCell ref="B19:C19"/>
    <mergeCell ref="D19:G19"/>
    <mergeCell ref="B20:C20"/>
    <mergeCell ref="D20:G20"/>
    <mergeCell ref="B13:C13"/>
    <mergeCell ref="D13:G13"/>
    <mergeCell ref="B14:C14"/>
    <mergeCell ref="D14:G14"/>
    <mergeCell ref="B15:C15"/>
    <mergeCell ref="D15:G15"/>
    <mergeCell ref="B10:C10"/>
    <mergeCell ref="D10:G10"/>
    <mergeCell ref="B11:C11"/>
    <mergeCell ref="D11:G11"/>
    <mergeCell ref="B12:C12"/>
    <mergeCell ref="D12:G12"/>
    <mergeCell ref="B7:C7"/>
    <mergeCell ref="D7:G7"/>
    <mergeCell ref="B8:C8"/>
    <mergeCell ref="D8:G8"/>
    <mergeCell ref="B9:C9"/>
    <mergeCell ref="D9:G9"/>
    <mergeCell ref="A2:I2"/>
    <mergeCell ref="C4:G4"/>
    <mergeCell ref="B5:C5"/>
    <mergeCell ref="D5:G5"/>
    <mergeCell ref="B6:C6"/>
    <mergeCell ref="D6:G6"/>
  </mergeCells>
  <printOptions/>
  <pageMargins left="0.25" right="0.25" top="0.75" bottom="0.75" header="0.3" footer="0.3"/>
  <pageSetup horizontalDpi="600" verticalDpi="600" orientation="portrait" paperSize="9" scale="130" r:id="rId1"/>
  <headerFooter>
    <oddFooter>&amp;L21.06.2013&amp;CTÜRKİYE ODALAR ve BORSALAR BİRLİĞİ
Bilgi Hizmetleri Dairesi&amp;R&amp;P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Q93"/>
  <sheetViews>
    <sheetView zoomScalePageLayoutView="0" workbookViewId="0" topLeftCell="A78">
      <selection activeCell="M106" sqref="M106"/>
    </sheetView>
  </sheetViews>
  <sheetFormatPr defaultColWidth="9.140625" defaultRowHeight="15"/>
  <cols>
    <col min="1" max="1" width="17.8515625" style="96" customWidth="1"/>
    <col min="2" max="2" width="5.421875" style="95" customWidth="1"/>
    <col min="3" max="3" width="3.7109375" style="95" customWidth="1"/>
    <col min="4" max="4" width="5.57421875" style="95" customWidth="1"/>
    <col min="5" max="5" width="5.57421875" style="95" bestFit="1" customWidth="1"/>
    <col min="6" max="6" width="3.7109375" style="95" customWidth="1"/>
    <col min="7" max="7" width="5.57421875" style="95" customWidth="1"/>
    <col min="8" max="8" width="4.00390625" style="95" bestFit="1" customWidth="1"/>
    <col min="9" max="9" width="5.28125" style="95" customWidth="1"/>
    <col min="10" max="10" width="5.7109375" style="125" customWidth="1"/>
    <col min="11" max="11" width="4.28125" style="95" customWidth="1"/>
    <col min="12" max="13" width="5.421875" style="95" customWidth="1"/>
    <col min="14" max="14" width="4.28125" style="95" customWidth="1"/>
    <col min="15" max="15" width="5.28125" style="95" customWidth="1"/>
    <col min="16" max="16" width="4.00390625" style="95" customWidth="1"/>
    <col min="17" max="17" width="5.28125" style="95" customWidth="1"/>
    <col min="18" max="16384" width="9.140625" style="95" customWidth="1"/>
  </cols>
  <sheetData>
    <row r="1" spans="1:17" ht="18.75" thickBot="1">
      <c r="A1" s="445" t="s">
        <v>410</v>
      </c>
      <c r="B1" s="445"/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5"/>
      <c r="N1" s="445"/>
      <c r="O1" s="445"/>
      <c r="P1" s="445"/>
      <c r="Q1" s="445"/>
    </row>
    <row r="3" spans="1:17" ht="15.75">
      <c r="A3" s="446" t="s">
        <v>156</v>
      </c>
      <c r="B3" s="446"/>
      <c r="C3" s="446"/>
      <c r="D3" s="446"/>
      <c r="E3" s="446"/>
      <c r="F3" s="446"/>
      <c r="G3" s="446"/>
      <c r="H3" s="446"/>
      <c r="I3" s="446"/>
      <c r="J3" s="446"/>
      <c r="K3" s="446"/>
      <c r="L3" s="446"/>
      <c r="M3" s="446"/>
      <c r="N3" s="446"/>
      <c r="O3" s="446"/>
      <c r="P3" s="446"/>
      <c r="Q3" s="446"/>
    </row>
    <row r="4" ht="15.75" thickBot="1">
      <c r="J4" s="95"/>
    </row>
    <row r="5" spans="1:17" s="97" customFormat="1" ht="17.25" customHeight="1" thickBot="1" thickTop="1">
      <c r="A5" s="447" t="s">
        <v>157</v>
      </c>
      <c r="B5" s="450" t="s">
        <v>414</v>
      </c>
      <c r="C5" s="451"/>
      <c r="D5" s="451"/>
      <c r="E5" s="451"/>
      <c r="F5" s="451"/>
      <c r="G5" s="451"/>
      <c r="H5" s="451"/>
      <c r="I5" s="452"/>
      <c r="J5" s="450" t="s">
        <v>415</v>
      </c>
      <c r="K5" s="451"/>
      <c r="L5" s="451"/>
      <c r="M5" s="451"/>
      <c r="N5" s="451"/>
      <c r="O5" s="451"/>
      <c r="P5" s="451"/>
      <c r="Q5" s="452"/>
    </row>
    <row r="6" spans="1:17" ht="30" customHeight="1" thickTop="1">
      <c r="A6" s="448"/>
      <c r="B6" s="453" t="s">
        <v>158</v>
      </c>
      <c r="C6" s="453"/>
      <c r="D6" s="453"/>
      <c r="E6" s="432" t="s">
        <v>159</v>
      </c>
      <c r="F6" s="434"/>
      <c r="G6" s="453" t="s">
        <v>160</v>
      </c>
      <c r="H6" s="453"/>
      <c r="I6" s="434"/>
      <c r="J6" s="453" t="s">
        <v>158</v>
      </c>
      <c r="K6" s="453"/>
      <c r="L6" s="453"/>
      <c r="M6" s="432" t="s">
        <v>159</v>
      </c>
      <c r="N6" s="454"/>
      <c r="O6" s="432" t="s">
        <v>160</v>
      </c>
      <c r="P6" s="433"/>
      <c r="Q6" s="434"/>
    </row>
    <row r="7" spans="1:17" ht="15" customHeight="1">
      <c r="A7" s="448"/>
      <c r="B7" s="431" t="s">
        <v>161</v>
      </c>
      <c r="C7" s="425" t="s">
        <v>162</v>
      </c>
      <c r="D7" s="437" t="s">
        <v>163</v>
      </c>
      <c r="E7" s="430" t="s">
        <v>161</v>
      </c>
      <c r="F7" s="439" t="s">
        <v>162</v>
      </c>
      <c r="G7" s="441" t="s">
        <v>161</v>
      </c>
      <c r="H7" s="425" t="s">
        <v>162</v>
      </c>
      <c r="I7" s="443" t="s">
        <v>163</v>
      </c>
      <c r="J7" s="430" t="s">
        <v>161</v>
      </c>
      <c r="K7" s="424" t="s">
        <v>162</v>
      </c>
      <c r="L7" s="422" t="s">
        <v>163</v>
      </c>
      <c r="M7" s="426" t="s">
        <v>161</v>
      </c>
      <c r="N7" s="428" t="s">
        <v>162</v>
      </c>
      <c r="O7" s="430" t="s">
        <v>161</v>
      </c>
      <c r="P7" s="424" t="s">
        <v>162</v>
      </c>
      <c r="Q7" s="422" t="s">
        <v>163</v>
      </c>
    </row>
    <row r="8" spans="1:17" ht="24.75" customHeight="1" thickBot="1">
      <c r="A8" s="449"/>
      <c r="B8" s="435"/>
      <c r="C8" s="436"/>
      <c r="D8" s="438"/>
      <c r="E8" s="431"/>
      <c r="F8" s="440"/>
      <c r="G8" s="442"/>
      <c r="H8" s="436"/>
      <c r="I8" s="444"/>
      <c r="J8" s="431"/>
      <c r="K8" s="425"/>
      <c r="L8" s="423"/>
      <c r="M8" s="427"/>
      <c r="N8" s="429"/>
      <c r="O8" s="431"/>
      <c r="P8" s="425"/>
      <c r="Q8" s="423"/>
    </row>
    <row r="9" spans="1:17" ht="16.5" thickTop="1">
      <c r="A9" s="98" t="s">
        <v>164</v>
      </c>
      <c r="B9" s="99">
        <v>100</v>
      </c>
      <c r="C9" s="100">
        <v>0</v>
      </c>
      <c r="D9" s="101">
        <v>45</v>
      </c>
      <c r="E9" s="99">
        <v>17</v>
      </c>
      <c r="F9" s="101">
        <v>2</v>
      </c>
      <c r="G9" s="99">
        <v>31</v>
      </c>
      <c r="H9" s="100">
        <v>0</v>
      </c>
      <c r="I9" s="101">
        <v>31</v>
      </c>
      <c r="J9" s="99">
        <v>51</v>
      </c>
      <c r="K9" s="100">
        <v>1</v>
      </c>
      <c r="L9" s="101">
        <v>94</v>
      </c>
      <c r="M9" s="99">
        <v>44</v>
      </c>
      <c r="N9" s="101">
        <v>5</v>
      </c>
      <c r="O9" s="99">
        <v>23</v>
      </c>
      <c r="P9" s="100">
        <v>3</v>
      </c>
      <c r="Q9" s="101">
        <v>33</v>
      </c>
    </row>
    <row r="10" spans="1:17" ht="15.75">
      <c r="A10" s="102" t="s">
        <v>165</v>
      </c>
      <c r="B10" s="103">
        <v>16</v>
      </c>
      <c r="C10" s="104">
        <v>1</v>
      </c>
      <c r="D10" s="105">
        <v>28</v>
      </c>
      <c r="E10" s="103">
        <v>4</v>
      </c>
      <c r="F10" s="105">
        <v>1</v>
      </c>
      <c r="G10" s="103">
        <v>1</v>
      </c>
      <c r="H10" s="104">
        <v>2</v>
      </c>
      <c r="I10" s="105">
        <v>2</v>
      </c>
      <c r="J10" s="103">
        <v>7</v>
      </c>
      <c r="K10" s="104">
        <v>0</v>
      </c>
      <c r="L10" s="105">
        <v>6</v>
      </c>
      <c r="M10" s="103">
        <v>3</v>
      </c>
      <c r="N10" s="105">
        <v>1</v>
      </c>
      <c r="O10" s="103">
        <v>5</v>
      </c>
      <c r="P10" s="104">
        <v>1</v>
      </c>
      <c r="Q10" s="105">
        <v>1</v>
      </c>
    </row>
    <row r="11" spans="1:17" ht="15.75">
      <c r="A11" s="98" t="s">
        <v>166</v>
      </c>
      <c r="B11" s="103">
        <v>20</v>
      </c>
      <c r="C11" s="104">
        <v>0</v>
      </c>
      <c r="D11" s="105">
        <v>23</v>
      </c>
      <c r="E11" s="103">
        <v>4</v>
      </c>
      <c r="F11" s="105">
        <v>0</v>
      </c>
      <c r="G11" s="103">
        <v>2</v>
      </c>
      <c r="H11" s="104">
        <v>1</v>
      </c>
      <c r="I11" s="105">
        <v>11</v>
      </c>
      <c r="J11" s="103">
        <v>17</v>
      </c>
      <c r="K11" s="104">
        <v>1</v>
      </c>
      <c r="L11" s="105">
        <v>34</v>
      </c>
      <c r="M11" s="103">
        <v>7</v>
      </c>
      <c r="N11" s="105">
        <v>1</v>
      </c>
      <c r="O11" s="103">
        <v>3</v>
      </c>
      <c r="P11" s="104">
        <v>1</v>
      </c>
      <c r="Q11" s="105">
        <v>7</v>
      </c>
    </row>
    <row r="12" spans="1:17" ht="15.75">
      <c r="A12" s="102" t="s">
        <v>167</v>
      </c>
      <c r="B12" s="103">
        <v>10</v>
      </c>
      <c r="C12" s="104">
        <v>0</v>
      </c>
      <c r="D12" s="105">
        <v>19</v>
      </c>
      <c r="E12" s="103">
        <v>1</v>
      </c>
      <c r="F12" s="105">
        <v>0</v>
      </c>
      <c r="G12" s="103">
        <v>1</v>
      </c>
      <c r="H12" s="104">
        <v>1</v>
      </c>
      <c r="I12" s="105">
        <v>3</v>
      </c>
      <c r="J12" s="103">
        <v>4</v>
      </c>
      <c r="K12" s="104">
        <v>0</v>
      </c>
      <c r="L12" s="105">
        <v>16</v>
      </c>
      <c r="M12" s="103">
        <v>4</v>
      </c>
      <c r="N12" s="105">
        <v>1</v>
      </c>
      <c r="O12" s="103">
        <v>0</v>
      </c>
      <c r="P12" s="104">
        <v>0</v>
      </c>
      <c r="Q12" s="105">
        <v>1</v>
      </c>
    </row>
    <row r="13" spans="1:17" ht="15.75">
      <c r="A13" s="98" t="s">
        <v>168</v>
      </c>
      <c r="B13" s="103">
        <v>4</v>
      </c>
      <c r="C13" s="104">
        <v>0</v>
      </c>
      <c r="D13" s="105">
        <v>20</v>
      </c>
      <c r="E13" s="103">
        <v>0</v>
      </c>
      <c r="F13" s="105">
        <v>0</v>
      </c>
      <c r="G13" s="103">
        <v>1</v>
      </c>
      <c r="H13" s="104">
        <v>0</v>
      </c>
      <c r="I13" s="105">
        <v>3</v>
      </c>
      <c r="J13" s="103">
        <v>2</v>
      </c>
      <c r="K13" s="104">
        <v>1</v>
      </c>
      <c r="L13" s="105">
        <v>16</v>
      </c>
      <c r="M13" s="103">
        <v>2</v>
      </c>
      <c r="N13" s="105">
        <v>0</v>
      </c>
      <c r="O13" s="103">
        <v>2</v>
      </c>
      <c r="P13" s="104">
        <v>2</v>
      </c>
      <c r="Q13" s="105">
        <v>5</v>
      </c>
    </row>
    <row r="14" spans="1:17" ht="15.75">
      <c r="A14" s="102" t="s">
        <v>169</v>
      </c>
      <c r="B14" s="103">
        <v>540</v>
      </c>
      <c r="C14" s="104">
        <v>11</v>
      </c>
      <c r="D14" s="105">
        <v>717</v>
      </c>
      <c r="E14" s="103">
        <v>77</v>
      </c>
      <c r="F14" s="105">
        <v>17</v>
      </c>
      <c r="G14" s="103">
        <v>96</v>
      </c>
      <c r="H14" s="104">
        <v>12</v>
      </c>
      <c r="I14" s="105">
        <v>220</v>
      </c>
      <c r="J14" s="103">
        <v>405</v>
      </c>
      <c r="K14" s="104">
        <v>15</v>
      </c>
      <c r="L14" s="105">
        <v>945</v>
      </c>
      <c r="M14" s="103">
        <v>217</v>
      </c>
      <c r="N14" s="105">
        <v>50</v>
      </c>
      <c r="O14" s="103">
        <v>108</v>
      </c>
      <c r="P14" s="104">
        <v>20</v>
      </c>
      <c r="Q14" s="105">
        <v>184</v>
      </c>
    </row>
    <row r="15" spans="1:17" ht="15.75">
      <c r="A15" s="98" t="s">
        <v>170</v>
      </c>
      <c r="B15" s="103">
        <v>176</v>
      </c>
      <c r="C15" s="104">
        <v>2</v>
      </c>
      <c r="D15" s="105">
        <v>326</v>
      </c>
      <c r="E15" s="103">
        <v>25</v>
      </c>
      <c r="F15" s="105">
        <v>4</v>
      </c>
      <c r="G15" s="103">
        <v>41</v>
      </c>
      <c r="H15" s="104">
        <v>5</v>
      </c>
      <c r="I15" s="105">
        <v>55</v>
      </c>
      <c r="J15" s="103">
        <v>126</v>
      </c>
      <c r="K15" s="104">
        <v>0</v>
      </c>
      <c r="L15" s="105">
        <v>266</v>
      </c>
      <c r="M15" s="103">
        <v>46</v>
      </c>
      <c r="N15" s="105">
        <v>13</v>
      </c>
      <c r="O15" s="103">
        <v>37</v>
      </c>
      <c r="P15" s="104">
        <v>4</v>
      </c>
      <c r="Q15" s="105">
        <v>61</v>
      </c>
    </row>
    <row r="16" spans="1:17" ht="15.75">
      <c r="A16" s="102" t="s">
        <v>171</v>
      </c>
      <c r="B16" s="103">
        <v>0</v>
      </c>
      <c r="C16" s="104">
        <v>1</v>
      </c>
      <c r="D16" s="105">
        <v>10</v>
      </c>
      <c r="E16" s="103">
        <v>1</v>
      </c>
      <c r="F16" s="105">
        <v>0</v>
      </c>
      <c r="G16" s="103">
        <v>2</v>
      </c>
      <c r="H16" s="104">
        <v>0</v>
      </c>
      <c r="I16" s="105">
        <v>3</v>
      </c>
      <c r="J16" s="103">
        <v>1</v>
      </c>
      <c r="K16" s="104">
        <v>1</v>
      </c>
      <c r="L16" s="105">
        <v>9</v>
      </c>
      <c r="M16" s="103">
        <v>2</v>
      </c>
      <c r="N16" s="105">
        <v>0</v>
      </c>
      <c r="O16" s="103">
        <v>2</v>
      </c>
      <c r="P16" s="104">
        <v>0</v>
      </c>
      <c r="Q16" s="105">
        <v>6</v>
      </c>
    </row>
    <row r="17" spans="1:17" ht="15.75">
      <c r="A17" s="98" t="s">
        <v>172</v>
      </c>
      <c r="B17" s="103">
        <v>29</v>
      </c>
      <c r="C17" s="104">
        <v>0</v>
      </c>
      <c r="D17" s="105">
        <v>128</v>
      </c>
      <c r="E17" s="103">
        <v>3</v>
      </c>
      <c r="F17" s="105">
        <v>5</v>
      </c>
      <c r="G17" s="103">
        <v>8</v>
      </c>
      <c r="H17" s="104">
        <v>4</v>
      </c>
      <c r="I17" s="105">
        <v>20</v>
      </c>
      <c r="J17" s="103">
        <v>20</v>
      </c>
      <c r="K17" s="104">
        <v>2</v>
      </c>
      <c r="L17" s="105">
        <v>147</v>
      </c>
      <c r="M17" s="103">
        <v>11</v>
      </c>
      <c r="N17" s="105">
        <v>4</v>
      </c>
      <c r="O17" s="103">
        <v>9</v>
      </c>
      <c r="P17" s="104">
        <v>1</v>
      </c>
      <c r="Q17" s="105">
        <v>152</v>
      </c>
    </row>
    <row r="18" spans="1:17" ht="15.75">
      <c r="A18" s="102" t="s">
        <v>173</v>
      </c>
      <c r="B18" s="103">
        <v>30</v>
      </c>
      <c r="C18" s="104">
        <v>6</v>
      </c>
      <c r="D18" s="105">
        <v>63</v>
      </c>
      <c r="E18" s="103">
        <v>5</v>
      </c>
      <c r="F18" s="105">
        <v>3</v>
      </c>
      <c r="G18" s="103">
        <v>6</v>
      </c>
      <c r="H18" s="104">
        <v>0</v>
      </c>
      <c r="I18" s="105">
        <v>24</v>
      </c>
      <c r="J18" s="103">
        <v>12</v>
      </c>
      <c r="K18" s="104">
        <v>3</v>
      </c>
      <c r="L18" s="105">
        <v>55</v>
      </c>
      <c r="M18" s="103">
        <v>11</v>
      </c>
      <c r="N18" s="105">
        <v>8</v>
      </c>
      <c r="O18" s="103">
        <v>4</v>
      </c>
      <c r="P18" s="104">
        <v>6</v>
      </c>
      <c r="Q18" s="105">
        <v>34</v>
      </c>
    </row>
    <row r="19" spans="1:17" ht="15.75">
      <c r="A19" s="98" t="s">
        <v>174</v>
      </c>
      <c r="B19" s="103">
        <v>7</v>
      </c>
      <c r="C19" s="104">
        <v>1</v>
      </c>
      <c r="D19" s="105">
        <v>17</v>
      </c>
      <c r="E19" s="103">
        <v>2</v>
      </c>
      <c r="F19" s="105">
        <v>0</v>
      </c>
      <c r="G19" s="103">
        <v>0</v>
      </c>
      <c r="H19" s="104">
        <v>0</v>
      </c>
      <c r="I19" s="105">
        <v>12</v>
      </c>
      <c r="J19" s="103">
        <v>4</v>
      </c>
      <c r="K19" s="104">
        <v>0</v>
      </c>
      <c r="L19" s="105">
        <v>18</v>
      </c>
      <c r="M19" s="103">
        <v>1</v>
      </c>
      <c r="N19" s="105">
        <v>0</v>
      </c>
      <c r="O19" s="103">
        <v>0</v>
      </c>
      <c r="P19" s="104">
        <v>0</v>
      </c>
      <c r="Q19" s="105">
        <v>2</v>
      </c>
    </row>
    <row r="20" spans="1:17" ht="15.75">
      <c r="A20" s="102" t="s">
        <v>175</v>
      </c>
      <c r="B20" s="103">
        <v>5</v>
      </c>
      <c r="C20" s="104">
        <v>0</v>
      </c>
      <c r="D20" s="105">
        <v>2</v>
      </c>
      <c r="E20" s="103">
        <v>0</v>
      </c>
      <c r="F20" s="105">
        <v>1</v>
      </c>
      <c r="G20" s="103">
        <v>2</v>
      </c>
      <c r="H20" s="104">
        <v>0</v>
      </c>
      <c r="I20" s="105">
        <v>0</v>
      </c>
      <c r="J20" s="103">
        <v>3</v>
      </c>
      <c r="K20" s="104">
        <v>1</v>
      </c>
      <c r="L20" s="105">
        <v>5</v>
      </c>
      <c r="M20" s="103">
        <v>1</v>
      </c>
      <c r="N20" s="105">
        <v>3</v>
      </c>
      <c r="O20" s="103">
        <v>0</v>
      </c>
      <c r="P20" s="104">
        <v>4</v>
      </c>
      <c r="Q20" s="105">
        <v>1</v>
      </c>
    </row>
    <row r="21" spans="1:17" ht="15.75">
      <c r="A21" s="98" t="s">
        <v>176</v>
      </c>
      <c r="B21" s="103">
        <v>11</v>
      </c>
      <c r="C21" s="104">
        <v>1</v>
      </c>
      <c r="D21" s="105">
        <v>1</v>
      </c>
      <c r="E21" s="103">
        <v>0</v>
      </c>
      <c r="F21" s="105">
        <v>1</v>
      </c>
      <c r="G21" s="103">
        <v>1</v>
      </c>
      <c r="H21" s="104">
        <v>0</v>
      </c>
      <c r="I21" s="105">
        <v>5</v>
      </c>
      <c r="J21" s="103">
        <v>2</v>
      </c>
      <c r="K21" s="104">
        <v>0</v>
      </c>
      <c r="L21" s="105">
        <v>10</v>
      </c>
      <c r="M21" s="103">
        <v>0</v>
      </c>
      <c r="N21" s="105">
        <v>0</v>
      </c>
      <c r="O21" s="103">
        <v>0</v>
      </c>
      <c r="P21" s="104">
        <v>1</v>
      </c>
      <c r="Q21" s="105">
        <v>1</v>
      </c>
    </row>
    <row r="22" spans="1:17" ht="15.75">
      <c r="A22" s="102" t="s">
        <v>177</v>
      </c>
      <c r="B22" s="103">
        <v>7</v>
      </c>
      <c r="C22" s="104">
        <v>2</v>
      </c>
      <c r="D22" s="105">
        <v>14</v>
      </c>
      <c r="E22" s="103">
        <v>1</v>
      </c>
      <c r="F22" s="105">
        <v>0</v>
      </c>
      <c r="G22" s="103">
        <v>1</v>
      </c>
      <c r="H22" s="104">
        <v>2</v>
      </c>
      <c r="I22" s="105">
        <v>2</v>
      </c>
      <c r="J22" s="103">
        <v>9</v>
      </c>
      <c r="K22" s="104">
        <v>0</v>
      </c>
      <c r="L22" s="105">
        <v>10</v>
      </c>
      <c r="M22" s="103">
        <v>3</v>
      </c>
      <c r="N22" s="105">
        <v>0</v>
      </c>
      <c r="O22" s="103">
        <v>1</v>
      </c>
      <c r="P22" s="104">
        <v>0</v>
      </c>
      <c r="Q22" s="105">
        <v>4</v>
      </c>
    </row>
    <row r="23" spans="1:17" ht="15.75">
      <c r="A23" s="98" t="s">
        <v>178</v>
      </c>
      <c r="B23" s="103">
        <v>3</v>
      </c>
      <c r="C23" s="104">
        <v>0</v>
      </c>
      <c r="D23" s="105">
        <v>44</v>
      </c>
      <c r="E23" s="103">
        <v>1</v>
      </c>
      <c r="F23" s="105">
        <v>0</v>
      </c>
      <c r="G23" s="103">
        <v>0</v>
      </c>
      <c r="H23" s="104">
        <v>0</v>
      </c>
      <c r="I23" s="105">
        <v>4</v>
      </c>
      <c r="J23" s="103">
        <v>1</v>
      </c>
      <c r="K23" s="104">
        <v>0</v>
      </c>
      <c r="L23" s="105">
        <v>9</v>
      </c>
      <c r="M23" s="103">
        <v>0</v>
      </c>
      <c r="N23" s="105">
        <v>0</v>
      </c>
      <c r="O23" s="103">
        <v>1</v>
      </c>
      <c r="P23" s="104">
        <v>0</v>
      </c>
      <c r="Q23" s="105">
        <v>37</v>
      </c>
    </row>
    <row r="24" spans="1:17" ht="15.75">
      <c r="A24" s="102" t="s">
        <v>179</v>
      </c>
      <c r="B24" s="103">
        <v>146</v>
      </c>
      <c r="C24" s="104">
        <v>2</v>
      </c>
      <c r="D24" s="105">
        <v>156</v>
      </c>
      <c r="E24" s="103">
        <v>18</v>
      </c>
      <c r="F24" s="105">
        <v>6</v>
      </c>
      <c r="G24" s="103">
        <v>30</v>
      </c>
      <c r="H24" s="104">
        <v>2</v>
      </c>
      <c r="I24" s="105">
        <v>32</v>
      </c>
      <c r="J24" s="103">
        <v>125</v>
      </c>
      <c r="K24" s="104">
        <v>2</v>
      </c>
      <c r="L24" s="105">
        <v>117</v>
      </c>
      <c r="M24" s="103">
        <v>29</v>
      </c>
      <c r="N24" s="105">
        <v>12</v>
      </c>
      <c r="O24" s="103">
        <v>30</v>
      </c>
      <c r="P24" s="104">
        <v>3</v>
      </c>
      <c r="Q24" s="105">
        <v>190</v>
      </c>
    </row>
    <row r="25" spans="1:17" ht="15.75">
      <c r="A25" s="98" t="s">
        <v>180</v>
      </c>
      <c r="B25" s="103">
        <v>8</v>
      </c>
      <c r="C25" s="104">
        <v>0</v>
      </c>
      <c r="D25" s="105">
        <v>34</v>
      </c>
      <c r="E25" s="103">
        <v>1</v>
      </c>
      <c r="F25" s="105">
        <v>1</v>
      </c>
      <c r="G25" s="103">
        <v>5</v>
      </c>
      <c r="H25" s="104">
        <v>0</v>
      </c>
      <c r="I25" s="105">
        <v>5</v>
      </c>
      <c r="J25" s="103">
        <v>4</v>
      </c>
      <c r="K25" s="104">
        <v>1</v>
      </c>
      <c r="L25" s="105">
        <v>25</v>
      </c>
      <c r="M25" s="103">
        <v>1</v>
      </c>
      <c r="N25" s="105">
        <v>3</v>
      </c>
      <c r="O25" s="103">
        <v>1</v>
      </c>
      <c r="P25" s="104">
        <v>0</v>
      </c>
      <c r="Q25" s="105">
        <v>14</v>
      </c>
    </row>
    <row r="26" spans="1:17" ht="15.75">
      <c r="A26" s="102" t="s">
        <v>181</v>
      </c>
      <c r="B26" s="103">
        <v>2</v>
      </c>
      <c r="C26" s="104">
        <v>4</v>
      </c>
      <c r="D26" s="105">
        <v>11</v>
      </c>
      <c r="E26" s="103">
        <v>0</v>
      </c>
      <c r="F26" s="105">
        <v>0</v>
      </c>
      <c r="G26" s="103">
        <v>0</v>
      </c>
      <c r="H26" s="104">
        <v>0</v>
      </c>
      <c r="I26" s="105">
        <v>0</v>
      </c>
      <c r="J26" s="103">
        <v>5</v>
      </c>
      <c r="K26" s="104">
        <v>0</v>
      </c>
      <c r="L26" s="105">
        <v>7</v>
      </c>
      <c r="M26" s="103">
        <v>0</v>
      </c>
      <c r="N26" s="105">
        <v>0</v>
      </c>
      <c r="O26" s="103">
        <v>1</v>
      </c>
      <c r="P26" s="104">
        <v>0</v>
      </c>
      <c r="Q26" s="105">
        <v>1</v>
      </c>
    </row>
    <row r="27" spans="1:17" ht="15.75">
      <c r="A27" s="98" t="s">
        <v>182</v>
      </c>
      <c r="B27" s="103">
        <v>11</v>
      </c>
      <c r="C27" s="104">
        <v>0</v>
      </c>
      <c r="D27" s="105">
        <v>33</v>
      </c>
      <c r="E27" s="103">
        <v>3</v>
      </c>
      <c r="F27" s="105">
        <v>0</v>
      </c>
      <c r="G27" s="103">
        <v>1</v>
      </c>
      <c r="H27" s="104">
        <v>0</v>
      </c>
      <c r="I27" s="105">
        <v>8</v>
      </c>
      <c r="J27" s="103">
        <v>7</v>
      </c>
      <c r="K27" s="104">
        <v>1</v>
      </c>
      <c r="L27" s="105">
        <v>55</v>
      </c>
      <c r="M27" s="103">
        <v>4</v>
      </c>
      <c r="N27" s="105">
        <v>1</v>
      </c>
      <c r="O27" s="103">
        <v>3</v>
      </c>
      <c r="P27" s="104">
        <v>1</v>
      </c>
      <c r="Q27" s="105">
        <v>3</v>
      </c>
    </row>
    <row r="28" spans="1:17" ht="15.75">
      <c r="A28" s="102" t="s">
        <v>183</v>
      </c>
      <c r="B28" s="103">
        <v>41</v>
      </c>
      <c r="C28" s="104">
        <v>0</v>
      </c>
      <c r="D28" s="105">
        <v>84</v>
      </c>
      <c r="E28" s="103">
        <v>7</v>
      </c>
      <c r="F28" s="105">
        <v>2</v>
      </c>
      <c r="G28" s="103">
        <v>15</v>
      </c>
      <c r="H28" s="104">
        <v>3</v>
      </c>
      <c r="I28" s="105">
        <v>14</v>
      </c>
      <c r="J28" s="103">
        <v>19</v>
      </c>
      <c r="K28" s="104">
        <v>2</v>
      </c>
      <c r="L28" s="105">
        <v>105</v>
      </c>
      <c r="M28" s="103">
        <v>15</v>
      </c>
      <c r="N28" s="105">
        <v>0</v>
      </c>
      <c r="O28" s="103">
        <v>14</v>
      </c>
      <c r="P28" s="104">
        <v>5</v>
      </c>
      <c r="Q28" s="105">
        <v>16</v>
      </c>
    </row>
    <row r="29" spans="1:17" ht="15.75">
      <c r="A29" s="98" t="s">
        <v>184</v>
      </c>
      <c r="B29" s="103">
        <v>30</v>
      </c>
      <c r="C29" s="104">
        <v>3</v>
      </c>
      <c r="D29" s="105">
        <v>78</v>
      </c>
      <c r="E29" s="103">
        <v>2</v>
      </c>
      <c r="F29" s="105">
        <v>1</v>
      </c>
      <c r="G29" s="103">
        <v>6</v>
      </c>
      <c r="H29" s="104">
        <v>0</v>
      </c>
      <c r="I29" s="105">
        <v>1</v>
      </c>
      <c r="J29" s="103">
        <v>59</v>
      </c>
      <c r="K29" s="104">
        <v>1</v>
      </c>
      <c r="L29" s="105">
        <v>28</v>
      </c>
      <c r="M29" s="103">
        <v>14</v>
      </c>
      <c r="N29" s="105">
        <v>0</v>
      </c>
      <c r="O29" s="103">
        <v>8</v>
      </c>
      <c r="P29" s="104">
        <v>1</v>
      </c>
      <c r="Q29" s="105">
        <v>4</v>
      </c>
    </row>
    <row r="30" spans="1:17" ht="15.75">
      <c r="A30" s="102" t="s">
        <v>185</v>
      </c>
      <c r="B30" s="103">
        <v>5</v>
      </c>
      <c r="C30" s="104">
        <v>1</v>
      </c>
      <c r="D30" s="105">
        <v>9</v>
      </c>
      <c r="E30" s="103">
        <v>2</v>
      </c>
      <c r="F30" s="105">
        <v>0</v>
      </c>
      <c r="G30" s="103">
        <v>0</v>
      </c>
      <c r="H30" s="104">
        <v>3</v>
      </c>
      <c r="I30" s="105">
        <v>10</v>
      </c>
      <c r="J30" s="103">
        <v>2</v>
      </c>
      <c r="K30" s="104">
        <v>1</v>
      </c>
      <c r="L30" s="105">
        <v>18</v>
      </c>
      <c r="M30" s="103">
        <v>3</v>
      </c>
      <c r="N30" s="105">
        <v>0</v>
      </c>
      <c r="O30" s="103">
        <v>0</v>
      </c>
      <c r="P30" s="104">
        <v>5</v>
      </c>
      <c r="Q30" s="105">
        <v>7</v>
      </c>
    </row>
    <row r="31" spans="1:17" ht="15.75">
      <c r="A31" s="98" t="s">
        <v>186</v>
      </c>
      <c r="B31" s="103">
        <v>18</v>
      </c>
      <c r="C31" s="104">
        <v>0</v>
      </c>
      <c r="D31" s="105">
        <v>45</v>
      </c>
      <c r="E31" s="103">
        <v>2</v>
      </c>
      <c r="F31" s="105">
        <v>2</v>
      </c>
      <c r="G31" s="103">
        <v>2</v>
      </c>
      <c r="H31" s="104">
        <v>3</v>
      </c>
      <c r="I31" s="105">
        <v>4</v>
      </c>
      <c r="J31" s="103">
        <v>17</v>
      </c>
      <c r="K31" s="104">
        <v>0</v>
      </c>
      <c r="L31" s="105">
        <v>32</v>
      </c>
      <c r="M31" s="103">
        <v>6</v>
      </c>
      <c r="N31" s="105">
        <v>6</v>
      </c>
      <c r="O31" s="103">
        <v>2</v>
      </c>
      <c r="P31" s="104">
        <v>0</v>
      </c>
      <c r="Q31" s="105">
        <v>6</v>
      </c>
    </row>
    <row r="32" spans="1:17" ht="15.75">
      <c r="A32" s="102" t="s">
        <v>187</v>
      </c>
      <c r="B32" s="103">
        <v>3</v>
      </c>
      <c r="C32" s="104">
        <v>0</v>
      </c>
      <c r="D32" s="105">
        <v>21</v>
      </c>
      <c r="E32" s="103">
        <v>0</v>
      </c>
      <c r="F32" s="105">
        <v>0</v>
      </c>
      <c r="G32" s="103">
        <v>0</v>
      </c>
      <c r="H32" s="104">
        <v>0</v>
      </c>
      <c r="I32" s="105">
        <v>7</v>
      </c>
      <c r="J32" s="103">
        <v>6</v>
      </c>
      <c r="K32" s="104">
        <v>0</v>
      </c>
      <c r="L32" s="105">
        <v>26</v>
      </c>
      <c r="M32" s="103">
        <v>0</v>
      </c>
      <c r="N32" s="105">
        <v>2</v>
      </c>
      <c r="O32" s="103">
        <v>0</v>
      </c>
      <c r="P32" s="104">
        <v>0</v>
      </c>
      <c r="Q32" s="105">
        <v>13</v>
      </c>
    </row>
    <row r="33" spans="1:17" ht="15.75">
      <c r="A33" s="98" t="s">
        <v>188</v>
      </c>
      <c r="B33" s="103">
        <v>18</v>
      </c>
      <c r="C33" s="104">
        <v>1</v>
      </c>
      <c r="D33" s="105">
        <v>23</v>
      </c>
      <c r="E33" s="103">
        <v>3</v>
      </c>
      <c r="F33" s="105">
        <v>6</v>
      </c>
      <c r="G33" s="103">
        <v>5</v>
      </c>
      <c r="H33" s="104">
        <v>7</v>
      </c>
      <c r="I33" s="105">
        <v>8</v>
      </c>
      <c r="J33" s="103">
        <v>12</v>
      </c>
      <c r="K33" s="104">
        <v>6</v>
      </c>
      <c r="L33" s="105">
        <v>29</v>
      </c>
      <c r="M33" s="103">
        <v>6</v>
      </c>
      <c r="N33" s="105">
        <v>7</v>
      </c>
      <c r="O33" s="103">
        <v>4</v>
      </c>
      <c r="P33" s="104">
        <v>0</v>
      </c>
      <c r="Q33" s="105">
        <v>4</v>
      </c>
    </row>
    <row r="34" spans="1:17" ht="15.75">
      <c r="A34" s="102" t="s">
        <v>189</v>
      </c>
      <c r="B34" s="103">
        <v>46</v>
      </c>
      <c r="C34" s="104">
        <v>0</v>
      </c>
      <c r="D34" s="105">
        <v>146</v>
      </c>
      <c r="E34" s="103">
        <v>3</v>
      </c>
      <c r="F34" s="105">
        <v>2</v>
      </c>
      <c r="G34" s="103">
        <v>10</v>
      </c>
      <c r="H34" s="104">
        <v>0</v>
      </c>
      <c r="I34" s="105">
        <v>39</v>
      </c>
      <c r="J34" s="103">
        <v>21</v>
      </c>
      <c r="K34" s="104">
        <v>0</v>
      </c>
      <c r="L34" s="105">
        <v>142</v>
      </c>
      <c r="M34" s="103">
        <v>22</v>
      </c>
      <c r="N34" s="105">
        <v>5</v>
      </c>
      <c r="O34" s="103">
        <v>13</v>
      </c>
      <c r="P34" s="104">
        <v>0</v>
      </c>
      <c r="Q34" s="105">
        <v>33</v>
      </c>
    </row>
    <row r="35" spans="1:17" ht="15.75">
      <c r="A35" s="98" t="s">
        <v>190</v>
      </c>
      <c r="B35" s="103">
        <v>89</v>
      </c>
      <c r="C35" s="104">
        <v>0</v>
      </c>
      <c r="D35" s="105">
        <v>81</v>
      </c>
      <c r="E35" s="103">
        <v>6</v>
      </c>
      <c r="F35" s="105">
        <v>0</v>
      </c>
      <c r="G35" s="103">
        <v>8</v>
      </c>
      <c r="H35" s="104">
        <v>2</v>
      </c>
      <c r="I35" s="105">
        <v>21</v>
      </c>
      <c r="J35" s="103">
        <v>70</v>
      </c>
      <c r="K35" s="104">
        <v>0</v>
      </c>
      <c r="L35" s="105">
        <v>86</v>
      </c>
      <c r="M35" s="103">
        <v>8</v>
      </c>
      <c r="N35" s="105">
        <v>3</v>
      </c>
      <c r="O35" s="103">
        <v>9</v>
      </c>
      <c r="P35" s="104">
        <v>0</v>
      </c>
      <c r="Q35" s="105">
        <v>16</v>
      </c>
    </row>
    <row r="36" spans="1:17" ht="15.75">
      <c r="A36" s="102" t="s">
        <v>191</v>
      </c>
      <c r="B36" s="103">
        <v>9</v>
      </c>
      <c r="C36" s="104">
        <v>0</v>
      </c>
      <c r="D36" s="105">
        <v>11</v>
      </c>
      <c r="E36" s="103">
        <v>2</v>
      </c>
      <c r="F36" s="105">
        <v>0</v>
      </c>
      <c r="G36" s="103">
        <v>1</v>
      </c>
      <c r="H36" s="104">
        <v>0</v>
      </c>
      <c r="I36" s="105">
        <v>6</v>
      </c>
      <c r="J36" s="103">
        <v>4</v>
      </c>
      <c r="K36" s="104">
        <v>1</v>
      </c>
      <c r="L36" s="105">
        <v>16</v>
      </c>
      <c r="M36" s="103">
        <v>1</v>
      </c>
      <c r="N36" s="105">
        <v>3</v>
      </c>
      <c r="O36" s="103">
        <v>1</v>
      </c>
      <c r="P36" s="104">
        <v>1</v>
      </c>
      <c r="Q36" s="105">
        <v>2</v>
      </c>
    </row>
    <row r="37" spans="1:17" ht="15.75">
      <c r="A37" s="98" t="s">
        <v>192</v>
      </c>
      <c r="B37" s="103">
        <v>3</v>
      </c>
      <c r="C37" s="104">
        <v>1</v>
      </c>
      <c r="D37" s="105">
        <v>6</v>
      </c>
      <c r="E37" s="103">
        <v>0</v>
      </c>
      <c r="F37" s="105">
        <v>0</v>
      </c>
      <c r="G37" s="103">
        <v>1</v>
      </c>
      <c r="H37" s="104">
        <v>0</v>
      </c>
      <c r="I37" s="105">
        <v>1</v>
      </c>
      <c r="J37" s="103">
        <v>0</v>
      </c>
      <c r="K37" s="104">
        <v>0</v>
      </c>
      <c r="L37" s="105">
        <v>4</v>
      </c>
      <c r="M37" s="103">
        <v>1</v>
      </c>
      <c r="N37" s="105">
        <v>4</v>
      </c>
      <c r="O37" s="103">
        <v>1</v>
      </c>
      <c r="P37" s="104">
        <v>1</v>
      </c>
      <c r="Q37" s="105">
        <v>2</v>
      </c>
    </row>
    <row r="38" spans="1:17" ht="15.75">
      <c r="A38" s="102" t="s">
        <v>193</v>
      </c>
      <c r="B38" s="103">
        <v>5</v>
      </c>
      <c r="C38" s="104">
        <v>0</v>
      </c>
      <c r="D38" s="105">
        <v>21</v>
      </c>
      <c r="E38" s="103">
        <v>0</v>
      </c>
      <c r="F38" s="105">
        <v>0</v>
      </c>
      <c r="G38" s="103">
        <v>0</v>
      </c>
      <c r="H38" s="104">
        <v>0</v>
      </c>
      <c r="I38" s="105">
        <v>4</v>
      </c>
      <c r="J38" s="103">
        <v>6</v>
      </c>
      <c r="K38" s="104">
        <v>1</v>
      </c>
      <c r="L38" s="105">
        <v>5</v>
      </c>
      <c r="M38" s="103">
        <v>0</v>
      </c>
      <c r="N38" s="105">
        <v>0</v>
      </c>
      <c r="O38" s="103">
        <v>0</v>
      </c>
      <c r="P38" s="104">
        <v>0</v>
      </c>
      <c r="Q38" s="105">
        <v>1</v>
      </c>
    </row>
    <row r="39" spans="1:17" ht="15.75">
      <c r="A39" s="98" t="s">
        <v>194</v>
      </c>
      <c r="B39" s="103">
        <v>47</v>
      </c>
      <c r="C39" s="104">
        <v>3</v>
      </c>
      <c r="D39" s="105">
        <v>68</v>
      </c>
      <c r="E39" s="103">
        <v>4</v>
      </c>
      <c r="F39" s="105">
        <v>4</v>
      </c>
      <c r="G39" s="103">
        <v>8</v>
      </c>
      <c r="H39" s="104">
        <v>2</v>
      </c>
      <c r="I39" s="105">
        <v>3</v>
      </c>
      <c r="J39" s="103">
        <v>27</v>
      </c>
      <c r="K39" s="104">
        <v>0</v>
      </c>
      <c r="L39" s="105">
        <v>51</v>
      </c>
      <c r="M39" s="103">
        <v>11</v>
      </c>
      <c r="N39" s="105">
        <v>0</v>
      </c>
      <c r="O39" s="103">
        <v>9</v>
      </c>
      <c r="P39" s="104">
        <v>3</v>
      </c>
      <c r="Q39" s="105">
        <v>39</v>
      </c>
    </row>
    <row r="40" spans="1:17" ht="15.75">
      <c r="A40" s="102" t="s">
        <v>195</v>
      </c>
      <c r="B40" s="103">
        <v>9</v>
      </c>
      <c r="C40" s="104">
        <v>0</v>
      </c>
      <c r="D40" s="105">
        <v>5</v>
      </c>
      <c r="E40" s="103">
        <v>0</v>
      </c>
      <c r="F40" s="105">
        <v>0</v>
      </c>
      <c r="G40" s="103">
        <v>4</v>
      </c>
      <c r="H40" s="104">
        <v>0</v>
      </c>
      <c r="I40" s="105">
        <v>9</v>
      </c>
      <c r="J40" s="103">
        <v>5</v>
      </c>
      <c r="K40" s="104">
        <v>2</v>
      </c>
      <c r="L40" s="105">
        <v>19</v>
      </c>
      <c r="M40" s="103">
        <v>4</v>
      </c>
      <c r="N40" s="105">
        <v>6</v>
      </c>
      <c r="O40" s="103">
        <v>5</v>
      </c>
      <c r="P40" s="104">
        <v>2</v>
      </c>
      <c r="Q40" s="105">
        <v>4</v>
      </c>
    </row>
    <row r="41" spans="1:17" ht="15.75">
      <c r="A41" s="98" t="s">
        <v>335</v>
      </c>
      <c r="B41" s="103">
        <v>100</v>
      </c>
      <c r="C41" s="104">
        <v>5</v>
      </c>
      <c r="D41" s="105">
        <v>73</v>
      </c>
      <c r="E41" s="103">
        <v>8</v>
      </c>
      <c r="F41" s="105">
        <v>2</v>
      </c>
      <c r="G41" s="103">
        <v>18</v>
      </c>
      <c r="H41" s="104">
        <v>1</v>
      </c>
      <c r="I41" s="105">
        <v>14</v>
      </c>
      <c r="J41" s="103">
        <v>56</v>
      </c>
      <c r="K41" s="104">
        <v>2</v>
      </c>
      <c r="L41" s="105">
        <v>96</v>
      </c>
      <c r="M41" s="103">
        <v>48</v>
      </c>
      <c r="N41" s="105">
        <v>4</v>
      </c>
      <c r="O41" s="103">
        <v>21</v>
      </c>
      <c r="P41" s="104">
        <v>2</v>
      </c>
      <c r="Q41" s="105">
        <v>42</v>
      </c>
    </row>
    <row r="42" spans="1:17" ht="15.75">
      <c r="A42" s="102" t="s">
        <v>196</v>
      </c>
      <c r="B42" s="103">
        <v>1789</v>
      </c>
      <c r="C42" s="104">
        <v>3</v>
      </c>
      <c r="D42" s="105">
        <v>1972</v>
      </c>
      <c r="E42" s="103">
        <v>355</v>
      </c>
      <c r="F42" s="105">
        <v>13</v>
      </c>
      <c r="G42" s="103">
        <v>536</v>
      </c>
      <c r="H42" s="104">
        <v>22</v>
      </c>
      <c r="I42" s="105">
        <v>449</v>
      </c>
      <c r="J42" s="103">
        <v>1275</v>
      </c>
      <c r="K42" s="104">
        <v>3</v>
      </c>
      <c r="L42" s="105">
        <v>2387</v>
      </c>
      <c r="M42" s="103">
        <v>927</v>
      </c>
      <c r="N42" s="105">
        <v>40</v>
      </c>
      <c r="O42" s="103">
        <v>451</v>
      </c>
      <c r="P42" s="104">
        <v>14</v>
      </c>
      <c r="Q42" s="105">
        <v>469</v>
      </c>
    </row>
    <row r="43" spans="1:17" ht="15.75">
      <c r="A43" s="98" t="s">
        <v>197</v>
      </c>
      <c r="B43" s="103">
        <v>251</v>
      </c>
      <c r="C43" s="104">
        <v>10</v>
      </c>
      <c r="D43" s="105">
        <v>194</v>
      </c>
      <c r="E43" s="103">
        <v>40</v>
      </c>
      <c r="F43" s="105">
        <v>6</v>
      </c>
      <c r="G43" s="103">
        <v>69</v>
      </c>
      <c r="H43" s="104">
        <v>10</v>
      </c>
      <c r="I43" s="105">
        <v>53</v>
      </c>
      <c r="J43" s="103">
        <v>162</v>
      </c>
      <c r="K43" s="104">
        <v>7</v>
      </c>
      <c r="L43" s="105">
        <v>287</v>
      </c>
      <c r="M43" s="103">
        <v>134</v>
      </c>
      <c r="N43" s="105">
        <v>11</v>
      </c>
      <c r="O43" s="103">
        <v>81</v>
      </c>
      <c r="P43" s="104">
        <v>8</v>
      </c>
      <c r="Q43" s="105">
        <v>46</v>
      </c>
    </row>
    <row r="44" spans="1:17" ht="15.75">
      <c r="A44" s="102" t="s">
        <v>198</v>
      </c>
      <c r="B44" s="103">
        <v>0</v>
      </c>
      <c r="C44" s="104">
        <v>1</v>
      </c>
      <c r="D44" s="105">
        <v>8</v>
      </c>
      <c r="E44" s="103">
        <v>1</v>
      </c>
      <c r="F44" s="105">
        <v>0</v>
      </c>
      <c r="G44" s="103">
        <v>0</v>
      </c>
      <c r="H44" s="104">
        <v>2</v>
      </c>
      <c r="I44" s="105">
        <v>4</v>
      </c>
      <c r="J44" s="103">
        <v>4</v>
      </c>
      <c r="K44" s="104">
        <v>0</v>
      </c>
      <c r="L44" s="105">
        <v>14</v>
      </c>
      <c r="M44" s="103">
        <v>0</v>
      </c>
      <c r="N44" s="105">
        <v>1</v>
      </c>
      <c r="O44" s="103">
        <v>1</v>
      </c>
      <c r="P44" s="104">
        <v>0</v>
      </c>
      <c r="Q44" s="105">
        <v>3</v>
      </c>
    </row>
    <row r="45" spans="1:17" ht="15.75">
      <c r="A45" s="98" t="s">
        <v>199</v>
      </c>
      <c r="B45" s="103">
        <v>6</v>
      </c>
      <c r="C45" s="104">
        <v>0</v>
      </c>
      <c r="D45" s="105">
        <v>14</v>
      </c>
      <c r="E45" s="103">
        <v>0</v>
      </c>
      <c r="F45" s="105">
        <v>1</v>
      </c>
      <c r="G45" s="103">
        <v>3</v>
      </c>
      <c r="H45" s="104">
        <v>0</v>
      </c>
      <c r="I45" s="105">
        <v>2</v>
      </c>
      <c r="J45" s="103">
        <v>9</v>
      </c>
      <c r="K45" s="104">
        <v>0</v>
      </c>
      <c r="L45" s="105">
        <v>9</v>
      </c>
      <c r="M45" s="103">
        <v>3</v>
      </c>
      <c r="N45" s="105">
        <v>1</v>
      </c>
      <c r="O45" s="103">
        <v>1</v>
      </c>
      <c r="P45" s="104">
        <v>2</v>
      </c>
      <c r="Q45" s="105">
        <v>8</v>
      </c>
    </row>
    <row r="46" spans="1:17" ht="15.75">
      <c r="A46" s="102" t="s">
        <v>200</v>
      </c>
      <c r="B46" s="103">
        <v>45</v>
      </c>
      <c r="C46" s="104">
        <v>3</v>
      </c>
      <c r="D46" s="105">
        <v>72</v>
      </c>
      <c r="E46" s="103">
        <v>4</v>
      </c>
      <c r="F46" s="105">
        <v>3</v>
      </c>
      <c r="G46" s="103">
        <v>10</v>
      </c>
      <c r="H46" s="104">
        <v>1</v>
      </c>
      <c r="I46" s="105">
        <v>12</v>
      </c>
      <c r="J46" s="103">
        <v>38</v>
      </c>
      <c r="K46" s="104">
        <v>2</v>
      </c>
      <c r="L46" s="105">
        <v>67</v>
      </c>
      <c r="M46" s="103">
        <v>22</v>
      </c>
      <c r="N46" s="105">
        <v>5</v>
      </c>
      <c r="O46" s="103">
        <v>10</v>
      </c>
      <c r="P46" s="104">
        <v>1</v>
      </c>
      <c r="Q46" s="105">
        <v>18</v>
      </c>
    </row>
    <row r="47" spans="1:17" ht="15.75">
      <c r="A47" s="98" t="s">
        <v>201</v>
      </c>
      <c r="B47" s="103">
        <v>6</v>
      </c>
      <c r="C47" s="104">
        <v>0</v>
      </c>
      <c r="D47" s="105">
        <v>24</v>
      </c>
      <c r="E47" s="103">
        <v>0</v>
      </c>
      <c r="F47" s="105">
        <v>1</v>
      </c>
      <c r="G47" s="103">
        <v>1</v>
      </c>
      <c r="H47" s="104">
        <v>2</v>
      </c>
      <c r="I47" s="105">
        <v>9</v>
      </c>
      <c r="J47" s="103">
        <v>7</v>
      </c>
      <c r="K47" s="104">
        <v>1</v>
      </c>
      <c r="L47" s="105">
        <v>33</v>
      </c>
      <c r="M47" s="103">
        <v>5</v>
      </c>
      <c r="N47" s="105">
        <v>1</v>
      </c>
      <c r="O47" s="103">
        <v>1</v>
      </c>
      <c r="P47" s="104">
        <v>1</v>
      </c>
      <c r="Q47" s="105">
        <v>13</v>
      </c>
    </row>
    <row r="48" spans="1:17" ht="15.75">
      <c r="A48" s="102" t="s">
        <v>202</v>
      </c>
      <c r="B48" s="103">
        <v>4</v>
      </c>
      <c r="C48" s="104">
        <v>0</v>
      </c>
      <c r="D48" s="105">
        <v>2</v>
      </c>
      <c r="E48" s="103">
        <v>1</v>
      </c>
      <c r="F48" s="105">
        <v>0</v>
      </c>
      <c r="G48" s="103">
        <v>2</v>
      </c>
      <c r="H48" s="104">
        <v>0</v>
      </c>
      <c r="I48" s="105">
        <v>0</v>
      </c>
      <c r="J48" s="103">
        <v>3</v>
      </c>
      <c r="K48" s="104">
        <v>0</v>
      </c>
      <c r="L48" s="105">
        <v>8</v>
      </c>
      <c r="M48" s="103">
        <v>4</v>
      </c>
      <c r="N48" s="105">
        <v>2</v>
      </c>
      <c r="O48" s="103">
        <v>0</v>
      </c>
      <c r="P48" s="104">
        <v>0</v>
      </c>
      <c r="Q48" s="105">
        <v>6</v>
      </c>
    </row>
    <row r="49" spans="1:17" ht="15.75">
      <c r="A49" s="98" t="s">
        <v>203</v>
      </c>
      <c r="B49" s="103">
        <v>95</v>
      </c>
      <c r="C49" s="104">
        <v>1</v>
      </c>
      <c r="D49" s="105">
        <v>97</v>
      </c>
      <c r="E49" s="103">
        <v>9</v>
      </c>
      <c r="F49" s="105">
        <v>3</v>
      </c>
      <c r="G49" s="103">
        <v>15</v>
      </c>
      <c r="H49" s="104">
        <v>4</v>
      </c>
      <c r="I49" s="105">
        <v>15</v>
      </c>
      <c r="J49" s="103">
        <v>62</v>
      </c>
      <c r="K49" s="104">
        <v>0</v>
      </c>
      <c r="L49" s="105">
        <v>74</v>
      </c>
      <c r="M49" s="103">
        <v>20</v>
      </c>
      <c r="N49" s="105">
        <v>3</v>
      </c>
      <c r="O49" s="103">
        <v>16</v>
      </c>
      <c r="P49" s="104">
        <v>4</v>
      </c>
      <c r="Q49" s="105">
        <v>42</v>
      </c>
    </row>
    <row r="50" spans="1:17" ht="15.75">
      <c r="A50" s="102" t="s">
        <v>204</v>
      </c>
      <c r="B50" s="103">
        <v>67</v>
      </c>
      <c r="C50" s="104">
        <v>6</v>
      </c>
      <c r="D50" s="105">
        <v>99</v>
      </c>
      <c r="E50" s="103">
        <v>13</v>
      </c>
      <c r="F50" s="105">
        <v>4</v>
      </c>
      <c r="G50" s="103">
        <v>18</v>
      </c>
      <c r="H50" s="104">
        <v>7</v>
      </c>
      <c r="I50" s="105">
        <v>25</v>
      </c>
      <c r="J50" s="103">
        <v>33</v>
      </c>
      <c r="K50" s="104">
        <v>2</v>
      </c>
      <c r="L50" s="105">
        <v>86</v>
      </c>
      <c r="M50" s="103">
        <v>17</v>
      </c>
      <c r="N50" s="105">
        <v>13</v>
      </c>
      <c r="O50" s="103">
        <v>7</v>
      </c>
      <c r="P50" s="104">
        <v>2</v>
      </c>
      <c r="Q50" s="105">
        <v>21</v>
      </c>
    </row>
    <row r="51" spans="1:17" ht="15.75">
      <c r="A51" s="98" t="s">
        <v>205</v>
      </c>
      <c r="B51" s="103">
        <v>12</v>
      </c>
      <c r="C51" s="104">
        <v>1</v>
      </c>
      <c r="D51" s="105">
        <v>35</v>
      </c>
      <c r="E51" s="103">
        <v>1</v>
      </c>
      <c r="F51" s="105">
        <v>0</v>
      </c>
      <c r="G51" s="103">
        <v>0</v>
      </c>
      <c r="H51" s="104">
        <v>1</v>
      </c>
      <c r="I51" s="105">
        <v>10</v>
      </c>
      <c r="J51" s="103">
        <v>12</v>
      </c>
      <c r="K51" s="104">
        <v>3</v>
      </c>
      <c r="L51" s="105">
        <v>37</v>
      </c>
      <c r="M51" s="103">
        <v>1</v>
      </c>
      <c r="N51" s="105">
        <v>1</v>
      </c>
      <c r="O51" s="103">
        <v>0</v>
      </c>
      <c r="P51" s="104">
        <v>1</v>
      </c>
      <c r="Q51" s="105">
        <v>8</v>
      </c>
    </row>
    <row r="52" spans="1:17" ht="15.75">
      <c r="A52" s="102" t="s">
        <v>206</v>
      </c>
      <c r="B52" s="103">
        <v>26</v>
      </c>
      <c r="C52" s="104">
        <v>1</v>
      </c>
      <c r="D52" s="105">
        <v>26</v>
      </c>
      <c r="E52" s="103">
        <v>3</v>
      </c>
      <c r="F52" s="105">
        <v>0</v>
      </c>
      <c r="G52" s="103">
        <v>0</v>
      </c>
      <c r="H52" s="104">
        <v>0</v>
      </c>
      <c r="I52" s="105">
        <v>7</v>
      </c>
      <c r="J52" s="103">
        <v>14</v>
      </c>
      <c r="K52" s="104">
        <v>1</v>
      </c>
      <c r="L52" s="105">
        <v>36</v>
      </c>
      <c r="M52" s="103">
        <v>5</v>
      </c>
      <c r="N52" s="105">
        <v>0</v>
      </c>
      <c r="O52" s="103">
        <v>7</v>
      </c>
      <c r="P52" s="104">
        <v>0</v>
      </c>
      <c r="Q52" s="105">
        <v>112</v>
      </c>
    </row>
    <row r="53" spans="1:17" ht="15.75">
      <c r="A53" s="98" t="s">
        <v>207</v>
      </c>
      <c r="B53" s="103">
        <v>35</v>
      </c>
      <c r="C53" s="104">
        <v>2</v>
      </c>
      <c r="D53" s="105">
        <v>56</v>
      </c>
      <c r="E53" s="103">
        <v>6</v>
      </c>
      <c r="F53" s="105">
        <v>1</v>
      </c>
      <c r="G53" s="103">
        <v>8</v>
      </c>
      <c r="H53" s="104">
        <v>1</v>
      </c>
      <c r="I53" s="105">
        <v>21</v>
      </c>
      <c r="J53" s="103">
        <v>20</v>
      </c>
      <c r="K53" s="104">
        <v>3</v>
      </c>
      <c r="L53" s="105">
        <v>70</v>
      </c>
      <c r="M53" s="103">
        <v>13</v>
      </c>
      <c r="N53" s="105">
        <v>4</v>
      </c>
      <c r="O53" s="103">
        <v>3</v>
      </c>
      <c r="P53" s="104">
        <v>4</v>
      </c>
      <c r="Q53" s="105">
        <v>34</v>
      </c>
    </row>
    <row r="54" spans="1:17" ht="15.75">
      <c r="A54" s="102" t="s">
        <v>208</v>
      </c>
      <c r="B54" s="103">
        <v>22</v>
      </c>
      <c r="C54" s="104">
        <v>2</v>
      </c>
      <c r="D54" s="105">
        <v>62</v>
      </c>
      <c r="E54" s="103">
        <v>3</v>
      </c>
      <c r="F54" s="105">
        <v>1</v>
      </c>
      <c r="G54" s="103">
        <v>3</v>
      </c>
      <c r="H54" s="104">
        <v>0</v>
      </c>
      <c r="I54" s="105">
        <v>11</v>
      </c>
      <c r="J54" s="103">
        <v>14</v>
      </c>
      <c r="K54" s="104">
        <v>1</v>
      </c>
      <c r="L54" s="105">
        <v>31</v>
      </c>
      <c r="M54" s="103">
        <v>2</v>
      </c>
      <c r="N54" s="105">
        <v>1</v>
      </c>
      <c r="O54" s="103">
        <v>1</v>
      </c>
      <c r="P54" s="104">
        <v>3</v>
      </c>
      <c r="Q54" s="105">
        <v>10</v>
      </c>
    </row>
    <row r="55" spans="1:17" ht="15.75">
      <c r="A55" s="98" t="s">
        <v>209</v>
      </c>
      <c r="B55" s="103">
        <v>28</v>
      </c>
      <c r="C55" s="104">
        <v>3</v>
      </c>
      <c r="D55" s="105">
        <v>14</v>
      </c>
      <c r="E55" s="103">
        <v>1</v>
      </c>
      <c r="F55" s="105">
        <v>0</v>
      </c>
      <c r="G55" s="103">
        <v>2</v>
      </c>
      <c r="H55" s="104">
        <v>1</v>
      </c>
      <c r="I55" s="105">
        <v>3</v>
      </c>
      <c r="J55" s="103">
        <v>38</v>
      </c>
      <c r="K55" s="104">
        <v>0</v>
      </c>
      <c r="L55" s="105">
        <v>7</v>
      </c>
      <c r="M55" s="103">
        <v>2</v>
      </c>
      <c r="N55" s="105">
        <v>1</v>
      </c>
      <c r="O55" s="103">
        <v>1</v>
      </c>
      <c r="P55" s="104">
        <v>2</v>
      </c>
      <c r="Q55" s="105">
        <v>1</v>
      </c>
    </row>
    <row r="56" spans="1:17" ht="15.75">
      <c r="A56" s="102" t="s">
        <v>210</v>
      </c>
      <c r="B56" s="103">
        <v>44</v>
      </c>
      <c r="C56" s="104">
        <v>2</v>
      </c>
      <c r="D56" s="105">
        <v>132</v>
      </c>
      <c r="E56" s="103">
        <v>6</v>
      </c>
      <c r="F56" s="105">
        <v>1</v>
      </c>
      <c r="G56" s="103">
        <v>18</v>
      </c>
      <c r="H56" s="104">
        <v>0</v>
      </c>
      <c r="I56" s="105">
        <v>28</v>
      </c>
      <c r="J56" s="103">
        <v>29</v>
      </c>
      <c r="K56" s="104">
        <v>1</v>
      </c>
      <c r="L56" s="105">
        <v>152</v>
      </c>
      <c r="M56" s="103">
        <v>16</v>
      </c>
      <c r="N56" s="105">
        <v>5</v>
      </c>
      <c r="O56" s="103">
        <v>10</v>
      </c>
      <c r="P56" s="104">
        <v>2</v>
      </c>
      <c r="Q56" s="105">
        <v>65</v>
      </c>
    </row>
    <row r="57" spans="1:17" ht="15.75">
      <c r="A57" s="98" t="s">
        <v>211</v>
      </c>
      <c r="B57" s="103">
        <v>10</v>
      </c>
      <c r="C57" s="104">
        <v>1</v>
      </c>
      <c r="D57" s="105">
        <v>12</v>
      </c>
      <c r="E57" s="103">
        <v>0</v>
      </c>
      <c r="F57" s="105">
        <v>0</v>
      </c>
      <c r="G57" s="103">
        <v>1</v>
      </c>
      <c r="H57" s="104">
        <v>2</v>
      </c>
      <c r="I57" s="105">
        <v>1</v>
      </c>
      <c r="J57" s="103">
        <v>4</v>
      </c>
      <c r="K57" s="104">
        <v>2</v>
      </c>
      <c r="L57" s="105">
        <v>0</v>
      </c>
      <c r="M57" s="103">
        <v>0</v>
      </c>
      <c r="N57" s="105">
        <v>5</v>
      </c>
      <c r="O57" s="103">
        <v>0</v>
      </c>
      <c r="P57" s="104">
        <v>5</v>
      </c>
      <c r="Q57" s="105">
        <v>3</v>
      </c>
    </row>
    <row r="58" spans="1:17" ht="15.75">
      <c r="A58" s="102" t="s">
        <v>212</v>
      </c>
      <c r="B58" s="103">
        <v>3</v>
      </c>
      <c r="C58" s="104">
        <v>3</v>
      </c>
      <c r="D58" s="105">
        <v>22</v>
      </c>
      <c r="E58" s="103">
        <v>0</v>
      </c>
      <c r="F58" s="105">
        <v>1</v>
      </c>
      <c r="G58" s="103">
        <v>0</v>
      </c>
      <c r="H58" s="104">
        <v>1</v>
      </c>
      <c r="I58" s="105">
        <v>0</v>
      </c>
      <c r="J58" s="103">
        <v>7</v>
      </c>
      <c r="K58" s="104">
        <v>1</v>
      </c>
      <c r="L58" s="105">
        <v>25</v>
      </c>
      <c r="M58" s="103">
        <v>0</v>
      </c>
      <c r="N58" s="105">
        <v>1</v>
      </c>
      <c r="O58" s="103">
        <v>1</v>
      </c>
      <c r="P58" s="104">
        <v>3</v>
      </c>
      <c r="Q58" s="105">
        <v>9</v>
      </c>
    </row>
    <row r="59" spans="1:17" ht="15.75">
      <c r="A59" s="98" t="s">
        <v>213</v>
      </c>
      <c r="B59" s="103">
        <v>6</v>
      </c>
      <c r="C59" s="104">
        <v>0</v>
      </c>
      <c r="D59" s="105">
        <v>5</v>
      </c>
      <c r="E59" s="103">
        <v>1</v>
      </c>
      <c r="F59" s="105">
        <v>0</v>
      </c>
      <c r="G59" s="103">
        <v>2</v>
      </c>
      <c r="H59" s="104">
        <v>1</v>
      </c>
      <c r="I59" s="105">
        <v>4</v>
      </c>
      <c r="J59" s="103">
        <v>5</v>
      </c>
      <c r="K59" s="104">
        <v>0</v>
      </c>
      <c r="L59" s="105">
        <v>7</v>
      </c>
      <c r="M59" s="103">
        <v>4</v>
      </c>
      <c r="N59" s="105">
        <v>4</v>
      </c>
      <c r="O59" s="103">
        <v>1</v>
      </c>
      <c r="P59" s="104">
        <v>0</v>
      </c>
      <c r="Q59" s="105">
        <v>3</v>
      </c>
    </row>
    <row r="60" spans="1:17" ht="15.75">
      <c r="A60" s="102" t="s">
        <v>214</v>
      </c>
      <c r="B60" s="103">
        <v>10</v>
      </c>
      <c r="C60" s="104">
        <v>1</v>
      </c>
      <c r="D60" s="105">
        <v>30</v>
      </c>
      <c r="E60" s="103">
        <v>1</v>
      </c>
      <c r="F60" s="105">
        <v>0</v>
      </c>
      <c r="G60" s="103">
        <v>12</v>
      </c>
      <c r="H60" s="104">
        <v>1</v>
      </c>
      <c r="I60" s="105">
        <v>10</v>
      </c>
      <c r="J60" s="103">
        <v>7</v>
      </c>
      <c r="K60" s="104">
        <v>1</v>
      </c>
      <c r="L60" s="105">
        <v>43</v>
      </c>
      <c r="M60" s="103">
        <v>7</v>
      </c>
      <c r="N60" s="105">
        <v>1</v>
      </c>
      <c r="O60" s="103">
        <v>1</v>
      </c>
      <c r="P60" s="104">
        <v>0</v>
      </c>
      <c r="Q60" s="105">
        <v>12</v>
      </c>
    </row>
    <row r="61" spans="1:17" ht="15.75">
      <c r="A61" s="98" t="s">
        <v>215</v>
      </c>
      <c r="B61" s="103">
        <v>7</v>
      </c>
      <c r="C61" s="104">
        <v>0</v>
      </c>
      <c r="D61" s="105">
        <v>22</v>
      </c>
      <c r="E61" s="103">
        <v>1</v>
      </c>
      <c r="F61" s="105">
        <v>0</v>
      </c>
      <c r="G61" s="103">
        <v>4</v>
      </c>
      <c r="H61" s="104">
        <v>1</v>
      </c>
      <c r="I61" s="105">
        <v>5</v>
      </c>
      <c r="J61" s="103">
        <v>6</v>
      </c>
      <c r="K61" s="104">
        <v>1</v>
      </c>
      <c r="L61" s="105">
        <v>15</v>
      </c>
      <c r="M61" s="103">
        <v>1</v>
      </c>
      <c r="N61" s="105">
        <v>0</v>
      </c>
      <c r="O61" s="103">
        <v>1</v>
      </c>
      <c r="P61" s="104">
        <v>1</v>
      </c>
      <c r="Q61" s="105">
        <v>4</v>
      </c>
    </row>
    <row r="62" spans="1:17" ht="15.75">
      <c r="A62" s="102" t="s">
        <v>216</v>
      </c>
      <c r="B62" s="103">
        <v>27</v>
      </c>
      <c r="C62" s="104">
        <v>1</v>
      </c>
      <c r="D62" s="105">
        <v>70</v>
      </c>
      <c r="E62" s="103">
        <v>2</v>
      </c>
      <c r="F62" s="105">
        <v>0</v>
      </c>
      <c r="G62" s="103">
        <v>6</v>
      </c>
      <c r="H62" s="104">
        <v>1</v>
      </c>
      <c r="I62" s="105">
        <v>10</v>
      </c>
      <c r="J62" s="103">
        <v>21</v>
      </c>
      <c r="K62" s="104">
        <v>0</v>
      </c>
      <c r="L62" s="105">
        <v>80</v>
      </c>
      <c r="M62" s="103">
        <v>8</v>
      </c>
      <c r="N62" s="105">
        <v>1</v>
      </c>
      <c r="O62" s="103">
        <v>2</v>
      </c>
      <c r="P62" s="104">
        <v>2</v>
      </c>
      <c r="Q62" s="105">
        <v>4</v>
      </c>
    </row>
    <row r="63" spans="1:17" ht="15.75">
      <c r="A63" s="98" t="s">
        <v>217</v>
      </c>
      <c r="B63" s="103">
        <v>28</v>
      </c>
      <c r="C63" s="104">
        <v>3</v>
      </c>
      <c r="D63" s="105">
        <v>34</v>
      </c>
      <c r="E63" s="103">
        <v>6</v>
      </c>
      <c r="F63" s="105">
        <v>1</v>
      </c>
      <c r="G63" s="103">
        <v>3</v>
      </c>
      <c r="H63" s="104">
        <v>3</v>
      </c>
      <c r="I63" s="105">
        <v>14</v>
      </c>
      <c r="J63" s="103">
        <v>20</v>
      </c>
      <c r="K63" s="104">
        <v>2</v>
      </c>
      <c r="L63" s="105">
        <v>47</v>
      </c>
      <c r="M63" s="103">
        <v>7</v>
      </c>
      <c r="N63" s="105">
        <v>6</v>
      </c>
      <c r="O63" s="103">
        <v>17</v>
      </c>
      <c r="P63" s="104">
        <v>2</v>
      </c>
      <c r="Q63" s="105">
        <v>15</v>
      </c>
    </row>
    <row r="64" spans="1:17" ht="15.75">
      <c r="A64" s="102" t="s">
        <v>218</v>
      </c>
      <c r="B64" s="103">
        <v>9</v>
      </c>
      <c r="C64" s="104">
        <v>0</v>
      </c>
      <c r="D64" s="105">
        <v>5</v>
      </c>
      <c r="E64" s="103">
        <v>0</v>
      </c>
      <c r="F64" s="105">
        <v>0</v>
      </c>
      <c r="G64" s="103">
        <v>3</v>
      </c>
      <c r="H64" s="104">
        <v>0</v>
      </c>
      <c r="I64" s="105">
        <v>1</v>
      </c>
      <c r="J64" s="103">
        <v>5</v>
      </c>
      <c r="K64" s="104">
        <v>0</v>
      </c>
      <c r="L64" s="105">
        <v>2</v>
      </c>
      <c r="M64" s="103">
        <v>3</v>
      </c>
      <c r="N64" s="105">
        <v>0</v>
      </c>
      <c r="O64" s="103">
        <v>2</v>
      </c>
      <c r="P64" s="104">
        <v>0</v>
      </c>
      <c r="Q64" s="105">
        <v>2</v>
      </c>
    </row>
    <row r="65" spans="1:17" ht="15.75">
      <c r="A65" s="98" t="s">
        <v>219</v>
      </c>
      <c r="B65" s="103">
        <v>6</v>
      </c>
      <c r="C65" s="104">
        <v>1</v>
      </c>
      <c r="D65" s="105">
        <v>7</v>
      </c>
      <c r="E65" s="103">
        <v>0</v>
      </c>
      <c r="F65" s="105">
        <v>2</v>
      </c>
      <c r="G65" s="103">
        <v>0</v>
      </c>
      <c r="H65" s="104">
        <v>1</v>
      </c>
      <c r="I65" s="105">
        <v>2</v>
      </c>
      <c r="J65" s="103">
        <v>3</v>
      </c>
      <c r="K65" s="104">
        <v>0</v>
      </c>
      <c r="L65" s="105">
        <v>8</v>
      </c>
      <c r="M65" s="103">
        <v>1</v>
      </c>
      <c r="N65" s="105">
        <v>1</v>
      </c>
      <c r="O65" s="103">
        <v>1</v>
      </c>
      <c r="P65" s="104">
        <v>0</v>
      </c>
      <c r="Q65" s="105">
        <v>1</v>
      </c>
    </row>
    <row r="66" spans="1:17" ht="15.75">
      <c r="A66" s="102" t="s">
        <v>220</v>
      </c>
      <c r="B66" s="103">
        <v>13</v>
      </c>
      <c r="C66" s="104">
        <v>0</v>
      </c>
      <c r="D66" s="105">
        <v>23</v>
      </c>
      <c r="E66" s="103">
        <v>1</v>
      </c>
      <c r="F66" s="105">
        <v>0</v>
      </c>
      <c r="G66" s="103">
        <v>2</v>
      </c>
      <c r="H66" s="104">
        <v>2</v>
      </c>
      <c r="I66" s="105">
        <v>12</v>
      </c>
      <c r="J66" s="103">
        <v>10</v>
      </c>
      <c r="K66" s="104">
        <v>1</v>
      </c>
      <c r="L66" s="105">
        <v>31</v>
      </c>
      <c r="M66" s="103">
        <v>1</v>
      </c>
      <c r="N66" s="105">
        <v>1</v>
      </c>
      <c r="O66" s="103">
        <v>2</v>
      </c>
      <c r="P66" s="104">
        <v>3</v>
      </c>
      <c r="Q66" s="105">
        <v>7</v>
      </c>
    </row>
    <row r="67" spans="1:17" ht="15.75">
      <c r="A67" s="98" t="s">
        <v>221</v>
      </c>
      <c r="B67" s="103">
        <v>26</v>
      </c>
      <c r="C67" s="104">
        <v>1</v>
      </c>
      <c r="D67" s="105">
        <v>119</v>
      </c>
      <c r="E67" s="103">
        <v>6</v>
      </c>
      <c r="F67" s="105">
        <v>0</v>
      </c>
      <c r="G67" s="103">
        <v>6</v>
      </c>
      <c r="H67" s="104">
        <v>1</v>
      </c>
      <c r="I67" s="105">
        <v>29</v>
      </c>
      <c r="J67" s="103">
        <v>30</v>
      </c>
      <c r="K67" s="104">
        <v>2</v>
      </c>
      <c r="L67" s="105">
        <v>116</v>
      </c>
      <c r="M67" s="103">
        <v>17</v>
      </c>
      <c r="N67" s="105">
        <v>0</v>
      </c>
      <c r="O67" s="103">
        <v>3</v>
      </c>
      <c r="P67" s="104">
        <v>0</v>
      </c>
      <c r="Q67" s="105">
        <v>43</v>
      </c>
    </row>
    <row r="68" spans="1:17" ht="15.75">
      <c r="A68" s="102" t="s">
        <v>222</v>
      </c>
      <c r="B68" s="103">
        <v>5</v>
      </c>
      <c r="C68" s="104">
        <v>0</v>
      </c>
      <c r="D68" s="105">
        <v>45</v>
      </c>
      <c r="E68" s="103">
        <v>2</v>
      </c>
      <c r="F68" s="105">
        <v>0</v>
      </c>
      <c r="G68" s="103">
        <v>0</v>
      </c>
      <c r="H68" s="104">
        <v>0</v>
      </c>
      <c r="I68" s="105">
        <v>2</v>
      </c>
      <c r="J68" s="103">
        <v>5</v>
      </c>
      <c r="K68" s="104">
        <v>0</v>
      </c>
      <c r="L68" s="105">
        <v>24</v>
      </c>
      <c r="M68" s="103">
        <v>0</v>
      </c>
      <c r="N68" s="105">
        <v>0</v>
      </c>
      <c r="O68" s="103">
        <v>5</v>
      </c>
      <c r="P68" s="104">
        <v>2</v>
      </c>
      <c r="Q68" s="105">
        <v>9</v>
      </c>
    </row>
    <row r="69" spans="1:17" ht="15.75">
      <c r="A69" s="98" t="s">
        <v>223</v>
      </c>
      <c r="B69" s="103">
        <v>25</v>
      </c>
      <c r="C69" s="104">
        <v>2</v>
      </c>
      <c r="D69" s="105">
        <v>25</v>
      </c>
      <c r="E69" s="103">
        <v>4</v>
      </c>
      <c r="F69" s="105">
        <v>0</v>
      </c>
      <c r="G69" s="103">
        <v>4</v>
      </c>
      <c r="H69" s="104">
        <v>1</v>
      </c>
      <c r="I69" s="105">
        <v>8</v>
      </c>
      <c r="J69" s="103">
        <v>12</v>
      </c>
      <c r="K69" s="104">
        <v>2</v>
      </c>
      <c r="L69" s="105">
        <v>36</v>
      </c>
      <c r="M69" s="103">
        <v>4</v>
      </c>
      <c r="N69" s="105">
        <v>0</v>
      </c>
      <c r="O69" s="103">
        <v>9</v>
      </c>
      <c r="P69" s="104">
        <v>0</v>
      </c>
      <c r="Q69" s="105">
        <v>6</v>
      </c>
    </row>
    <row r="70" spans="1:17" ht="15.75">
      <c r="A70" s="102" t="s">
        <v>224</v>
      </c>
      <c r="B70" s="103">
        <v>2</v>
      </c>
      <c r="C70" s="104">
        <v>0</v>
      </c>
      <c r="D70" s="105">
        <v>6</v>
      </c>
      <c r="E70" s="103">
        <v>0</v>
      </c>
      <c r="F70" s="105">
        <v>0</v>
      </c>
      <c r="G70" s="103">
        <v>0</v>
      </c>
      <c r="H70" s="104">
        <v>0</v>
      </c>
      <c r="I70" s="105">
        <v>0</v>
      </c>
      <c r="J70" s="103">
        <v>2</v>
      </c>
      <c r="K70" s="104">
        <v>1</v>
      </c>
      <c r="L70" s="105">
        <v>13</v>
      </c>
      <c r="M70" s="103">
        <v>0</v>
      </c>
      <c r="N70" s="105">
        <v>0</v>
      </c>
      <c r="O70" s="103">
        <v>0</v>
      </c>
      <c r="P70" s="104">
        <v>0</v>
      </c>
      <c r="Q70" s="105">
        <v>0</v>
      </c>
    </row>
    <row r="71" spans="1:17" ht="15.75">
      <c r="A71" s="98" t="s">
        <v>225</v>
      </c>
      <c r="B71" s="103">
        <v>70</v>
      </c>
      <c r="C71" s="104">
        <v>0</v>
      </c>
      <c r="D71" s="105">
        <v>53</v>
      </c>
      <c r="E71" s="103">
        <v>3</v>
      </c>
      <c r="F71" s="105">
        <v>0</v>
      </c>
      <c r="G71" s="103">
        <v>5</v>
      </c>
      <c r="H71" s="104">
        <v>0</v>
      </c>
      <c r="I71" s="105">
        <v>12</v>
      </c>
      <c r="J71" s="103">
        <v>42</v>
      </c>
      <c r="K71" s="104">
        <v>1</v>
      </c>
      <c r="L71" s="105">
        <v>44</v>
      </c>
      <c r="M71" s="103">
        <v>5</v>
      </c>
      <c r="N71" s="105">
        <v>1</v>
      </c>
      <c r="O71" s="103">
        <v>4</v>
      </c>
      <c r="P71" s="104">
        <v>1</v>
      </c>
      <c r="Q71" s="105">
        <v>92</v>
      </c>
    </row>
    <row r="72" spans="1:17" ht="15.75">
      <c r="A72" s="102" t="s">
        <v>226</v>
      </c>
      <c r="B72" s="103">
        <v>20</v>
      </c>
      <c r="C72" s="104">
        <v>0</v>
      </c>
      <c r="D72" s="105">
        <v>17</v>
      </c>
      <c r="E72" s="103">
        <v>1</v>
      </c>
      <c r="F72" s="105">
        <v>0</v>
      </c>
      <c r="G72" s="103">
        <v>1</v>
      </c>
      <c r="H72" s="104">
        <v>0</v>
      </c>
      <c r="I72" s="105">
        <v>1</v>
      </c>
      <c r="J72" s="103">
        <v>7</v>
      </c>
      <c r="K72" s="104">
        <v>0</v>
      </c>
      <c r="L72" s="105">
        <v>20</v>
      </c>
      <c r="M72" s="103">
        <v>0</v>
      </c>
      <c r="N72" s="105">
        <v>3</v>
      </c>
      <c r="O72" s="103">
        <v>4</v>
      </c>
      <c r="P72" s="104">
        <v>1</v>
      </c>
      <c r="Q72" s="105">
        <v>4</v>
      </c>
    </row>
    <row r="73" spans="1:17" ht="15.75">
      <c r="A73" s="98" t="s">
        <v>227</v>
      </c>
      <c r="B73" s="103">
        <v>30</v>
      </c>
      <c r="C73" s="104">
        <v>0</v>
      </c>
      <c r="D73" s="105">
        <v>28</v>
      </c>
      <c r="E73" s="103">
        <v>2</v>
      </c>
      <c r="F73" s="105">
        <v>0</v>
      </c>
      <c r="G73" s="103">
        <v>6</v>
      </c>
      <c r="H73" s="104">
        <v>1</v>
      </c>
      <c r="I73" s="105">
        <v>9</v>
      </c>
      <c r="J73" s="103">
        <v>46</v>
      </c>
      <c r="K73" s="104">
        <v>1</v>
      </c>
      <c r="L73" s="105">
        <v>34</v>
      </c>
      <c r="M73" s="103">
        <v>3</v>
      </c>
      <c r="N73" s="105">
        <v>5</v>
      </c>
      <c r="O73" s="103">
        <v>6</v>
      </c>
      <c r="P73" s="104">
        <v>0</v>
      </c>
      <c r="Q73" s="105">
        <v>9</v>
      </c>
    </row>
    <row r="74" spans="1:17" ht="15.75">
      <c r="A74" s="102" t="s">
        <v>228</v>
      </c>
      <c r="B74" s="103">
        <v>3</v>
      </c>
      <c r="C74" s="104">
        <v>0</v>
      </c>
      <c r="D74" s="105">
        <v>37</v>
      </c>
      <c r="E74" s="103">
        <v>0</v>
      </c>
      <c r="F74" s="105">
        <v>1</v>
      </c>
      <c r="G74" s="103">
        <v>0</v>
      </c>
      <c r="H74" s="104">
        <v>0</v>
      </c>
      <c r="I74" s="105">
        <v>7</v>
      </c>
      <c r="J74" s="103">
        <v>2</v>
      </c>
      <c r="K74" s="104">
        <v>1</v>
      </c>
      <c r="L74" s="105">
        <v>14</v>
      </c>
      <c r="M74" s="103">
        <v>3</v>
      </c>
      <c r="N74" s="105">
        <v>0</v>
      </c>
      <c r="O74" s="103">
        <v>0</v>
      </c>
      <c r="P74" s="104">
        <v>2</v>
      </c>
      <c r="Q74" s="105">
        <v>6</v>
      </c>
    </row>
    <row r="75" spans="1:17" ht="15.75">
      <c r="A75" s="98" t="s">
        <v>229</v>
      </c>
      <c r="B75" s="103">
        <v>7</v>
      </c>
      <c r="C75" s="104">
        <v>0</v>
      </c>
      <c r="D75" s="105">
        <v>35</v>
      </c>
      <c r="E75" s="103">
        <v>1</v>
      </c>
      <c r="F75" s="105">
        <v>1</v>
      </c>
      <c r="G75" s="103">
        <v>6</v>
      </c>
      <c r="H75" s="104">
        <v>0</v>
      </c>
      <c r="I75" s="105">
        <v>17</v>
      </c>
      <c r="J75" s="103">
        <v>7</v>
      </c>
      <c r="K75" s="104">
        <v>0</v>
      </c>
      <c r="L75" s="105">
        <v>44</v>
      </c>
      <c r="M75" s="103">
        <v>7</v>
      </c>
      <c r="N75" s="105">
        <v>0</v>
      </c>
      <c r="O75" s="103">
        <v>5</v>
      </c>
      <c r="P75" s="104">
        <v>1</v>
      </c>
      <c r="Q75" s="105">
        <v>11</v>
      </c>
    </row>
    <row r="76" spans="1:17" ht="15.75">
      <c r="A76" s="102" t="s">
        <v>230</v>
      </c>
      <c r="B76" s="103">
        <v>6</v>
      </c>
      <c r="C76" s="104">
        <v>1</v>
      </c>
      <c r="D76" s="105">
        <v>10</v>
      </c>
      <c r="E76" s="103">
        <v>0</v>
      </c>
      <c r="F76" s="105">
        <v>0</v>
      </c>
      <c r="G76" s="103">
        <v>4</v>
      </c>
      <c r="H76" s="104">
        <v>0</v>
      </c>
      <c r="I76" s="105">
        <v>4</v>
      </c>
      <c r="J76" s="103">
        <v>9</v>
      </c>
      <c r="K76" s="104">
        <v>0</v>
      </c>
      <c r="L76" s="105">
        <v>16</v>
      </c>
      <c r="M76" s="103">
        <v>4</v>
      </c>
      <c r="N76" s="105">
        <v>0</v>
      </c>
      <c r="O76" s="103">
        <v>4</v>
      </c>
      <c r="P76" s="104">
        <v>0</v>
      </c>
      <c r="Q76" s="105">
        <v>4</v>
      </c>
    </row>
    <row r="77" spans="1:17" ht="15.75">
      <c r="A77" s="98" t="s">
        <v>231</v>
      </c>
      <c r="B77" s="103">
        <v>1</v>
      </c>
      <c r="C77" s="104">
        <v>0</v>
      </c>
      <c r="D77" s="105">
        <v>1</v>
      </c>
      <c r="E77" s="103">
        <v>0</v>
      </c>
      <c r="F77" s="105">
        <v>0</v>
      </c>
      <c r="G77" s="103">
        <v>0</v>
      </c>
      <c r="H77" s="104">
        <v>0</v>
      </c>
      <c r="I77" s="105">
        <v>2</v>
      </c>
      <c r="J77" s="103">
        <v>2</v>
      </c>
      <c r="K77" s="104">
        <v>0</v>
      </c>
      <c r="L77" s="105">
        <v>6</v>
      </c>
      <c r="M77" s="103">
        <v>0</v>
      </c>
      <c r="N77" s="105">
        <v>0</v>
      </c>
      <c r="O77" s="103">
        <v>0</v>
      </c>
      <c r="P77" s="104">
        <v>0</v>
      </c>
      <c r="Q77" s="105">
        <v>1</v>
      </c>
    </row>
    <row r="78" spans="1:17" ht="15.75">
      <c r="A78" s="102" t="s">
        <v>232</v>
      </c>
      <c r="B78" s="103">
        <v>6</v>
      </c>
      <c r="C78" s="104">
        <v>0</v>
      </c>
      <c r="D78" s="105">
        <v>22</v>
      </c>
      <c r="E78" s="103">
        <v>0</v>
      </c>
      <c r="F78" s="105">
        <v>0</v>
      </c>
      <c r="G78" s="103">
        <v>1</v>
      </c>
      <c r="H78" s="104">
        <v>0</v>
      </c>
      <c r="I78" s="105">
        <v>3</v>
      </c>
      <c r="J78" s="103">
        <v>6</v>
      </c>
      <c r="K78" s="104">
        <v>1</v>
      </c>
      <c r="L78" s="105">
        <v>18</v>
      </c>
      <c r="M78" s="103">
        <v>3</v>
      </c>
      <c r="N78" s="105">
        <v>0</v>
      </c>
      <c r="O78" s="103">
        <v>1</v>
      </c>
      <c r="P78" s="104">
        <v>0</v>
      </c>
      <c r="Q78" s="105">
        <v>2</v>
      </c>
    </row>
    <row r="79" spans="1:17" ht="15.75">
      <c r="A79" s="98" t="s">
        <v>233</v>
      </c>
      <c r="B79" s="103">
        <v>5</v>
      </c>
      <c r="C79" s="104">
        <v>0</v>
      </c>
      <c r="D79" s="105">
        <v>7</v>
      </c>
      <c r="E79" s="103">
        <v>2</v>
      </c>
      <c r="F79" s="105">
        <v>0</v>
      </c>
      <c r="G79" s="103">
        <v>1</v>
      </c>
      <c r="H79" s="104">
        <v>1</v>
      </c>
      <c r="I79" s="105">
        <v>0</v>
      </c>
      <c r="J79" s="103">
        <v>2</v>
      </c>
      <c r="K79" s="104">
        <v>0</v>
      </c>
      <c r="L79" s="105">
        <v>4</v>
      </c>
      <c r="M79" s="103">
        <v>2</v>
      </c>
      <c r="N79" s="105">
        <v>1</v>
      </c>
      <c r="O79" s="103">
        <v>1</v>
      </c>
      <c r="P79" s="104">
        <v>0</v>
      </c>
      <c r="Q79" s="105">
        <v>1</v>
      </c>
    </row>
    <row r="80" spans="1:17" ht="15.75">
      <c r="A80" s="102" t="s">
        <v>234</v>
      </c>
      <c r="B80" s="103">
        <v>23</v>
      </c>
      <c r="C80" s="104">
        <v>0</v>
      </c>
      <c r="D80" s="105">
        <v>39</v>
      </c>
      <c r="E80" s="103">
        <v>0</v>
      </c>
      <c r="F80" s="105">
        <v>0</v>
      </c>
      <c r="G80" s="103">
        <v>0</v>
      </c>
      <c r="H80" s="104">
        <v>0</v>
      </c>
      <c r="I80" s="105">
        <v>2</v>
      </c>
      <c r="J80" s="103">
        <v>22</v>
      </c>
      <c r="K80" s="104">
        <v>0</v>
      </c>
      <c r="L80" s="105">
        <v>17</v>
      </c>
      <c r="M80" s="103">
        <v>2</v>
      </c>
      <c r="N80" s="105">
        <v>0</v>
      </c>
      <c r="O80" s="103">
        <v>1</v>
      </c>
      <c r="P80" s="104">
        <v>0</v>
      </c>
      <c r="Q80" s="105">
        <v>0</v>
      </c>
    </row>
    <row r="81" spans="1:17" ht="15.75">
      <c r="A81" s="98" t="s">
        <v>235</v>
      </c>
      <c r="B81" s="103">
        <v>15</v>
      </c>
      <c r="C81" s="104">
        <v>0</v>
      </c>
      <c r="D81" s="105">
        <v>3</v>
      </c>
      <c r="E81" s="103">
        <v>0</v>
      </c>
      <c r="F81" s="105">
        <v>0</v>
      </c>
      <c r="G81" s="103">
        <v>0</v>
      </c>
      <c r="H81" s="104">
        <v>0</v>
      </c>
      <c r="I81" s="105">
        <v>0</v>
      </c>
      <c r="J81" s="103">
        <v>10</v>
      </c>
      <c r="K81" s="104">
        <v>0</v>
      </c>
      <c r="L81" s="105">
        <v>6</v>
      </c>
      <c r="M81" s="103">
        <v>3</v>
      </c>
      <c r="N81" s="105">
        <v>0</v>
      </c>
      <c r="O81" s="103">
        <v>3</v>
      </c>
      <c r="P81" s="104">
        <v>0</v>
      </c>
      <c r="Q81" s="105">
        <v>0</v>
      </c>
    </row>
    <row r="82" spans="1:17" ht="15.75">
      <c r="A82" s="102" t="s">
        <v>236</v>
      </c>
      <c r="B82" s="103">
        <v>2</v>
      </c>
      <c r="C82" s="104">
        <v>0</v>
      </c>
      <c r="D82" s="105">
        <v>5</v>
      </c>
      <c r="E82" s="103">
        <v>0</v>
      </c>
      <c r="F82" s="105">
        <v>0</v>
      </c>
      <c r="G82" s="103">
        <v>1</v>
      </c>
      <c r="H82" s="104">
        <v>0</v>
      </c>
      <c r="I82" s="105">
        <v>2</v>
      </c>
      <c r="J82" s="103">
        <v>2</v>
      </c>
      <c r="K82" s="104">
        <v>0</v>
      </c>
      <c r="L82" s="105">
        <v>10</v>
      </c>
      <c r="M82" s="103">
        <v>0</v>
      </c>
      <c r="N82" s="105">
        <v>0</v>
      </c>
      <c r="O82" s="103">
        <v>0</v>
      </c>
      <c r="P82" s="104">
        <v>1</v>
      </c>
      <c r="Q82" s="105">
        <v>2</v>
      </c>
    </row>
    <row r="83" spans="1:17" ht="15.75">
      <c r="A83" s="98" t="s">
        <v>237</v>
      </c>
      <c r="B83" s="103">
        <v>1</v>
      </c>
      <c r="C83" s="104">
        <v>1</v>
      </c>
      <c r="D83" s="105">
        <v>1</v>
      </c>
      <c r="E83" s="103">
        <v>0</v>
      </c>
      <c r="F83" s="105">
        <v>0</v>
      </c>
      <c r="G83" s="103">
        <v>0</v>
      </c>
      <c r="H83" s="104">
        <v>0</v>
      </c>
      <c r="I83" s="105">
        <v>0</v>
      </c>
      <c r="J83" s="103">
        <v>1</v>
      </c>
      <c r="K83" s="104">
        <v>0</v>
      </c>
      <c r="L83" s="105">
        <v>4</v>
      </c>
      <c r="M83" s="103">
        <v>0</v>
      </c>
      <c r="N83" s="105">
        <v>0</v>
      </c>
      <c r="O83" s="103">
        <v>0</v>
      </c>
      <c r="P83" s="104">
        <v>0</v>
      </c>
      <c r="Q83" s="105">
        <v>2</v>
      </c>
    </row>
    <row r="84" spans="1:17" ht="15.75">
      <c r="A84" s="102" t="s">
        <v>238</v>
      </c>
      <c r="B84" s="103">
        <v>6</v>
      </c>
      <c r="C84" s="104">
        <v>0</v>
      </c>
      <c r="D84" s="105">
        <v>12</v>
      </c>
      <c r="E84" s="103">
        <v>0</v>
      </c>
      <c r="F84" s="105">
        <v>0</v>
      </c>
      <c r="G84" s="103">
        <v>0</v>
      </c>
      <c r="H84" s="104">
        <v>0</v>
      </c>
      <c r="I84" s="105">
        <v>4</v>
      </c>
      <c r="J84" s="103">
        <v>1</v>
      </c>
      <c r="K84" s="104">
        <v>0</v>
      </c>
      <c r="L84" s="105">
        <v>13</v>
      </c>
      <c r="M84" s="103">
        <v>1</v>
      </c>
      <c r="N84" s="105">
        <v>0</v>
      </c>
      <c r="O84" s="103">
        <v>1</v>
      </c>
      <c r="P84" s="104">
        <v>0</v>
      </c>
      <c r="Q84" s="105">
        <v>340</v>
      </c>
    </row>
    <row r="85" spans="1:17" ht="15.75">
      <c r="A85" s="98" t="s">
        <v>239</v>
      </c>
      <c r="B85" s="103">
        <v>8</v>
      </c>
      <c r="C85" s="104">
        <v>0</v>
      </c>
      <c r="D85" s="105">
        <v>23</v>
      </c>
      <c r="E85" s="103">
        <v>0</v>
      </c>
      <c r="F85" s="105">
        <v>0</v>
      </c>
      <c r="G85" s="103">
        <v>2</v>
      </c>
      <c r="H85" s="104">
        <v>0</v>
      </c>
      <c r="I85" s="105">
        <v>18</v>
      </c>
      <c r="J85" s="103">
        <v>4</v>
      </c>
      <c r="K85" s="104">
        <v>0</v>
      </c>
      <c r="L85" s="105">
        <v>24</v>
      </c>
      <c r="M85" s="103">
        <v>0</v>
      </c>
      <c r="N85" s="105">
        <v>0</v>
      </c>
      <c r="O85" s="103">
        <v>0</v>
      </c>
      <c r="P85" s="104">
        <v>0</v>
      </c>
      <c r="Q85" s="105">
        <v>3</v>
      </c>
    </row>
    <row r="86" spans="1:17" ht="15.75">
      <c r="A86" s="102" t="s">
        <v>240</v>
      </c>
      <c r="B86" s="103">
        <v>5</v>
      </c>
      <c r="C86" s="104">
        <v>1</v>
      </c>
      <c r="D86" s="105">
        <v>13</v>
      </c>
      <c r="E86" s="103">
        <v>1</v>
      </c>
      <c r="F86" s="105">
        <v>2</v>
      </c>
      <c r="G86" s="103">
        <v>0</v>
      </c>
      <c r="H86" s="104">
        <v>1</v>
      </c>
      <c r="I86" s="105">
        <v>2</v>
      </c>
      <c r="J86" s="103">
        <v>5</v>
      </c>
      <c r="K86" s="104">
        <v>3</v>
      </c>
      <c r="L86" s="105">
        <v>9</v>
      </c>
      <c r="M86" s="103">
        <v>1</v>
      </c>
      <c r="N86" s="105">
        <v>6</v>
      </c>
      <c r="O86" s="103">
        <v>2</v>
      </c>
      <c r="P86" s="104">
        <v>0</v>
      </c>
      <c r="Q86" s="105">
        <v>1</v>
      </c>
    </row>
    <row r="87" spans="1:17" ht="15.75">
      <c r="A87" s="98" t="s">
        <v>241</v>
      </c>
      <c r="B87" s="103">
        <v>0</v>
      </c>
      <c r="C87" s="104">
        <v>0</v>
      </c>
      <c r="D87" s="105">
        <v>9</v>
      </c>
      <c r="E87" s="103">
        <v>0</v>
      </c>
      <c r="F87" s="105">
        <v>0</v>
      </c>
      <c r="G87" s="103">
        <v>1</v>
      </c>
      <c r="H87" s="104">
        <v>0</v>
      </c>
      <c r="I87" s="105">
        <v>0</v>
      </c>
      <c r="J87" s="103">
        <v>4</v>
      </c>
      <c r="K87" s="104">
        <v>0</v>
      </c>
      <c r="L87" s="105">
        <v>3</v>
      </c>
      <c r="M87" s="103">
        <v>1</v>
      </c>
      <c r="N87" s="105">
        <v>0</v>
      </c>
      <c r="O87" s="103">
        <v>0</v>
      </c>
      <c r="P87" s="104">
        <v>0</v>
      </c>
      <c r="Q87" s="105">
        <v>0</v>
      </c>
    </row>
    <row r="88" spans="1:17" ht="15.75">
      <c r="A88" s="102" t="s">
        <v>242</v>
      </c>
      <c r="B88" s="103">
        <v>11</v>
      </c>
      <c r="C88" s="104">
        <v>0</v>
      </c>
      <c r="D88" s="105">
        <v>12</v>
      </c>
      <c r="E88" s="103">
        <v>3</v>
      </c>
      <c r="F88" s="105">
        <v>0</v>
      </c>
      <c r="G88" s="103">
        <v>2</v>
      </c>
      <c r="H88" s="104">
        <v>0</v>
      </c>
      <c r="I88" s="105">
        <v>0</v>
      </c>
      <c r="J88" s="103">
        <v>9</v>
      </c>
      <c r="K88" s="104">
        <v>0</v>
      </c>
      <c r="L88" s="105">
        <v>12</v>
      </c>
      <c r="M88" s="103">
        <v>9</v>
      </c>
      <c r="N88" s="105">
        <v>0</v>
      </c>
      <c r="O88" s="103">
        <v>2</v>
      </c>
      <c r="P88" s="104">
        <v>1</v>
      </c>
      <c r="Q88" s="105">
        <v>2</v>
      </c>
    </row>
    <row r="89" spans="1:17" ht="16.5" thickBot="1">
      <c r="A89" s="106" t="s">
        <v>243</v>
      </c>
      <c r="B89" s="103">
        <v>5</v>
      </c>
      <c r="C89" s="104">
        <v>0</v>
      </c>
      <c r="D89" s="105">
        <v>9</v>
      </c>
      <c r="E89" s="103">
        <v>0</v>
      </c>
      <c r="F89" s="105">
        <v>0</v>
      </c>
      <c r="G89" s="103">
        <v>0</v>
      </c>
      <c r="H89" s="104">
        <v>0</v>
      </c>
      <c r="I89" s="105">
        <v>2</v>
      </c>
      <c r="J89" s="103">
        <v>14</v>
      </c>
      <c r="K89" s="104">
        <v>0</v>
      </c>
      <c r="L89" s="105">
        <v>11</v>
      </c>
      <c r="M89" s="103">
        <v>5</v>
      </c>
      <c r="N89" s="105">
        <v>0</v>
      </c>
      <c r="O89" s="103">
        <v>1</v>
      </c>
      <c r="P89" s="104">
        <v>0</v>
      </c>
      <c r="Q89" s="105">
        <v>4</v>
      </c>
    </row>
    <row r="90" spans="1:17" s="111" customFormat="1" ht="17.25" thickBot="1" thickTop="1">
      <c r="A90" s="107" t="s">
        <v>244</v>
      </c>
      <c r="B90" s="108">
        <f>SUM(B9:B89)</f>
        <v>4379</v>
      </c>
      <c r="C90" s="109">
        <f aca="true" t="shared" si="0" ref="C90:Q90">SUM(C9:C89)</f>
        <v>96</v>
      </c>
      <c r="D90" s="110">
        <f t="shared" si="0"/>
        <v>5930</v>
      </c>
      <c r="E90" s="108">
        <f>SUM(E9:E89)</f>
        <v>682</v>
      </c>
      <c r="F90" s="110">
        <f t="shared" si="0"/>
        <v>102</v>
      </c>
      <c r="G90" s="108">
        <f t="shared" si="0"/>
        <v>1065</v>
      </c>
      <c r="H90" s="109">
        <f t="shared" si="0"/>
        <v>119</v>
      </c>
      <c r="I90" s="110">
        <f t="shared" si="0"/>
        <v>1413</v>
      </c>
      <c r="J90" s="108">
        <f t="shared" si="0"/>
        <v>3161</v>
      </c>
      <c r="K90" s="109">
        <f>SUM(K9:K89)</f>
        <v>89</v>
      </c>
      <c r="L90" s="110">
        <f t="shared" si="0"/>
        <v>6555</v>
      </c>
      <c r="M90" s="108">
        <f t="shared" si="0"/>
        <v>1798</v>
      </c>
      <c r="N90" s="110">
        <f>SUM(N9:N89)</f>
        <v>267</v>
      </c>
      <c r="O90" s="108">
        <f t="shared" si="0"/>
        <v>987</v>
      </c>
      <c r="P90" s="109">
        <f t="shared" si="0"/>
        <v>136</v>
      </c>
      <c r="Q90" s="110">
        <f t="shared" si="0"/>
        <v>2384</v>
      </c>
    </row>
    <row r="91" spans="1:17" s="117" customFormat="1" ht="16.5" customHeight="1" thickTop="1">
      <c r="A91" s="112" t="s">
        <v>18</v>
      </c>
      <c r="B91" s="113"/>
      <c r="C91" s="114"/>
      <c r="D91" s="114"/>
      <c r="E91" s="115"/>
      <c r="F91" s="115"/>
      <c r="G91" s="115"/>
      <c r="H91" s="115"/>
      <c r="I91" s="115"/>
      <c r="J91" s="116"/>
      <c r="K91" s="116"/>
      <c r="L91" s="116"/>
      <c r="M91" s="116"/>
      <c r="N91" s="116"/>
      <c r="O91" s="116"/>
      <c r="P91" s="116"/>
      <c r="Q91" s="116"/>
    </row>
    <row r="92" spans="1:10" s="121" customFormat="1" ht="20.25">
      <c r="A92" s="118"/>
      <c r="B92" s="119"/>
      <c r="C92" s="119"/>
      <c r="D92" s="119"/>
      <c r="E92" s="119"/>
      <c r="F92" s="119"/>
      <c r="G92" s="119"/>
      <c r="H92" s="119"/>
      <c r="I92" s="119"/>
      <c r="J92" s="120"/>
    </row>
    <row r="93" spans="1:10" s="123" customFormat="1" ht="20.25">
      <c r="A93" s="122"/>
      <c r="J93" s="124"/>
    </row>
    <row r="94" ht="15" customHeight="1"/>
    <row r="95" ht="15" customHeight="1"/>
    <row r="96" ht="15" customHeight="1"/>
  </sheetData>
  <sheetProtection/>
  <mergeCells count="27">
    <mergeCell ref="A1:Q1"/>
    <mergeCell ref="A3:Q3"/>
    <mergeCell ref="A5:A8"/>
    <mergeCell ref="B5:I5"/>
    <mergeCell ref="J5:Q5"/>
    <mergeCell ref="B6:D6"/>
    <mergeCell ref="E6:F6"/>
    <mergeCell ref="G6:I6"/>
    <mergeCell ref="J6:L6"/>
    <mergeCell ref="M6:N6"/>
    <mergeCell ref="O6:Q6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Q7:Q8"/>
    <mergeCell ref="K7:K8"/>
    <mergeCell ref="L7:L8"/>
    <mergeCell ref="M7:M8"/>
    <mergeCell ref="N7:N8"/>
    <mergeCell ref="O7:O8"/>
    <mergeCell ref="P7:P8"/>
  </mergeCells>
  <printOptions/>
  <pageMargins left="0.2755905511811024" right="0.3937007874015748" top="0.5905511811023623" bottom="0.6692913385826772" header="0.31496062992125984" footer="0.31496062992125984"/>
  <pageSetup horizontalDpi="600" verticalDpi="600" orientation="portrait" paperSize="9" r:id="rId1"/>
  <headerFooter>
    <oddFooter>&amp;L21.06.2013&amp;CTÜRKİYE ODALAR ve BORSALAR BİRLİĞİ
Bilgi Hizmetleri Dairesi&amp;R&amp;P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Q93"/>
  <sheetViews>
    <sheetView zoomScalePageLayoutView="0" workbookViewId="0" topLeftCell="A61">
      <selection activeCell="I91" sqref="I91"/>
    </sheetView>
  </sheetViews>
  <sheetFormatPr defaultColWidth="9.140625" defaultRowHeight="15"/>
  <cols>
    <col min="1" max="1" width="13.00390625" style="96" customWidth="1"/>
    <col min="2" max="2" width="5.8515625" style="95" customWidth="1"/>
    <col min="3" max="3" width="4.7109375" style="95" customWidth="1"/>
    <col min="4" max="4" width="5.8515625" style="95" customWidth="1"/>
    <col min="5" max="5" width="5.57421875" style="95" customWidth="1"/>
    <col min="6" max="6" width="4.8515625" style="95" customWidth="1"/>
    <col min="7" max="7" width="5.8515625" style="95" customWidth="1"/>
    <col min="8" max="8" width="5.00390625" style="95" customWidth="1"/>
    <col min="9" max="9" width="5.421875" style="95" customWidth="1"/>
    <col min="10" max="10" width="5.7109375" style="125" customWidth="1"/>
    <col min="11" max="11" width="4.57421875" style="95" customWidth="1"/>
    <col min="12" max="12" width="5.8515625" style="95" customWidth="1"/>
    <col min="13" max="13" width="5.57421875" style="95" customWidth="1"/>
    <col min="14" max="14" width="4.57421875" style="95" customWidth="1"/>
    <col min="15" max="15" width="5.7109375" style="95" customWidth="1"/>
    <col min="16" max="16" width="4.7109375" style="95" customWidth="1"/>
    <col min="17" max="17" width="5.7109375" style="95" customWidth="1"/>
    <col min="18" max="18" width="9.140625" style="95" customWidth="1"/>
    <col min="19" max="19" width="4.00390625" style="95" bestFit="1" customWidth="1"/>
    <col min="20" max="20" width="6.421875" style="95" customWidth="1"/>
    <col min="21" max="21" width="5.57421875" style="95" customWidth="1"/>
    <col min="22" max="22" width="4.00390625" style="95" bestFit="1" customWidth="1"/>
    <col min="23" max="23" width="5.8515625" style="95" customWidth="1"/>
    <col min="24" max="24" width="4.00390625" style="95" bestFit="1" customWidth="1"/>
    <col min="25" max="26" width="6.28125" style="95" customWidth="1"/>
    <col min="27" max="27" width="4.00390625" style="95" bestFit="1" customWidth="1"/>
    <col min="28" max="28" width="6.421875" style="95" customWidth="1"/>
    <col min="29" max="29" width="5.7109375" style="95" customWidth="1"/>
    <col min="30" max="30" width="4.00390625" style="95" bestFit="1" customWidth="1"/>
    <col min="31" max="31" width="5.421875" style="95" customWidth="1"/>
    <col min="32" max="32" width="4.00390625" style="95" customWidth="1"/>
    <col min="33" max="33" width="6.421875" style="95" customWidth="1"/>
    <col min="34" max="16384" width="9.140625" style="95" customWidth="1"/>
  </cols>
  <sheetData>
    <row r="1" spans="1:17" ht="18.75" thickBot="1">
      <c r="A1" s="445" t="s">
        <v>410</v>
      </c>
      <c r="B1" s="445"/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5"/>
      <c r="N1" s="445"/>
      <c r="O1" s="445"/>
      <c r="P1" s="445"/>
      <c r="Q1" s="445"/>
    </row>
    <row r="3" spans="1:17" ht="15.75">
      <c r="A3" s="446" t="s">
        <v>245</v>
      </c>
      <c r="B3" s="446"/>
      <c r="C3" s="446"/>
      <c r="D3" s="446"/>
      <c r="E3" s="446"/>
      <c r="F3" s="446"/>
      <c r="G3" s="446"/>
      <c r="H3" s="446"/>
      <c r="I3" s="446"/>
      <c r="J3" s="446"/>
      <c r="K3" s="446"/>
      <c r="L3" s="446"/>
      <c r="M3" s="446"/>
      <c r="N3" s="446"/>
      <c r="O3" s="446"/>
      <c r="P3" s="446"/>
      <c r="Q3" s="446"/>
    </row>
    <row r="4" ht="15.75" thickBot="1">
      <c r="J4" s="95"/>
    </row>
    <row r="5" spans="1:17" s="97" customFormat="1" ht="17.25" customHeight="1" thickBot="1" thickTop="1">
      <c r="A5" s="447" t="s">
        <v>157</v>
      </c>
      <c r="B5" s="450" t="s">
        <v>416</v>
      </c>
      <c r="C5" s="451"/>
      <c r="D5" s="451"/>
      <c r="E5" s="451"/>
      <c r="F5" s="451"/>
      <c r="G5" s="451"/>
      <c r="H5" s="451"/>
      <c r="I5" s="452"/>
      <c r="J5" s="450" t="s">
        <v>417</v>
      </c>
      <c r="K5" s="451"/>
      <c r="L5" s="451"/>
      <c r="M5" s="451"/>
      <c r="N5" s="451"/>
      <c r="O5" s="451"/>
      <c r="P5" s="451"/>
      <c r="Q5" s="452"/>
    </row>
    <row r="6" spans="1:17" ht="15.75" customHeight="1" thickTop="1">
      <c r="A6" s="448"/>
      <c r="B6" s="453" t="s">
        <v>158</v>
      </c>
      <c r="C6" s="453"/>
      <c r="D6" s="453"/>
      <c r="E6" s="432" t="s">
        <v>159</v>
      </c>
      <c r="F6" s="434"/>
      <c r="G6" s="453" t="s">
        <v>160</v>
      </c>
      <c r="H6" s="453"/>
      <c r="I6" s="434"/>
      <c r="J6" s="453" t="s">
        <v>158</v>
      </c>
      <c r="K6" s="453"/>
      <c r="L6" s="453"/>
      <c r="M6" s="432" t="s">
        <v>159</v>
      </c>
      <c r="N6" s="454"/>
      <c r="O6" s="432" t="s">
        <v>160</v>
      </c>
      <c r="P6" s="433"/>
      <c r="Q6" s="434"/>
    </row>
    <row r="7" spans="1:17" ht="15" customHeight="1">
      <c r="A7" s="448"/>
      <c r="B7" s="431" t="s">
        <v>161</v>
      </c>
      <c r="C7" s="425" t="s">
        <v>162</v>
      </c>
      <c r="D7" s="437" t="s">
        <v>163</v>
      </c>
      <c r="E7" s="430" t="s">
        <v>161</v>
      </c>
      <c r="F7" s="439" t="s">
        <v>162</v>
      </c>
      <c r="G7" s="441" t="s">
        <v>161</v>
      </c>
      <c r="H7" s="425" t="s">
        <v>162</v>
      </c>
      <c r="I7" s="443" t="s">
        <v>163</v>
      </c>
      <c r="J7" s="430" t="s">
        <v>161</v>
      </c>
      <c r="K7" s="424" t="s">
        <v>162</v>
      </c>
      <c r="L7" s="422" t="s">
        <v>163</v>
      </c>
      <c r="M7" s="426" t="s">
        <v>161</v>
      </c>
      <c r="N7" s="428" t="s">
        <v>162</v>
      </c>
      <c r="O7" s="430" t="s">
        <v>161</v>
      </c>
      <c r="P7" s="424" t="s">
        <v>162</v>
      </c>
      <c r="Q7" s="422" t="s">
        <v>163</v>
      </c>
    </row>
    <row r="8" spans="1:17" ht="31.5" customHeight="1" thickBot="1">
      <c r="A8" s="449"/>
      <c r="B8" s="435"/>
      <c r="C8" s="436"/>
      <c r="D8" s="438"/>
      <c r="E8" s="431"/>
      <c r="F8" s="440"/>
      <c r="G8" s="442"/>
      <c r="H8" s="436"/>
      <c r="I8" s="444"/>
      <c r="J8" s="431"/>
      <c r="K8" s="425"/>
      <c r="L8" s="423"/>
      <c r="M8" s="427"/>
      <c r="N8" s="429"/>
      <c r="O8" s="431"/>
      <c r="P8" s="425"/>
      <c r="Q8" s="423"/>
    </row>
    <row r="9" spans="1:17" ht="16.5" thickTop="1">
      <c r="A9" s="98" t="s">
        <v>164</v>
      </c>
      <c r="B9" s="187">
        <v>409</v>
      </c>
      <c r="C9" s="188">
        <v>4</v>
      </c>
      <c r="D9" s="189">
        <v>427</v>
      </c>
      <c r="E9" s="187">
        <v>189</v>
      </c>
      <c r="F9" s="189">
        <v>10</v>
      </c>
      <c r="G9" s="187">
        <v>174</v>
      </c>
      <c r="H9" s="188">
        <v>9</v>
      </c>
      <c r="I9" s="189">
        <v>232</v>
      </c>
      <c r="J9" s="187">
        <v>360</v>
      </c>
      <c r="K9" s="188">
        <v>7</v>
      </c>
      <c r="L9" s="189">
        <v>501</v>
      </c>
      <c r="M9" s="187">
        <v>259</v>
      </c>
      <c r="N9" s="189">
        <v>11</v>
      </c>
      <c r="O9" s="187">
        <v>147</v>
      </c>
      <c r="P9" s="188">
        <v>14</v>
      </c>
      <c r="Q9" s="189">
        <v>310</v>
      </c>
    </row>
    <row r="10" spans="1:17" ht="15.75">
      <c r="A10" s="102" t="s">
        <v>165</v>
      </c>
      <c r="B10" s="190">
        <v>57</v>
      </c>
      <c r="C10" s="191">
        <v>2</v>
      </c>
      <c r="D10" s="192">
        <v>83</v>
      </c>
      <c r="E10" s="190">
        <v>11</v>
      </c>
      <c r="F10" s="192">
        <v>1</v>
      </c>
      <c r="G10" s="190">
        <v>19</v>
      </c>
      <c r="H10" s="191">
        <v>7</v>
      </c>
      <c r="I10" s="192">
        <v>9</v>
      </c>
      <c r="J10" s="190">
        <v>50</v>
      </c>
      <c r="K10" s="191">
        <v>0</v>
      </c>
      <c r="L10" s="192">
        <v>44</v>
      </c>
      <c r="M10" s="190">
        <v>24</v>
      </c>
      <c r="N10" s="192">
        <v>4</v>
      </c>
      <c r="O10" s="190">
        <v>20</v>
      </c>
      <c r="P10" s="191">
        <v>4</v>
      </c>
      <c r="Q10" s="192">
        <v>14</v>
      </c>
    </row>
    <row r="11" spans="1:17" ht="15.75">
      <c r="A11" s="98" t="s">
        <v>246</v>
      </c>
      <c r="B11" s="190">
        <v>86</v>
      </c>
      <c r="C11" s="191">
        <v>6</v>
      </c>
      <c r="D11" s="192">
        <v>147</v>
      </c>
      <c r="E11" s="190">
        <v>29</v>
      </c>
      <c r="F11" s="192">
        <v>4</v>
      </c>
      <c r="G11" s="190">
        <v>27</v>
      </c>
      <c r="H11" s="191">
        <v>6</v>
      </c>
      <c r="I11" s="192">
        <v>46</v>
      </c>
      <c r="J11" s="190">
        <v>91</v>
      </c>
      <c r="K11" s="191">
        <v>2</v>
      </c>
      <c r="L11" s="192">
        <v>158</v>
      </c>
      <c r="M11" s="190">
        <v>33</v>
      </c>
      <c r="N11" s="192">
        <v>9</v>
      </c>
      <c r="O11" s="190">
        <v>20</v>
      </c>
      <c r="P11" s="191">
        <v>5</v>
      </c>
      <c r="Q11" s="192">
        <v>57</v>
      </c>
    </row>
    <row r="12" spans="1:17" ht="15.75">
      <c r="A12" s="102" t="s">
        <v>167</v>
      </c>
      <c r="B12" s="190">
        <v>36</v>
      </c>
      <c r="C12" s="191">
        <v>1</v>
      </c>
      <c r="D12" s="192">
        <v>115</v>
      </c>
      <c r="E12" s="190">
        <v>9</v>
      </c>
      <c r="F12" s="192">
        <v>0</v>
      </c>
      <c r="G12" s="190">
        <v>5</v>
      </c>
      <c r="H12" s="191">
        <v>2</v>
      </c>
      <c r="I12" s="192">
        <v>23</v>
      </c>
      <c r="J12" s="190">
        <v>31</v>
      </c>
      <c r="K12" s="191">
        <v>0</v>
      </c>
      <c r="L12" s="192">
        <v>73</v>
      </c>
      <c r="M12" s="190">
        <v>10</v>
      </c>
      <c r="N12" s="192">
        <v>1</v>
      </c>
      <c r="O12" s="190">
        <v>1</v>
      </c>
      <c r="P12" s="191">
        <v>0</v>
      </c>
      <c r="Q12" s="192">
        <v>48</v>
      </c>
    </row>
    <row r="13" spans="1:17" ht="15.75">
      <c r="A13" s="98" t="s">
        <v>168</v>
      </c>
      <c r="B13" s="190">
        <v>35</v>
      </c>
      <c r="C13" s="191">
        <v>2</v>
      </c>
      <c r="D13" s="192">
        <v>68</v>
      </c>
      <c r="E13" s="190">
        <v>9</v>
      </c>
      <c r="F13" s="192">
        <v>2</v>
      </c>
      <c r="G13" s="190">
        <v>15</v>
      </c>
      <c r="H13" s="191">
        <v>3</v>
      </c>
      <c r="I13" s="192">
        <v>20</v>
      </c>
      <c r="J13" s="190">
        <v>49</v>
      </c>
      <c r="K13" s="191">
        <v>1</v>
      </c>
      <c r="L13" s="192">
        <v>83</v>
      </c>
      <c r="M13" s="190">
        <v>13</v>
      </c>
      <c r="N13" s="192">
        <v>3</v>
      </c>
      <c r="O13" s="190">
        <v>13</v>
      </c>
      <c r="P13" s="191">
        <v>4</v>
      </c>
      <c r="Q13" s="192">
        <v>44</v>
      </c>
    </row>
    <row r="14" spans="1:17" ht="15.75">
      <c r="A14" s="102" t="s">
        <v>169</v>
      </c>
      <c r="B14" s="190">
        <v>2564</v>
      </c>
      <c r="C14" s="191">
        <v>49</v>
      </c>
      <c r="D14" s="192">
        <v>3390</v>
      </c>
      <c r="E14" s="190">
        <v>644</v>
      </c>
      <c r="F14" s="192">
        <v>80</v>
      </c>
      <c r="G14" s="190">
        <v>633</v>
      </c>
      <c r="H14" s="191">
        <v>65</v>
      </c>
      <c r="I14" s="192">
        <v>1060</v>
      </c>
      <c r="J14" s="190">
        <v>2235</v>
      </c>
      <c r="K14" s="191">
        <v>51</v>
      </c>
      <c r="L14" s="192">
        <v>4426</v>
      </c>
      <c r="M14" s="190">
        <v>880</v>
      </c>
      <c r="N14" s="192">
        <v>122</v>
      </c>
      <c r="O14" s="190">
        <v>531</v>
      </c>
      <c r="P14" s="191">
        <v>90</v>
      </c>
      <c r="Q14" s="192">
        <v>1362</v>
      </c>
    </row>
    <row r="15" spans="1:17" ht="15.75">
      <c r="A15" s="98" t="s">
        <v>170</v>
      </c>
      <c r="B15" s="190">
        <v>863</v>
      </c>
      <c r="C15" s="191">
        <v>15</v>
      </c>
      <c r="D15" s="192">
        <v>1200</v>
      </c>
      <c r="E15" s="190">
        <v>248</v>
      </c>
      <c r="F15" s="192">
        <v>27</v>
      </c>
      <c r="G15" s="190">
        <v>246</v>
      </c>
      <c r="H15" s="191">
        <v>35</v>
      </c>
      <c r="I15" s="192">
        <v>365</v>
      </c>
      <c r="J15" s="190">
        <v>843</v>
      </c>
      <c r="K15" s="191">
        <v>5</v>
      </c>
      <c r="L15" s="192">
        <v>1321</v>
      </c>
      <c r="M15" s="190">
        <v>347</v>
      </c>
      <c r="N15" s="192">
        <v>52</v>
      </c>
      <c r="O15" s="190">
        <v>183</v>
      </c>
      <c r="P15" s="191">
        <v>36</v>
      </c>
      <c r="Q15" s="192">
        <v>1665</v>
      </c>
    </row>
    <row r="16" spans="1:17" ht="15.75">
      <c r="A16" s="102" t="s">
        <v>171</v>
      </c>
      <c r="B16" s="190">
        <v>11</v>
      </c>
      <c r="C16" s="191">
        <v>2</v>
      </c>
      <c r="D16" s="192">
        <v>42</v>
      </c>
      <c r="E16" s="190">
        <v>4</v>
      </c>
      <c r="F16" s="192">
        <v>2</v>
      </c>
      <c r="G16" s="190">
        <v>8</v>
      </c>
      <c r="H16" s="191">
        <v>0</v>
      </c>
      <c r="I16" s="192">
        <v>23</v>
      </c>
      <c r="J16" s="190">
        <v>18</v>
      </c>
      <c r="K16" s="191">
        <v>3</v>
      </c>
      <c r="L16" s="192">
        <v>51</v>
      </c>
      <c r="M16" s="190">
        <v>14</v>
      </c>
      <c r="N16" s="192">
        <v>2</v>
      </c>
      <c r="O16" s="190">
        <v>12</v>
      </c>
      <c r="P16" s="191">
        <v>2</v>
      </c>
      <c r="Q16" s="192">
        <v>56</v>
      </c>
    </row>
    <row r="17" spans="1:17" ht="15.75">
      <c r="A17" s="98" t="s">
        <v>172</v>
      </c>
      <c r="B17" s="190">
        <v>144</v>
      </c>
      <c r="C17" s="191">
        <v>2</v>
      </c>
      <c r="D17" s="192">
        <v>593</v>
      </c>
      <c r="E17" s="190">
        <v>48</v>
      </c>
      <c r="F17" s="192">
        <v>16</v>
      </c>
      <c r="G17" s="190">
        <v>34</v>
      </c>
      <c r="H17" s="191">
        <v>23</v>
      </c>
      <c r="I17" s="192">
        <v>261</v>
      </c>
      <c r="J17" s="190">
        <v>124</v>
      </c>
      <c r="K17" s="191">
        <v>10</v>
      </c>
      <c r="L17" s="192">
        <v>655</v>
      </c>
      <c r="M17" s="190">
        <v>58</v>
      </c>
      <c r="N17" s="192">
        <v>15</v>
      </c>
      <c r="O17" s="190">
        <v>43</v>
      </c>
      <c r="P17" s="191">
        <v>28</v>
      </c>
      <c r="Q17" s="192">
        <v>533</v>
      </c>
    </row>
    <row r="18" spans="1:17" ht="15.75">
      <c r="A18" s="102" t="s">
        <v>173</v>
      </c>
      <c r="B18" s="190">
        <v>130</v>
      </c>
      <c r="C18" s="191">
        <v>12</v>
      </c>
      <c r="D18" s="192">
        <v>322</v>
      </c>
      <c r="E18" s="190">
        <v>58</v>
      </c>
      <c r="F18" s="192">
        <v>15</v>
      </c>
      <c r="G18" s="190">
        <v>35</v>
      </c>
      <c r="H18" s="191">
        <v>30</v>
      </c>
      <c r="I18" s="192">
        <v>220</v>
      </c>
      <c r="J18" s="190">
        <v>90</v>
      </c>
      <c r="K18" s="191">
        <v>10</v>
      </c>
      <c r="L18" s="192">
        <v>343</v>
      </c>
      <c r="M18" s="190">
        <v>62</v>
      </c>
      <c r="N18" s="192">
        <v>23</v>
      </c>
      <c r="O18" s="190">
        <v>30</v>
      </c>
      <c r="P18" s="191">
        <v>28</v>
      </c>
      <c r="Q18" s="192">
        <v>201</v>
      </c>
    </row>
    <row r="19" spans="1:17" ht="15.75">
      <c r="A19" s="98" t="s">
        <v>174</v>
      </c>
      <c r="B19" s="190">
        <v>28</v>
      </c>
      <c r="C19" s="191">
        <v>1</v>
      </c>
      <c r="D19" s="192">
        <v>72</v>
      </c>
      <c r="E19" s="190">
        <v>12</v>
      </c>
      <c r="F19" s="192">
        <v>4</v>
      </c>
      <c r="G19" s="190">
        <v>7</v>
      </c>
      <c r="H19" s="191">
        <v>1</v>
      </c>
      <c r="I19" s="192">
        <v>41</v>
      </c>
      <c r="J19" s="190">
        <v>10</v>
      </c>
      <c r="K19" s="191">
        <v>1</v>
      </c>
      <c r="L19" s="192">
        <v>66</v>
      </c>
      <c r="M19" s="190">
        <v>6</v>
      </c>
      <c r="N19" s="192">
        <v>2</v>
      </c>
      <c r="O19" s="190">
        <v>2</v>
      </c>
      <c r="P19" s="191">
        <v>3</v>
      </c>
      <c r="Q19" s="192">
        <v>21</v>
      </c>
    </row>
    <row r="20" spans="1:17" ht="15.75">
      <c r="A20" s="102" t="s">
        <v>175</v>
      </c>
      <c r="B20" s="190">
        <v>29</v>
      </c>
      <c r="C20" s="191">
        <v>1</v>
      </c>
      <c r="D20" s="192">
        <v>18</v>
      </c>
      <c r="E20" s="190">
        <v>5</v>
      </c>
      <c r="F20" s="192">
        <v>6</v>
      </c>
      <c r="G20" s="190">
        <v>9</v>
      </c>
      <c r="H20" s="191">
        <v>6</v>
      </c>
      <c r="I20" s="192">
        <v>17</v>
      </c>
      <c r="J20" s="190">
        <v>31</v>
      </c>
      <c r="K20" s="191">
        <v>1</v>
      </c>
      <c r="L20" s="192">
        <v>23</v>
      </c>
      <c r="M20" s="190">
        <v>10</v>
      </c>
      <c r="N20" s="192">
        <v>10</v>
      </c>
      <c r="O20" s="190">
        <v>5</v>
      </c>
      <c r="P20" s="191">
        <v>6</v>
      </c>
      <c r="Q20" s="192">
        <v>12</v>
      </c>
    </row>
    <row r="21" spans="1:17" ht="15.75">
      <c r="A21" s="98" t="s">
        <v>176</v>
      </c>
      <c r="B21" s="190">
        <v>35</v>
      </c>
      <c r="C21" s="191">
        <v>3</v>
      </c>
      <c r="D21" s="192">
        <v>40</v>
      </c>
      <c r="E21" s="190">
        <v>6</v>
      </c>
      <c r="F21" s="192">
        <v>1</v>
      </c>
      <c r="G21" s="190">
        <v>4</v>
      </c>
      <c r="H21" s="191">
        <v>0</v>
      </c>
      <c r="I21" s="192">
        <v>28</v>
      </c>
      <c r="J21" s="190">
        <v>30</v>
      </c>
      <c r="K21" s="191">
        <v>1</v>
      </c>
      <c r="L21" s="192">
        <v>58</v>
      </c>
      <c r="M21" s="190">
        <v>8</v>
      </c>
      <c r="N21" s="192">
        <v>2</v>
      </c>
      <c r="O21" s="190">
        <v>1</v>
      </c>
      <c r="P21" s="191">
        <v>1</v>
      </c>
      <c r="Q21" s="192">
        <v>21</v>
      </c>
    </row>
    <row r="22" spans="1:17" ht="15.75">
      <c r="A22" s="102" t="s">
        <v>177</v>
      </c>
      <c r="B22" s="190">
        <v>40</v>
      </c>
      <c r="C22" s="191">
        <v>2</v>
      </c>
      <c r="D22" s="192">
        <v>62</v>
      </c>
      <c r="E22" s="190">
        <v>21</v>
      </c>
      <c r="F22" s="192">
        <v>3</v>
      </c>
      <c r="G22" s="190">
        <v>13</v>
      </c>
      <c r="H22" s="191">
        <v>8</v>
      </c>
      <c r="I22" s="192">
        <v>22</v>
      </c>
      <c r="J22" s="190">
        <v>35</v>
      </c>
      <c r="K22" s="191">
        <v>0</v>
      </c>
      <c r="L22" s="192">
        <v>54</v>
      </c>
      <c r="M22" s="190">
        <v>14</v>
      </c>
      <c r="N22" s="192">
        <v>6</v>
      </c>
      <c r="O22" s="190">
        <v>10</v>
      </c>
      <c r="P22" s="191">
        <v>6</v>
      </c>
      <c r="Q22" s="192">
        <v>27</v>
      </c>
    </row>
    <row r="23" spans="1:17" ht="15.75">
      <c r="A23" s="98" t="s">
        <v>178</v>
      </c>
      <c r="B23" s="190">
        <v>33</v>
      </c>
      <c r="C23" s="191">
        <v>0</v>
      </c>
      <c r="D23" s="192">
        <v>82</v>
      </c>
      <c r="E23" s="190">
        <v>4</v>
      </c>
      <c r="F23" s="192">
        <v>2</v>
      </c>
      <c r="G23" s="190">
        <v>6</v>
      </c>
      <c r="H23" s="191">
        <v>4</v>
      </c>
      <c r="I23" s="192">
        <v>22</v>
      </c>
      <c r="J23" s="190">
        <v>29</v>
      </c>
      <c r="K23" s="191">
        <v>5</v>
      </c>
      <c r="L23" s="192">
        <v>59</v>
      </c>
      <c r="M23" s="190">
        <v>3</v>
      </c>
      <c r="N23" s="192">
        <v>1</v>
      </c>
      <c r="O23" s="190">
        <v>5</v>
      </c>
      <c r="P23" s="191">
        <v>3</v>
      </c>
      <c r="Q23" s="192">
        <v>146</v>
      </c>
    </row>
    <row r="24" spans="1:17" ht="15.75">
      <c r="A24" s="102" t="s">
        <v>179</v>
      </c>
      <c r="B24" s="190">
        <v>818</v>
      </c>
      <c r="C24" s="191">
        <v>20</v>
      </c>
      <c r="D24" s="192">
        <v>690</v>
      </c>
      <c r="E24" s="190">
        <v>159</v>
      </c>
      <c r="F24" s="192">
        <v>31</v>
      </c>
      <c r="G24" s="190">
        <v>176</v>
      </c>
      <c r="H24" s="191">
        <v>28</v>
      </c>
      <c r="I24" s="192">
        <v>200</v>
      </c>
      <c r="J24" s="190">
        <v>663</v>
      </c>
      <c r="K24" s="191">
        <v>10</v>
      </c>
      <c r="L24" s="192">
        <v>566</v>
      </c>
      <c r="M24" s="190">
        <v>207</v>
      </c>
      <c r="N24" s="192">
        <v>33</v>
      </c>
      <c r="O24" s="190">
        <v>134</v>
      </c>
      <c r="P24" s="191">
        <v>45</v>
      </c>
      <c r="Q24" s="192">
        <v>508</v>
      </c>
    </row>
    <row r="25" spans="1:17" ht="15.75">
      <c r="A25" s="98" t="s">
        <v>180</v>
      </c>
      <c r="B25" s="190">
        <v>51</v>
      </c>
      <c r="C25" s="191">
        <v>7</v>
      </c>
      <c r="D25" s="192">
        <v>155</v>
      </c>
      <c r="E25" s="190">
        <v>21</v>
      </c>
      <c r="F25" s="192">
        <v>6</v>
      </c>
      <c r="G25" s="190">
        <v>27</v>
      </c>
      <c r="H25" s="191">
        <v>6</v>
      </c>
      <c r="I25" s="192">
        <v>43</v>
      </c>
      <c r="J25" s="190">
        <v>39</v>
      </c>
      <c r="K25" s="191">
        <v>4</v>
      </c>
      <c r="L25" s="192">
        <v>148</v>
      </c>
      <c r="M25" s="190">
        <v>31</v>
      </c>
      <c r="N25" s="192">
        <v>8</v>
      </c>
      <c r="O25" s="190">
        <v>6</v>
      </c>
      <c r="P25" s="191">
        <v>8</v>
      </c>
      <c r="Q25" s="192">
        <v>71</v>
      </c>
    </row>
    <row r="26" spans="1:17" ht="15.75">
      <c r="A26" s="102" t="s">
        <v>181</v>
      </c>
      <c r="B26" s="190">
        <v>21</v>
      </c>
      <c r="C26" s="191">
        <v>9</v>
      </c>
      <c r="D26" s="192">
        <v>35</v>
      </c>
      <c r="E26" s="190">
        <v>5</v>
      </c>
      <c r="F26" s="192">
        <v>1</v>
      </c>
      <c r="G26" s="190">
        <v>4</v>
      </c>
      <c r="H26" s="191">
        <v>4</v>
      </c>
      <c r="I26" s="192">
        <v>6</v>
      </c>
      <c r="J26" s="190">
        <v>15</v>
      </c>
      <c r="K26" s="191">
        <v>2</v>
      </c>
      <c r="L26" s="192">
        <v>50</v>
      </c>
      <c r="M26" s="190">
        <v>9</v>
      </c>
      <c r="N26" s="192">
        <v>2</v>
      </c>
      <c r="O26" s="190">
        <v>4</v>
      </c>
      <c r="P26" s="191">
        <v>2</v>
      </c>
      <c r="Q26" s="192">
        <v>13</v>
      </c>
    </row>
    <row r="27" spans="1:17" ht="15.75">
      <c r="A27" s="98" t="s">
        <v>182</v>
      </c>
      <c r="B27" s="190">
        <v>66</v>
      </c>
      <c r="C27" s="191">
        <v>4</v>
      </c>
      <c r="D27" s="192">
        <v>151</v>
      </c>
      <c r="E27" s="190">
        <v>13</v>
      </c>
      <c r="F27" s="192">
        <v>3</v>
      </c>
      <c r="G27" s="190">
        <v>13</v>
      </c>
      <c r="H27" s="191">
        <v>2</v>
      </c>
      <c r="I27" s="192">
        <v>55</v>
      </c>
      <c r="J27" s="190">
        <v>58</v>
      </c>
      <c r="K27" s="191">
        <v>3</v>
      </c>
      <c r="L27" s="192">
        <v>225</v>
      </c>
      <c r="M27" s="190">
        <v>19</v>
      </c>
      <c r="N27" s="192">
        <v>3</v>
      </c>
      <c r="O27" s="190">
        <v>21</v>
      </c>
      <c r="P27" s="191">
        <v>4</v>
      </c>
      <c r="Q27" s="192">
        <v>274</v>
      </c>
    </row>
    <row r="28" spans="1:17" ht="15.75">
      <c r="A28" s="102" t="s">
        <v>183</v>
      </c>
      <c r="B28" s="190">
        <v>182</v>
      </c>
      <c r="C28" s="191">
        <v>5</v>
      </c>
      <c r="D28" s="192">
        <v>490</v>
      </c>
      <c r="E28" s="190">
        <v>55</v>
      </c>
      <c r="F28" s="192">
        <v>15</v>
      </c>
      <c r="G28" s="190">
        <v>64</v>
      </c>
      <c r="H28" s="191">
        <v>21</v>
      </c>
      <c r="I28" s="192">
        <v>101</v>
      </c>
      <c r="J28" s="190">
        <v>130</v>
      </c>
      <c r="K28" s="191">
        <v>6</v>
      </c>
      <c r="L28" s="192">
        <v>490</v>
      </c>
      <c r="M28" s="190">
        <v>79</v>
      </c>
      <c r="N28" s="192">
        <v>11</v>
      </c>
      <c r="O28" s="190">
        <v>58</v>
      </c>
      <c r="P28" s="191">
        <v>26</v>
      </c>
      <c r="Q28" s="192">
        <v>130</v>
      </c>
    </row>
    <row r="29" spans="1:17" ht="15.75">
      <c r="A29" s="98" t="s">
        <v>184</v>
      </c>
      <c r="B29" s="190">
        <v>213</v>
      </c>
      <c r="C29" s="191">
        <v>9</v>
      </c>
      <c r="D29" s="192">
        <v>236</v>
      </c>
      <c r="E29" s="190">
        <v>45</v>
      </c>
      <c r="F29" s="192">
        <v>4</v>
      </c>
      <c r="G29" s="190">
        <v>34</v>
      </c>
      <c r="H29" s="191">
        <v>3</v>
      </c>
      <c r="I29" s="192">
        <v>37</v>
      </c>
      <c r="J29" s="190">
        <v>270</v>
      </c>
      <c r="K29" s="191">
        <v>8</v>
      </c>
      <c r="L29" s="192">
        <v>161</v>
      </c>
      <c r="M29" s="190">
        <v>64</v>
      </c>
      <c r="N29" s="192">
        <v>3</v>
      </c>
      <c r="O29" s="190">
        <v>34</v>
      </c>
      <c r="P29" s="191">
        <v>6</v>
      </c>
      <c r="Q29" s="192">
        <v>107</v>
      </c>
    </row>
    <row r="30" spans="1:17" ht="15.75">
      <c r="A30" s="102" t="s">
        <v>185</v>
      </c>
      <c r="B30" s="190">
        <v>22</v>
      </c>
      <c r="C30" s="191">
        <v>6</v>
      </c>
      <c r="D30" s="192">
        <v>83</v>
      </c>
      <c r="E30" s="190">
        <v>11</v>
      </c>
      <c r="F30" s="192">
        <v>4</v>
      </c>
      <c r="G30" s="190">
        <v>16</v>
      </c>
      <c r="H30" s="191">
        <v>18</v>
      </c>
      <c r="I30" s="192">
        <v>60</v>
      </c>
      <c r="J30" s="190">
        <v>34</v>
      </c>
      <c r="K30" s="191">
        <v>8</v>
      </c>
      <c r="L30" s="192">
        <v>137</v>
      </c>
      <c r="M30" s="190">
        <v>30</v>
      </c>
      <c r="N30" s="192">
        <v>7</v>
      </c>
      <c r="O30" s="190">
        <v>6</v>
      </c>
      <c r="P30" s="191">
        <v>19</v>
      </c>
      <c r="Q30" s="192">
        <v>289</v>
      </c>
    </row>
    <row r="31" spans="1:17" ht="15.75">
      <c r="A31" s="98" t="s">
        <v>186</v>
      </c>
      <c r="B31" s="190">
        <v>112</v>
      </c>
      <c r="C31" s="191">
        <v>5</v>
      </c>
      <c r="D31" s="192">
        <v>214</v>
      </c>
      <c r="E31" s="190">
        <v>24</v>
      </c>
      <c r="F31" s="192">
        <v>5</v>
      </c>
      <c r="G31" s="190">
        <v>25</v>
      </c>
      <c r="H31" s="191">
        <v>7</v>
      </c>
      <c r="I31" s="192">
        <v>19</v>
      </c>
      <c r="J31" s="190">
        <v>84</v>
      </c>
      <c r="K31" s="191">
        <v>3</v>
      </c>
      <c r="L31" s="192">
        <v>142</v>
      </c>
      <c r="M31" s="190">
        <v>29</v>
      </c>
      <c r="N31" s="192">
        <v>14</v>
      </c>
      <c r="O31" s="190">
        <v>26</v>
      </c>
      <c r="P31" s="191">
        <v>0</v>
      </c>
      <c r="Q31" s="192">
        <v>32</v>
      </c>
    </row>
    <row r="32" spans="1:17" ht="15.75">
      <c r="A32" s="102" t="s">
        <v>187</v>
      </c>
      <c r="B32" s="190">
        <v>17</v>
      </c>
      <c r="C32" s="191">
        <v>1</v>
      </c>
      <c r="D32" s="192">
        <v>89</v>
      </c>
      <c r="E32" s="190">
        <v>19</v>
      </c>
      <c r="F32" s="192">
        <v>1</v>
      </c>
      <c r="G32" s="190">
        <v>6</v>
      </c>
      <c r="H32" s="191">
        <v>1</v>
      </c>
      <c r="I32" s="192">
        <v>49</v>
      </c>
      <c r="J32" s="190">
        <v>29</v>
      </c>
      <c r="K32" s="191">
        <v>0</v>
      </c>
      <c r="L32" s="192">
        <v>95</v>
      </c>
      <c r="M32" s="190">
        <v>9</v>
      </c>
      <c r="N32" s="192">
        <v>5</v>
      </c>
      <c r="O32" s="190">
        <v>2</v>
      </c>
      <c r="P32" s="191">
        <v>3</v>
      </c>
      <c r="Q32" s="192">
        <v>64</v>
      </c>
    </row>
    <row r="33" spans="1:17" ht="15.75">
      <c r="A33" s="98" t="s">
        <v>188</v>
      </c>
      <c r="B33" s="190">
        <v>83</v>
      </c>
      <c r="C33" s="191">
        <v>7</v>
      </c>
      <c r="D33" s="192">
        <v>108</v>
      </c>
      <c r="E33" s="190">
        <v>32</v>
      </c>
      <c r="F33" s="192">
        <v>36</v>
      </c>
      <c r="G33" s="190">
        <v>22</v>
      </c>
      <c r="H33" s="191">
        <v>20</v>
      </c>
      <c r="I33" s="192">
        <v>36</v>
      </c>
      <c r="J33" s="190">
        <v>75</v>
      </c>
      <c r="K33" s="191">
        <v>10</v>
      </c>
      <c r="L33" s="192">
        <v>83</v>
      </c>
      <c r="M33" s="190">
        <v>29</v>
      </c>
      <c r="N33" s="192">
        <v>35</v>
      </c>
      <c r="O33" s="190">
        <v>9</v>
      </c>
      <c r="P33" s="191">
        <v>12</v>
      </c>
      <c r="Q33" s="192">
        <v>115</v>
      </c>
    </row>
    <row r="34" spans="1:17" ht="15.75">
      <c r="A34" s="102" t="s">
        <v>189</v>
      </c>
      <c r="B34" s="190">
        <v>176</v>
      </c>
      <c r="C34" s="191">
        <v>2</v>
      </c>
      <c r="D34" s="192">
        <v>698</v>
      </c>
      <c r="E34" s="190">
        <v>55</v>
      </c>
      <c r="F34" s="192">
        <v>6</v>
      </c>
      <c r="G34" s="190">
        <v>66</v>
      </c>
      <c r="H34" s="191">
        <v>15</v>
      </c>
      <c r="I34" s="192">
        <v>243</v>
      </c>
      <c r="J34" s="190">
        <v>128</v>
      </c>
      <c r="K34" s="191">
        <v>2</v>
      </c>
      <c r="L34" s="192">
        <v>702</v>
      </c>
      <c r="M34" s="190">
        <v>94</v>
      </c>
      <c r="N34" s="192">
        <v>13</v>
      </c>
      <c r="O34" s="190">
        <v>39</v>
      </c>
      <c r="P34" s="191">
        <v>9</v>
      </c>
      <c r="Q34" s="192">
        <v>389</v>
      </c>
    </row>
    <row r="35" spans="1:17" ht="15.75">
      <c r="A35" s="98" t="s">
        <v>190</v>
      </c>
      <c r="B35" s="190">
        <v>483</v>
      </c>
      <c r="C35" s="191">
        <v>2</v>
      </c>
      <c r="D35" s="192">
        <v>501</v>
      </c>
      <c r="E35" s="190">
        <v>53</v>
      </c>
      <c r="F35" s="192">
        <v>5</v>
      </c>
      <c r="G35" s="190">
        <v>62</v>
      </c>
      <c r="H35" s="191">
        <v>7</v>
      </c>
      <c r="I35" s="192">
        <v>103</v>
      </c>
      <c r="J35" s="190">
        <v>415</v>
      </c>
      <c r="K35" s="191">
        <v>1</v>
      </c>
      <c r="L35" s="192">
        <v>470</v>
      </c>
      <c r="M35" s="190">
        <v>75</v>
      </c>
      <c r="N35" s="192">
        <v>6</v>
      </c>
      <c r="O35" s="190">
        <v>38</v>
      </c>
      <c r="P35" s="191">
        <v>5</v>
      </c>
      <c r="Q35" s="192">
        <v>103</v>
      </c>
    </row>
    <row r="36" spans="1:17" ht="15.75">
      <c r="A36" s="102" t="s">
        <v>191</v>
      </c>
      <c r="B36" s="190">
        <v>28</v>
      </c>
      <c r="C36" s="191">
        <v>2</v>
      </c>
      <c r="D36" s="192">
        <v>77</v>
      </c>
      <c r="E36" s="190">
        <v>14</v>
      </c>
      <c r="F36" s="192">
        <v>2</v>
      </c>
      <c r="G36" s="190">
        <v>17</v>
      </c>
      <c r="H36" s="191">
        <v>3</v>
      </c>
      <c r="I36" s="192">
        <v>27</v>
      </c>
      <c r="J36" s="190">
        <v>38</v>
      </c>
      <c r="K36" s="191">
        <v>3</v>
      </c>
      <c r="L36" s="192">
        <v>98</v>
      </c>
      <c r="M36" s="190">
        <v>18</v>
      </c>
      <c r="N36" s="192">
        <v>9</v>
      </c>
      <c r="O36" s="190">
        <v>18</v>
      </c>
      <c r="P36" s="191">
        <v>4</v>
      </c>
      <c r="Q36" s="192">
        <v>31</v>
      </c>
    </row>
    <row r="37" spans="1:17" ht="15.75">
      <c r="A37" s="98" t="s">
        <v>192</v>
      </c>
      <c r="B37" s="190">
        <v>10</v>
      </c>
      <c r="C37" s="191">
        <v>5</v>
      </c>
      <c r="D37" s="192">
        <v>32</v>
      </c>
      <c r="E37" s="190">
        <v>3</v>
      </c>
      <c r="F37" s="192">
        <v>4</v>
      </c>
      <c r="G37" s="190">
        <v>6</v>
      </c>
      <c r="H37" s="191">
        <v>3</v>
      </c>
      <c r="I37" s="192">
        <v>3</v>
      </c>
      <c r="J37" s="190">
        <v>10</v>
      </c>
      <c r="K37" s="191">
        <v>0</v>
      </c>
      <c r="L37" s="192">
        <v>22</v>
      </c>
      <c r="M37" s="190">
        <v>8</v>
      </c>
      <c r="N37" s="192">
        <v>10</v>
      </c>
      <c r="O37" s="190">
        <v>4</v>
      </c>
      <c r="P37" s="191">
        <v>2</v>
      </c>
      <c r="Q37" s="192">
        <v>8</v>
      </c>
    </row>
    <row r="38" spans="1:17" ht="15.75">
      <c r="A38" s="102" t="s">
        <v>193</v>
      </c>
      <c r="B38" s="190">
        <v>23</v>
      </c>
      <c r="C38" s="191">
        <v>0</v>
      </c>
      <c r="D38" s="192">
        <v>42</v>
      </c>
      <c r="E38" s="190">
        <v>0</v>
      </c>
      <c r="F38" s="192">
        <v>0</v>
      </c>
      <c r="G38" s="190">
        <v>1</v>
      </c>
      <c r="H38" s="191">
        <v>0</v>
      </c>
      <c r="I38" s="192">
        <v>16</v>
      </c>
      <c r="J38" s="190">
        <v>29</v>
      </c>
      <c r="K38" s="191">
        <v>1</v>
      </c>
      <c r="L38" s="192">
        <v>23</v>
      </c>
      <c r="M38" s="190">
        <v>0</v>
      </c>
      <c r="N38" s="192">
        <v>1</v>
      </c>
      <c r="O38" s="190">
        <v>2</v>
      </c>
      <c r="P38" s="191">
        <v>2</v>
      </c>
      <c r="Q38" s="192">
        <v>10</v>
      </c>
    </row>
    <row r="39" spans="1:17" ht="15.75">
      <c r="A39" s="98" t="s">
        <v>194</v>
      </c>
      <c r="B39" s="190">
        <v>224</v>
      </c>
      <c r="C39" s="191">
        <v>7</v>
      </c>
      <c r="D39" s="192">
        <v>579</v>
      </c>
      <c r="E39" s="190">
        <v>86</v>
      </c>
      <c r="F39" s="192">
        <v>10</v>
      </c>
      <c r="G39" s="190">
        <v>70</v>
      </c>
      <c r="H39" s="191">
        <v>7</v>
      </c>
      <c r="I39" s="192">
        <v>61</v>
      </c>
      <c r="J39" s="190">
        <v>211</v>
      </c>
      <c r="K39" s="191">
        <v>5</v>
      </c>
      <c r="L39" s="192">
        <v>299</v>
      </c>
      <c r="M39" s="190">
        <v>101</v>
      </c>
      <c r="N39" s="192">
        <v>5</v>
      </c>
      <c r="O39" s="190">
        <v>44</v>
      </c>
      <c r="P39" s="191">
        <v>11</v>
      </c>
      <c r="Q39" s="192">
        <v>530</v>
      </c>
    </row>
    <row r="40" spans="1:17" ht="15.75">
      <c r="A40" s="102" t="s">
        <v>195</v>
      </c>
      <c r="B40" s="190">
        <v>66</v>
      </c>
      <c r="C40" s="191">
        <v>1</v>
      </c>
      <c r="D40" s="192">
        <v>65</v>
      </c>
      <c r="E40" s="190">
        <v>7</v>
      </c>
      <c r="F40" s="192">
        <v>12</v>
      </c>
      <c r="G40" s="190">
        <v>22</v>
      </c>
      <c r="H40" s="191">
        <v>8</v>
      </c>
      <c r="I40" s="192">
        <v>38</v>
      </c>
      <c r="J40" s="190">
        <v>46</v>
      </c>
      <c r="K40" s="191">
        <v>3</v>
      </c>
      <c r="L40" s="192">
        <v>65</v>
      </c>
      <c r="M40" s="190">
        <v>31</v>
      </c>
      <c r="N40" s="192">
        <v>17</v>
      </c>
      <c r="O40" s="190">
        <v>17</v>
      </c>
      <c r="P40" s="191">
        <v>7</v>
      </c>
      <c r="Q40" s="192">
        <v>97</v>
      </c>
    </row>
    <row r="41" spans="1:17" ht="15.75">
      <c r="A41" s="98" t="s">
        <v>335</v>
      </c>
      <c r="B41" s="190">
        <v>397</v>
      </c>
      <c r="C41" s="191">
        <v>10</v>
      </c>
      <c r="D41" s="192">
        <v>311</v>
      </c>
      <c r="E41" s="190">
        <v>133</v>
      </c>
      <c r="F41" s="192">
        <v>8</v>
      </c>
      <c r="G41" s="190">
        <v>137</v>
      </c>
      <c r="H41" s="191">
        <v>5</v>
      </c>
      <c r="I41" s="192">
        <v>112</v>
      </c>
      <c r="J41" s="190">
        <v>294</v>
      </c>
      <c r="K41" s="191">
        <v>9</v>
      </c>
      <c r="L41" s="192">
        <v>412</v>
      </c>
      <c r="M41" s="190">
        <v>179</v>
      </c>
      <c r="N41" s="192">
        <v>10</v>
      </c>
      <c r="O41" s="190">
        <v>101</v>
      </c>
      <c r="P41" s="191">
        <v>17</v>
      </c>
      <c r="Q41" s="192">
        <v>130</v>
      </c>
    </row>
    <row r="42" spans="1:17" ht="15.75">
      <c r="A42" s="102" t="s">
        <v>196</v>
      </c>
      <c r="B42" s="190">
        <v>8834</v>
      </c>
      <c r="C42" s="191">
        <v>30</v>
      </c>
      <c r="D42" s="192">
        <v>9848</v>
      </c>
      <c r="E42" s="190">
        <v>3667</v>
      </c>
      <c r="F42" s="192">
        <v>64</v>
      </c>
      <c r="G42" s="190">
        <v>3400</v>
      </c>
      <c r="H42" s="191">
        <v>75</v>
      </c>
      <c r="I42" s="192">
        <v>2882</v>
      </c>
      <c r="J42" s="190">
        <v>7626</v>
      </c>
      <c r="K42" s="191">
        <v>25</v>
      </c>
      <c r="L42" s="192">
        <v>10746</v>
      </c>
      <c r="M42" s="190">
        <v>4903</v>
      </c>
      <c r="N42" s="192">
        <v>110</v>
      </c>
      <c r="O42" s="190">
        <v>2687</v>
      </c>
      <c r="P42" s="191">
        <v>72</v>
      </c>
      <c r="Q42" s="192">
        <v>3165</v>
      </c>
    </row>
    <row r="43" spans="1:17" ht="15.75">
      <c r="A43" s="98" t="s">
        <v>197</v>
      </c>
      <c r="B43" s="190">
        <v>1260</v>
      </c>
      <c r="C43" s="191">
        <v>19</v>
      </c>
      <c r="D43" s="192">
        <v>1179</v>
      </c>
      <c r="E43" s="190">
        <v>442</v>
      </c>
      <c r="F43" s="192">
        <v>33</v>
      </c>
      <c r="G43" s="190">
        <v>516</v>
      </c>
      <c r="H43" s="191">
        <v>49</v>
      </c>
      <c r="I43" s="192">
        <v>378</v>
      </c>
      <c r="J43" s="190">
        <v>1084</v>
      </c>
      <c r="K43" s="191">
        <v>20</v>
      </c>
      <c r="L43" s="192">
        <v>1288</v>
      </c>
      <c r="M43" s="190">
        <v>639</v>
      </c>
      <c r="N43" s="192">
        <v>50</v>
      </c>
      <c r="O43" s="190">
        <v>447</v>
      </c>
      <c r="P43" s="191">
        <v>56</v>
      </c>
      <c r="Q43" s="192">
        <v>422</v>
      </c>
    </row>
    <row r="44" spans="1:17" ht="15.75">
      <c r="A44" s="102" t="s">
        <v>198</v>
      </c>
      <c r="B44" s="190">
        <v>9</v>
      </c>
      <c r="C44" s="191">
        <v>1</v>
      </c>
      <c r="D44" s="192">
        <v>27</v>
      </c>
      <c r="E44" s="190">
        <v>4</v>
      </c>
      <c r="F44" s="192">
        <v>1</v>
      </c>
      <c r="G44" s="190">
        <v>5</v>
      </c>
      <c r="H44" s="191">
        <v>2</v>
      </c>
      <c r="I44" s="192">
        <v>16</v>
      </c>
      <c r="J44" s="190">
        <v>15</v>
      </c>
      <c r="K44" s="191">
        <v>3</v>
      </c>
      <c r="L44" s="192">
        <v>43</v>
      </c>
      <c r="M44" s="190">
        <v>9</v>
      </c>
      <c r="N44" s="192">
        <v>8</v>
      </c>
      <c r="O44" s="190">
        <v>2</v>
      </c>
      <c r="P44" s="191">
        <v>2</v>
      </c>
      <c r="Q44" s="192">
        <v>16</v>
      </c>
    </row>
    <row r="45" spans="1:17" ht="15.75">
      <c r="A45" s="98" t="s">
        <v>199</v>
      </c>
      <c r="B45" s="190">
        <v>40</v>
      </c>
      <c r="C45" s="191">
        <v>2</v>
      </c>
      <c r="D45" s="192">
        <v>57</v>
      </c>
      <c r="E45" s="190">
        <v>11</v>
      </c>
      <c r="F45" s="192">
        <v>3</v>
      </c>
      <c r="G45" s="190">
        <v>11</v>
      </c>
      <c r="H45" s="191">
        <v>2</v>
      </c>
      <c r="I45" s="192">
        <v>22</v>
      </c>
      <c r="J45" s="190">
        <v>39</v>
      </c>
      <c r="K45" s="191">
        <v>4</v>
      </c>
      <c r="L45" s="192">
        <v>61</v>
      </c>
      <c r="M45" s="190">
        <v>16</v>
      </c>
      <c r="N45" s="192">
        <v>2</v>
      </c>
      <c r="O45" s="190">
        <v>6</v>
      </c>
      <c r="P45" s="191">
        <v>4</v>
      </c>
      <c r="Q45" s="192">
        <v>73</v>
      </c>
    </row>
    <row r="46" spans="1:17" ht="15.75">
      <c r="A46" s="102" t="s">
        <v>200</v>
      </c>
      <c r="B46" s="190">
        <v>310</v>
      </c>
      <c r="C46" s="191">
        <v>10</v>
      </c>
      <c r="D46" s="192">
        <v>286</v>
      </c>
      <c r="E46" s="190">
        <v>70</v>
      </c>
      <c r="F46" s="192">
        <v>10</v>
      </c>
      <c r="G46" s="190">
        <v>82</v>
      </c>
      <c r="H46" s="191">
        <v>11</v>
      </c>
      <c r="I46" s="192">
        <v>95</v>
      </c>
      <c r="J46" s="190">
        <v>246</v>
      </c>
      <c r="K46" s="191">
        <v>5</v>
      </c>
      <c r="L46" s="192">
        <v>313</v>
      </c>
      <c r="M46" s="190">
        <v>123</v>
      </c>
      <c r="N46" s="192">
        <v>7</v>
      </c>
      <c r="O46" s="190">
        <v>82</v>
      </c>
      <c r="P46" s="191">
        <v>10</v>
      </c>
      <c r="Q46" s="192">
        <v>107</v>
      </c>
    </row>
    <row r="47" spans="1:17" ht="15.75">
      <c r="A47" s="98" t="s">
        <v>201</v>
      </c>
      <c r="B47" s="190">
        <v>38</v>
      </c>
      <c r="C47" s="191">
        <v>1</v>
      </c>
      <c r="D47" s="192">
        <v>177</v>
      </c>
      <c r="E47" s="190">
        <v>5</v>
      </c>
      <c r="F47" s="192">
        <v>4</v>
      </c>
      <c r="G47" s="190">
        <v>9</v>
      </c>
      <c r="H47" s="191">
        <v>8</v>
      </c>
      <c r="I47" s="192">
        <v>48</v>
      </c>
      <c r="J47" s="190">
        <v>27</v>
      </c>
      <c r="K47" s="191">
        <v>2</v>
      </c>
      <c r="L47" s="192">
        <v>184</v>
      </c>
      <c r="M47" s="190">
        <v>15</v>
      </c>
      <c r="N47" s="192">
        <v>10</v>
      </c>
      <c r="O47" s="190">
        <v>5</v>
      </c>
      <c r="P47" s="191">
        <v>3</v>
      </c>
      <c r="Q47" s="192">
        <v>290</v>
      </c>
    </row>
    <row r="48" spans="1:17" ht="15.75">
      <c r="A48" s="102" t="s">
        <v>202</v>
      </c>
      <c r="B48" s="190">
        <v>21</v>
      </c>
      <c r="C48" s="191">
        <v>0</v>
      </c>
      <c r="D48" s="192">
        <v>31</v>
      </c>
      <c r="E48" s="190">
        <v>16</v>
      </c>
      <c r="F48" s="192">
        <v>2</v>
      </c>
      <c r="G48" s="190">
        <v>25</v>
      </c>
      <c r="H48" s="191">
        <v>5</v>
      </c>
      <c r="I48" s="192">
        <v>16</v>
      </c>
      <c r="J48" s="190">
        <v>20</v>
      </c>
      <c r="K48" s="191">
        <v>1</v>
      </c>
      <c r="L48" s="192">
        <v>36</v>
      </c>
      <c r="M48" s="190">
        <v>22</v>
      </c>
      <c r="N48" s="192">
        <v>6</v>
      </c>
      <c r="O48" s="190">
        <v>11</v>
      </c>
      <c r="P48" s="191">
        <v>2</v>
      </c>
      <c r="Q48" s="192">
        <v>25</v>
      </c>
    </row>
    <row r="49" spans="1:17" ht="15.75">
      <c r="A49" s="98" t="s">
        <v>203</v>
      </c>
      <c r="B49" s="190">
        <v>493</v>
      </c>
      <c r="C49" s="191">
        <v>2</v>
      </c>
      <c r="D49" s="192">
        <v>468</v>
      </c>
      <c r="E49" s="190">
        <v>146</v>
      </c>
      <c r="F49" s="192">
        <v>16</v>
      </c>
      <c r="G49" s="190">
        <v>120</v>
      </c>
      <c r="H49" s="191">
        <v>13</v>
      </c>
      <c r="I49" s="192">
        <v>87</v>
      </c>
      <c r="J49" s="190">
        <v>419</v>
      </c>
      <c r="K49" s="191">
        <v>3</v>
      </c>
      <c r="L49" s="192">
        <v>352</v>
      </c>
      <c r="M49" s="190">
        <v>174</v>
      </c>
      <c r="N49" s="192">
        <v>16</v>
      </c>
      <c r="O49" s="190">
        <v>77</v>
      </c>
      <c r="P49" s="191">
        <v>13</v>
      </c>
      <c r="Q49" s="192">
        <v>169</v>
      </c>
    </row>
    <row r="50" spans="1:17" ht="15.75">
      <c r="A50" s="102" t="s">
        <v>204</v>
      </c>
      <c r="B50" s="190">
        <v>354</v>
      </c>
      <c r="C50" s="191">
        <v>25</v>
      </c>
      <c r="D50" s="192">
        <v>510</v>
      </c>
      <c r="E50" s="190">
        <v>128</v>
      </c>
      <c r="F50" s="192">
        <v>19</v>
      </c>
      <c r="G50" s="190">
        <v>95</v>
      </c>
      <c r="H50" s="191">
        <v>31</v>
      </c>
      <c r="I50" s="192">
        <v>158</v>
      </c>
      <c r="J50" s="190">
        <v>292</v>
      </c>
      <c r="K50" s="191">
        <v>16</v>
      </c>
      <c r="L50" s="192">
        <v>605</v>
      </c>
      <c r="M50" s="190">
        <v>121</v>
      </c>
      <c r="N50" s="192">
        <v>47</v>
      </c>
      <c r="O50" s="190">
        <v>92</v>
      </c>
      <c r="P50" s="191">
        <v>38</v>
      </c>
      <c r="Q50" s="192">
        <v>336</v>
      </c>
    </row>
    <row r="51" spans="1:17" ht="15.75">
      <c r="A51" s="98" t="s">
        <v>205</v>
      </c>
      <c r="B51" s="190">
        <v>70</v>
      </c>
      <c r="C51" s="191">
        <v>7</v>
      </c>
      <c r="D51" s="192">
        <v>164</v>
      </c>
      <c r="E51" s="190">
        <v>7</v>
      </c>
      <c r="F51" s="192">
        <v>15</v>
      </c>
      <c r="G51" s="190">
        <v>13</v>
      </c>
      <c r="H51" s="191">
        <v>5</v>
      </c>
      <c r="I51" s="192">
        <v>75</v>
      </c>
      <c r="J51" s="190">
        <v>66</v>
      </c>
      <c r="K51" s="191">
        <v>10</v>
      </c>
      <c r="L51" s="192">
        <v>194</v>
      </c>
      <c r="M51" s="190">
        <v>14</v>
      </c>
      <c r="N51" s="192">
        <v>6</v>
      </c>
      <c r="O51" s="190">
        <v>9</v>
      </c>
      <c r="P51" s="191">
        <v>8</v>
      </c>
      <c r="Q51" s="192">
        <v>68</v>
      </c>
    </row>
    <row r="52" spans="1:17" ht="15.75">
      <c r="A52" s="102" t="s">
        <v>206</v>
      </c>
      <c r="B52" s="190">
        <v>110</v>
      </c>
      <c r="C52" s="191">
        <v>2</v>
      </c>
      <c r="D52" s="192">
        <v>124</v>
      </c>
      <c r="E52" s="190">
        <v>33</v>
      </c>
      <c r="F52" s="192">
        <v>4</v>
      </c>
      <c r="G52" s="190">
        <v>18</v>
      </c>
      <c r="H52" s="191">
        <v>2</v>
      </c>
      <c r="I52" s="192">
        <v>48</v>
      </c>
      <c r="J52" s="190">
        <v>93</v>
      </c>
      <c r="K52" s="191">
        <v>2</v>
      </c>
      <c r="L52" s="192">
        <v>137</v>
      </c>
      <c r="M52" s="190">
        <v>39</v>
      </c>
      <c r="N52" s="192">
        <v>2</v>
      </c>
      <c r="O52" s="190">
        <v>37</v>
      </c>
      <c r="P52" s="191">
        <v>2</v>
      </c>
      <c r="Q52" s="192">
        <v>218</v>
      </c>
    </row>
    <row r="53" spans="1:17" ht="15.75">
      <c r="A53" s="98" t="s">
        <v>207</v>
      </c>
      <c r="B53" s="190">
        <v>164</v>
      </c>
      <c r="C53" s="191">
        <v>14</v>
      </c>
      <c r="D53" s="192">
        <v>356</v>
      </c>
      <c r="E53" s="190">
        <v>41</v>
      </c>
      <c r="F53" s="192">
        <v>10</v>
      </c>
      <c r="G53" s="190">
        <v>40</v>
      </c>
      <c r="H53" s="191">
        <v>13</v>
      </c>
      <c r="I53" s="192">
        <v>137</v>
      </c>
      <c r="J53" s="190">
        <v>113</v>
      </c>
      <c r="K53" s="191">
        <v>8</v>
      </c>
      <c r="L53" s="192">
        <v>429</v>
      </c>
      <c r="M53" s="190">
        <v>60</v>
      </c>
      <c r="N53" s="192">
        <v>8</v>
      </c>
      <c r="O53" s="190">
        <v>40</v>
      </c>
      <c r="P53" s="191">
        <v>16</v>
      </c>
      <c r="Q53" s="192">
        <v>176</v>
      </c>
    </row>
    <row r="54" spans="1:17" ht="15.75">
      <c r="A54" s="102" t="s">
        <v>208</v>
      </c>
      <c r="B54" s="190">
        <v>145</v>
      </c>
      <c r="C54" s="191">
        <v>7</v>
      </c>
      <c r="D54" s="192">
        <v>303</v>
      </c>
      <c r="E54" s="190">
        <v>16</v>
      </c>
      <c r="F54" s="192">
        <v>6</v>
      </c>
      <c r="G54" s="190">
        <v>22</v>
      </c>
      <c r="H54" s="191">
        <v>4</v>
      </c>
      <c r="I54" s="192">
        <v>83</v>
      </c>
      <c r="J54" s="190">
        <v>110</v>
      </c>
      <c r="K54" s="191">
        <v>2</v>
      </c>
      <c r="L54" s="192">
        <v>285</v>
      </c>
      <c r="M54" s="190">
        <v>30</v>
      </c>
      <c r="N54" s="192">
        <v>2</v>
      </c>
      <c r="O54" s="190">
        <v>20</v>
      </c>
      <c r="P54" s="191">
        <v>12</v>
      </c>
      <c r="Q54" s="192">
        <v>109</v>
      </c>
    </row>
    <row r="55" spans="1:17" ht="15.75">
      <c r="A55" s="98" t="s">
        <v>209</v>
      </c>
      <c r="B55" s="190">
        <v>127</v>
      </c>
      <c r="C55" s="191">
        <v>14</v>
      </c>
      <c r="D55" s="192">
        <v>62</v>
      </c>
      <c r="E55" s="190">
        <v>16</v>
      </c>
      <c r="F55" s="192">
        <v>2</v>
      </c>
      <c r="G55" s="190">
        <v>13</v>
      </c>
      <c r="H55" s="191">
        <v>8</v>
      </c>
      <c r="I55" s="192">
        <v>17</v>
      </c>
      <c r="J55" s="190">
        <v>150</v>
      </c>
      <c r="K55" s="191">
        <v>7</v>
      </c>
      <c r="L55" s="192">
        <v>71</v>
      </c>
      <c r="M55" s="190">
        <v>13</v>
      </c>
      <c r="N55" s="192">
        <v>11</v>
      </c>
      <c r="O55" s="190">
        <v>5</v>
      </c>
      <c r="P55" s="191">
        <v>3</v>
      </c>
      <c r="Q55" s="192">
        <v>11</v>
      </c>
    </row>
    <row r="56" spans="1:17" ht="15.75">
      <c r="A56" s="102" t="s">
        <v>210</v>
      </c>
      <c r="B56" s="190">
        <v>230</v>
      </c>
      <c r="C56" s="191">
        <v>9</v>
      </c>
      <c r="D56" s="192">
        <v>589</v>
      </c>
      <c r="E56" s="190">
        <v>113</v>
      </c>
      <c r="F56" s="192">
        <v>11</v>
      </c>
      <c r="G56" s="190">
        <v>90</v>
      </c>
      <c r="H56" s="191">
        <v>9</v>
      </c>
      <c r="I56" s="192">
        <v>164</v>
      </c>
      <c r="J56" s="190">
        <v>173</v>
      </c>
      <c r="K56" s="191">
        <v>7</v>
      </c>
      <c r="L56" s="192">
        <v>661</v>
      </c>
      <c r="M56" s="190">
        <v>126</v>
      </c>
      <c r="N56" s="192">
        <v>13</v>
      </c>
      <c r="O56" s="190">
        <v>54</v>
      </c>
      <c r="P56" s="191">
        <v>6</v>
      </c>
      <c r="Q56" s="192">
        <v>277</v>
      </c>
    </row>
    <row r="57" spans="1:17" ht="15.75">
      <c r="A57" s="98" t="s">
        <v>211</v>
      </c>
      <c r="B57" s="190">
        <v>36</v>
      </c>
      <c r="C57" s="191">
        <v>3</v>
      </c>
      <c r="D57" s="192">
        <v>25</v>
      </c>
      <c r="E57" s="190">
        <v>2</v>
      </c>
      <c r="F57" s="192">
        <v>6</v>
      </c>
      <c r="G57" s="190">
        <v>7</v>
      </c>
      <c r="H57" s="191">
        <v>16</v>
      </c>
      <c r="I57" s="192">
        <v>13</v>
      </c>
      <c r="J57" s="190">
        <v>28</v>
      </c>
      <c r="K57" s="191">
        <v>5</v>
      </c>
      <c r="L57" s="192">
        <v>2</v>
      </c>
      <c r="M57" s="190">
        <v>13</v>
      </c>
      <c r="N57" s="192">
        <v>13</v>
      </c>
      <c r="O57" s="190">
        <v>8</v>
      </c>
      <c r="P57" s="191">
        <v>8</v>
      </c>
      <c r="Q57" s="192">
        <v>12</v>
      </c>
    </row>
    <row r="58" spans="1:17" ht="15.75">
      <c r="A58" s="102" t="s">
        <v>212</v>
      </c>
      <c r="B58" s="190">
        <v>49</v>
      </c>
      <c r="C58" s="191">
        <v>21</v>
      </c>
      <c r="D58" s="192">
        <v>94</v>
      </c>
      <c r="E58" s="190">
        <v>11</v>
      </c>
      <c r="F58" s="192">
        <v>12</v>
      </c>
      <c r="G58" s="190">
        <v>4</v>
      </c>
      <c r="H58" s="191">
        <v>15</v>
      </c>
      <c r="I58" s="192">
        <v>28</v>
      </c>
      <c r="J58" s="190">
        <v>60</v>
      </c>
      <c r="K58" s="191">
        <v>25</v>
      </c>
      <c r="L58" s="192">
        <v>126</v>
      </c>
      <c r="M58" s="190">
        <v>6</v>
      </c>
      <c r="N58" s="192">
        <v>12</v>
      </c>
      <c r="O58" s="190">
        <v>14</v>
      </c>
      <c r="P58" s="191">
        <v>11</v>
      </c>
      <c r="Q58" s="192">
        <v>52</v>
      </c>
    </row>
    <row r="59" spans="1:17" ht="15.75">
      <c r="A59" s="98" t="s">
        <v>213</v>
      </c>
      <c r="B59" s="190">
        <v>29</v>
      </c>
      <c r="C59" s="191">
        <v>0</v>
      </c>
      <c r="D59" s="192">
        <v>33</v>
      </c>
      <c r="E59" s="190">
        <v>5</v>
      </c>
      <c r="F59" s="192">
        <v>5</v>
      </c>
      <c r="G59" s="190">
        <v>13</v>
      </c>
      <c r="H59" s="191">
        <v>3</v>
      </c>
      <c r="I59" s="192">
        <v>11</v>
      </c>
      <c r="J59" s="190">
        <v>25</v>
      </c>
      <c r="K59" s="191">
        <v>1</v>
      </c>
      <c r="L59" s="192">
        <v>31</v>
      </c>
      <c r="M59" s="190">
        <v>20</v>
      </c>
      <c r="N59" s="192">
        <v>5</v>
      </c>
      <c r="O59" s="190">
        <v>6</v>
      </c>
      <c r="P59" s="191">
        <v>2</v>
      </c>
      <c r="Q59" s="192">
        <v>8</v>
      </c>
    </row>
    <row r="60" spans="1:17" ht="15.75">
      <c r="A60" s="102" t="s">
        <v>214</v>
      </c>
      <c r="B60" s="190">
        <v>56</v>
      </c>
      <c r="C60" s="191">
        <v>5</v>
      </c>
      <c r="D60" s="192">
        <v>192</v>
      </c>
      <c r="E60" s="190">
        <v>27</v>
      </c>
      <c r="F60" s="192">
        <v>7</v>
      </c>
      <c r="G60" s="190">
        <v>41</v>
      </c>
      <c r="H60" s="191">
        <v>3</v>
      </c>
      <c r="I60" s="192">
        <v>60</v>
      </c>
      <c r="J60" s="190">
        <v>51</v>
      </c>
      <c r="K60" s="191">
        <v>5</v>
      </c>
      <c r="L60" s="192">
        <v>225</v>
      </c>
      <c r="M60" s="190">
        <v>41</v>
      </c>
      <c r="N60" s="192">
        <v>8</v>
      </c>
      <c r="O60" s="190">
        <v>19</v>
      </c>
      <c r="P60" s="191">
        <v>4</v>
      </c>
      <c r="Q60" s="192">
        <v>127</v>
      </c>
    </row>
    <row r="61" spans="1:17" ht="15.75">
      <c r="A61" s="98" t="s">
        <v>215</v>
      </c>
      <c r="B61" s="190">
        <v>27</v>
      </c>
      <c r="C61" s="191">
        <v>1</v>
      </c>
      <c r="D61" s="192">
        <v>90</v>
      </c>
      <c r="E61" s="190">
        <v>20</v>
      </c>
      <c r="F61" s="192">
        <v>4</v>
      </c>
      <c r="G61" s="190">
        <v>16</v>
      </c>
      <c r="H61" s="191">
        <v>7</v>
      </c>
      <c r="I61" s="192">
        <v>29</v>
      </c>
      <c r="J61" s="190">
        <v>43</v>
      </c>
      <c r="K61" s="191">
        <v>6</v>
      </c>
      <c r="L61" s="192">
        <v>65</v>
      </c>
      <c r="M61" s="190">
        <v>21</v>
      </c>
      <c r="N61" s="192">
        <v>6</v>
      </c>
      <c r="O61" s="190">
        <v>11</v>
      </c>
      <c r="P61" s="191">
        <v>6</v>
      </c>
      <c r="Q61" s="192">
        <v>65</v>
      </c>
    </row>
    <row r="62" spans="1:17" ht="15.75">
      <c r="A62" s="102" t="s">
        <v>216</v>
      </c>
      <c r="B62" s="190">
        <v>132</v>
      </c>
      <c r="C62" s="191">
        <v>2</v>
      </c>
      <c r="D62" s="192">
        <v>265</v>
      </c>
      <c r="E62" s="190">
        <v>29</v>
      </c>
      <c r="F62" s="192">
        <v>7</v>
      </c>
      <c r="G62" s="190">
        <v>33</v>
      </c>
      <c r="H62" s="191">
        <v>6</v>
      </c>
      <c r="I62" s="192">
        <v>71</v>
      </c>
      <c r="J62" s="190">
        <v>140</v>
      </c>
      <c r="K62" s="191">
        <v>4</v>
      </c>
      <c r="L62" s="192">
        <v>329</v>
      </c>
      <c r="M62" s="190">
        <v>46</v>
      </c>
      <c r="N62" s="192">
        <v>6</v>
      </c>
      <c r="O62" s="190">
        <v>26</v>
      </c>
      <c r="P62" s="191">
        <v>12</v>
      </c>
      <c r="Q62" s="192">
        <v>59</v>
      </c>
    </row>
    <row r="63" spans="1:17" ht="15.75">
      <c r="A63" s="98" t="s">
        <v>217</v>
      </c>
      <c r="B63" s="190">
        <v>158</v>
      </c>
      <c r="C63" s="191">
        <v>5</v>
      </c>
      <c r="D63" s="192">
        <v>314</v>
      </c>
      <c r="E63" s="190">
        <v>56</v>
      </c>
      <c r="F63" s="192">
        <v>11</v>
      </c>
      <c r="G63" s="190">
        <v>53</v>
      </c>
      <c r="H63" s="191">
        <v>8</v>
      </c>
      <c r="I63" s="192">
        <v>71</v>
      </c>
      <c r="J63" s="190">
        <v>142</v>
      </c>
      <c r="K63" s="191">
        <v>8</v>
      </c>
      <c r="L63" s="192">
        <v>296</v>
      </c>
      <c r="M63" s="190">
        <v>63</v>
      </c>
      <c r="N63" s="192">
        <v>14</v>
      </c>
      <c r="O63" s="190">
        <v>62</v>
      </c>
      <c r="P63" s="191">
        <v>14</v>
      </c>
      <c r="Q63" s="192">
        <v>356</v>
      </c>
    </row>
    <row r="64" spans="1:17" ht="15.75">
      <c r="A64" s="102" t="s">
        <v>218</v>
      </c>
      <c r="B64" s="190">
        <v>30</v>
      </c>
      <c r="C64" s="191">
        <v>0</v>
      </c>
      <c r="D64" s="192">
        <v>46</v>
      </c>
      <c r="E64" s="190">
        <v>4</v>
      </c>
      <c r="F64" s="192">
        <v>0</v>
      </c>
      <c r="G64" s="190">
        <v>9</v>
      </c>
      <c r="H64" s="191">
        <v>0</v>
      </c>
      <c r="I64" s="192">
        <v>11</v>
      </c>
      <c r="J64" s="190">
        <v>30</v>
      </c>
      <c r="K64" s="191">
        <v>2</v>
      </c>
      <c r="L64" s="192">
        <v>13</v>
      </c>
      <c r="M64" s="190">
        <v>10</v>
      </c>
      <c r="N64" s="192">
        <v>0</v>
      </c>
      <c r="O64" s="190">
        <v>3</v>
      </c>
      <c r="P64" s="191">
        <v>0</v>
      </c>
      <c r="Q64" s="192">
        <v>3</v>
      </c>
    </row>
    <row r="65" spans="1:17" ht="15.75">
      <c r="A65" s="98" t="s">
        <v>219</v>
      </c>
      <c r="B65" s="190">
        <v>15</v>
      </c>
      <c r="C65" s="191">
        <v>2</v>
      </c>
      <c r="D65" s="192">
        <v>35</v>
      </c>
      <c r="E65" s="190">
        <v>7</v>
      </c>
      <c r="F65" s="192">
        <v>2</v>
      </c>
      <c r="G65" s="190">
        <v>7</v>
      </c>
      <c r="H65" s="191">
        <v>7</v>
      </c>
      <c r="I65" s="192">
        <v>10</v>
      </c>
      <c r="J65" s="190">
        <v>14</v>
      </c>
      <c r="K65" s="191">
        <v>3</v>
      </c>
      <c r="L65" s="192">
        <v>67</v>
      </c>
      <c r="M65" s="190">
        <v>5</v>
      </c>
      <c r="N65" s="192">
        <v>3</v>
      </c>
      <c r="O65" s="190">
        <v>4</v>
      </c>
      <c r="P65" s="191">
        <v>1</v>
      </c>
      <c r="Q65" s="192">
        <v>268</v>
      </c>
    </row>
    <row r="66" spans="1:17" ht="15.75">
      <c r="A66" s="102" t="s">
        <v>220</v>
      </c>
      <c r="B66" s="190">
        <v>77</v>
      </c>
      <c r="C66" s="191">
        <v>6</v>
      </c>
      <c r="D66" s="192">
        <v>180</v>
      </c>
      <c r="E66" s="190">
        <v>25</v>
      </c>
      <c r="F66" s="192">
        <v>3</v>
      </c>
      <c r="G66" s="190">
        <v>16</v>
      </c>
      <c r="H66" s="191">
        <v>7</v>
      </c>
      <c r="I66" s="192">
        <v>57</v>
      </c>
      <c r="J66" s="190">
        <v>82</v>
      </c>
      <c r="K66" s="191">
        <v>4</v>
      </c>
      <c r="L66" s="192">
        <v>134</v>
      </c>
      <c r="M66" s="190">
        <v>18</v>
      </c>
      <c r="N66" s="192">
        <v>6</v>
      </c>
      <c r="O66" s="190">
        <v>19</v>
      </c>
      <c r="P66" s="191">
        <v>6</v>
      </c>
      <c r="Q66" s="192">
        <v>46</v>
      </c>
    </row>
    <row r="67" spans="1:17" ht="15.75">
      <c r="A67" s="98" t="s">
        <v>221</v>
      </c>
      <c r="B67" s="190">
        <v>156</v>
      </c>
      <c r="C67" s="191">
        <v>5</v>
      </c>
      <c r="D67" s="192">
        <v>524</v>
      </c>
      <c r="E67" s="190">
        <v>33</v>
      </c>
      <c r="F67" s="192">
        <v>3</v>
      </c>
      <c r="G67" s="190">
        <v>43</v>
      </c>
      <c r="H67" s="191">
        <v>14</v>
      </c>
      <c r="I67" s="192">
        <v>142</v>
      </c>
      <c r="J67" s="190">
        <v>156</v>
      </c>
      <c r="K67" s="191">
        <v>6</v>
      </c>
      <c r="L67" s="192">
        <v>597</v>
      </c>
      <c r="M67" s="190">
        <v>69</v>
      </c>
      <c r="N67" s="192">
        <v>13</v>
      </c>
      <c r="O67" s="190">
        <v>45</v>
      </c>
      <c r="P67" s="191">
        <v>14</v>
      </c>
      <c r="Q67" s="192">
        <v>577</v>
      </c>
    </row>
    <row r="68" spans="1:17" ht="15.75">
      <c r="A68" s="102" t="s">
        <v>222</v>
      </c>
      <c r="B68" s="190">
        <v>47</v>
      </c>
      <c r="C68" s="191">
        <v>3</v>
      </c>
      <c r="D68" s="192">
        <v>140</v>
      </c>
      <c r="E68" s="190">
        <v>16</v>
      </c>
      <c r="F68" s="192">
        <v>1</v>
      </c>
      <c r="G68" s="190">
        <v>10</v>
      </c>
      <c r="H68" s="191">
        <v>7</v>
      </c>
      <c r="I68" s="192">
        <v>42</v>
      </c>
      <c r="J68" s="190">
        <v>56</v>
      </c>
      <c r="K68" s="191">
        <v>5</v>
      </c>
      <c r="L68" s="192">
        <v>117</v>
      </c>
      <c r="M68" s="190">
        <v>14</v>
      </c>
      <c r="N68" s="192">
        <v>5</v>
      </c>
      <c r="O68" s="190">
        <v>9</v>
      </c>
      <c r="P68" s="191">
        <v>7</v>
      </c>
      <c r="Q68" s="192">
        <v>79</v>
      </c>
    </row>
    <row r="69" spans="1:17" ht="15.75">
      <c r="A69" s="98" t="s">
        <v>223</v>
      </c>
      <c r="B69" s="190">
        <v>123</v>
      </c>
      <c r="C69" s="191">
        <v>6</v>
      </c>
      <c r="D69" s="192">
        <v>132</v>
      </c>
      <c r="E69" s="190">
        <v>37</v>
      </c>
      <c r="F69" s="192">
        <v>1</v>
      </c>
      <c r="G69" s="190">
        <v>39</v>
      </c>
      <c r="H69" s="191">
        <v>4</v>
      </c>
      <c r="I69" s="192">
        <v>37</v>
      </c>
      <c r="J69" s="190">
        <v>91</v>
      </c>
      <c r="K69" s="191">
        <v>9</v>
      </c>
      <c r="L69" s="192">
        <v>156</v>
      </c>
      <c r="M69" s="190">
        <v>48</v>
      </c>
      <c r="N69" s="192">
        <v>0</v>
      </c>
      <c r="O69" s="190">
        <v>39</v>
      </c>
      <c r="P69" s="191">
        <v>10</v>
      </c>
      <c r="Q69" s="192">
        <v>37</v>
      </c>
    </row>
    <row r="70" spans="1:17" ht="15.75">
      <c r="A70" s="102" t="s">
        <v>224</v>
      </c>
      <c r="B70" s="190">
        <v>6</v>
      </c>
      <c r="C70" s="191">
        <v>0</v>
      </c>
      <c r="D70" s="192">
        <v>24</v>
      </c>
      <c r="E70" s="190">
        <v>2</v>
      </c>
      <c r="F70" s="192">
        <v>1</v>
      </c>
      <c r="G70" s="190">
        <v>2</v>
      </c>
      <c r="H70" s="191">
        <v>3</v>
      </c>
      <c r="I70" s="192">
        <v>5</v>
      </c>
      <c r="J70" s="190">
        <v>9</v>
      </c>
      <c r="K70" s="191">
        <v>4</v>
      </c>
      <c r="L70" s="192">
        <v>34</v>
      </c>
      <c r="M70" s="190">
        <v>2</v>
      </c>
      <c r="N70" s="192">
        <v>2</v>
      </c>
      <c r="O70" s="190">
        <v>1</v>
      </c>
      <c r="P70" s="191">
        <v>0</v>
      </c>
      <c r="Q70" s="192">
        <v>5</v>
      </c>
    </row>
    <row r="71" spans="1:17" ht="15.75">
      <c r="A71" s="98" t="s">
        <v>225</v>
      </c>
      <c r="B71" s="190">
        <v>313</v>
      </c>
      <c r="C71" s="191">
        <v>1</v>
      </c>
      <c r="D71" s="192">
        <v>260</v>
      </c>
      <c r="E71" s="190">
        <v>33</v>
      </c>
      <c r="F71" s="192">
        <v>4</v>
      </c>
      <c r="G71" s="190">
        <v>23</v>
      </c>
      <c r="H71" s="191">
        <v>1</v>
      </c>
      <c r="I71" s="192">
        <v>78</v>
      </c>
      <c r="J71" s="190">
        <v>267</v>
      </c>
      <c r="K71" s="191">
        <v>10</v>
      </c>
      <c r="L71" s="192">
        <v>317</v>
      </c>
      <c r="M71" s="190">
        <v>44</v>
      </c>
      <c r="N71" s="192">
        <v>1</v>
      </c>
      <c r="O71" s="190">
        <v>18</v>
      </c>
      <c r="P71" s="191">
        <v>2</v>
      </c>
      <c r="Q71" s="192">
        <v>415</v>
      </c>
    </row>
    <row r="72" spans="1:17" ht="15.75">
      <c r="A72" s="102" t="s">
        <v>226</v>
      </c>
      <c r="B72" s="190">
        <v>57</v>
      </c>
      <c r="C72" s="191">
        <v>0</v>
      </c>
      <c r="D72" s="192">
        <v>112</v>
      </c>
      <c r="E72" s="190">
        <v>18</v>
      </c>
      <c r="F72" s="192">
        <v>2</v>
      </c>
      <c r="G72" s="190">
        <v>12</v>
      </c>
      <c r="H72" s="191">
        <v>10</v>
      </c>
      <c r="I72" s="192">
        <v>32</v>
      </c>
      <c r="J72" s="190">
        <v>38</v>
      </c>
      <c r="K72" s="191">
        <v>1</v>
      </c>
      <c r="L72" s="192">
        <v>99</v>
      </c>
      <c r="M72" s="190">
        <v>19</v>
      </c>
      <c r="N72" s="192">
        <v>11</v>
      </c>
      <c r="O72" s="190">
        <v>15</v>
      </c>
      <c r="P72" s="191">
        <v>5</v>
      </c>
      <c r="Q72" s="192">
        <v>40</v>
      </c>
    </row>
    <row r="73" spans="1:17" ht="15.75">
      <c r="A73" s="98" t="s">
        <v>227</v>
      </c>
      <c r="B73" s="190">
        <v>142</v>
      </c>
      <c r="C73" s="191">
        <v>5</v>
      </c>
      <c r="D73" s="192">
        <v>132</v>
      </c>
      <c r="E73" s="190">
        <v>18</v>
      </c>
      <c r="F73" s="192">
        <v>6</v>
      </c>
      <c r="G73" s="190">
        <v>16</v>
      </c>
      <c r="H73" s="191">
        <v>2</v>
      </c>
      <c r="I73" s="192">
        <v>62</v>
      </c>
      <c r="J73" s="190">
        <v>151</v>
      </c>
      <c r="K73" s="191">
        <v>3</v>
      </c>
      <c r="L73" s="192">
        <v>272</v>
      </c>
      <c r="M73" s="190">
        <v>12</v>
      </c>
      <c r="N73" s="192">
        <v>6</v>
      </c>
      <c r="O73" s="190">
        <v>15</v>
      </c>
      <c r="P73" s="191">
        <v>0</v>
      </c>
      <c r="Q73" s="192">
        <v>45</v>
      </c>
    </row>
    <row r="74" spans="1:17" ht="15.75">
      <c r="A74" s="102" t="s">
        <v>228</v>
      </c>
      <c r="B74" s="190">
        <v>26</v>
      </c>
      <c r="C74" s="191">
        <v>3</v>
      </c>
      <c r="D74" s="192">
        <v>114</v>
      </c>
      <c r="E74" s="190">
        <v>15</v>
      </c>
      <c r="F74" s="192">
        <v>5</v>
      </c>
      <c r="G74" s="190">
        <v>7</v>
      </c>
      <c r="H74" s="191">
        <v>4</v>
      </c>
      <c r="I74" s="192">
        <v>24</v>
      </c>
      <c r="J74" s="190">
        <v>36</v>
      </c>
      <c r="K74" s="191">
        <v>4</v>
      </c>
      <c r="L74" s="192">
        <v>95</v>
      </c>
      <c r="M74" s="190">
        <v>10</v>
      </c>
      <c r="N74" s="192">
        <v>3</v>
      </c>
      <c r="O74" s="190">
        <v>8</v>
      </c>
      <c r="P74" s="191">
        <v>8</v>
      </c>
      <c r="Q74" s="192">
        <v>226</v>
      </c>
    </row>
    <row r="75" spans="1:17" ht="15.75">
      <c r="A75" s="98" t="s">
        <v>229</v>
      </c>
      <c r="B75" s="190">
        <v>56</v>
      </c>
      <c r="C75" s="191">
        <v>0</v>
      </c>
      <c r="D75" s="192">
        <v>206</v>
      </c>
      <c r="E75" s="190">
        <v>18</v>
      </c>
      <c r="F75" s="192">
        <v>2</v>
      </c>
      <c r="G75" s="190">
        <v>19</v>
      </c>
      <c r="H75" s="191">
        <v>0</v>
      </c>
      <c r="I75" s="192">
        <v>107</v>
      </c>
      <c r="J75" s="190">
        <v>38</v>
      </c>
      <c r="K75" s="191">
        <v>1</v>
      </c>
      <c r="L75" s="192">
        <v>197</v>
      </c>
      <c r="M75" s="190">
        <v>37</v>
      </c>
      <c r="N75" s="192">
        <v>1</v>
      </c>
      <c r="O75" s="190">
        <v>19</v>
      </c>
      <c r="P75" s="191">
        <v>5</v>
      </c>
      <c r="Q75" s="192">
        <v>248</v>
      </c>
    </row>
    <row r="76" spans="1:17" ht="15.75">
      <c r="A76" s="102" t="s">
        <v>230</v>
      </c>
      <c r="B76" s="190">
        <v>40</v>
      </c>
      <c r="C76" s="191">
        <v>3</v>
      </c>
      <c r="D76" s="192">
        <v>69</v>
      </c>
      <c r="E76" s="190">
        <v>17</v>
      </c>
      <c r="F76" s="192">
        <v>3</v>
      </c>
      <c r="G76" s="190">
        <v>21</v>
      </c>
      <c r="H76" s="191">
        <v>6</v>
      </c>
      <c r="I76" s="192">
        <v>32</v>
      </c>
      <c r="J76" s="190">
        <v>53</v>
      </c>
      <c r="K76" s="191">
        <v>1</v>
      </c>
      <c r="L76" s="192">
        <v>78</v>
      </c>
      <c r="M76" s="190">
        <v>19</v>
      </c>
      <c r="N76" s="192">
        <v>5</v>
      </c>
      <c r="O76" s="190">
        <v>17</v>
      </c>
      <c r="P76" s="191">
        <v>3</v>
      </c>
      <c r="Q76" s="192">
        <v>41</v>
      </c>
    </row>
    <row r="77" spans="1:17" ht="15.75">
      <c r="A77" s="98" t="s">
        <v>231</v>
      </c>
      <c r="B77" s="190">
        <v>7</v>
      </c>
      <c r="C77" s="191">
        <v>2</v>
      </c>
      <c r="D77" s="192">
        <v>39</v>
      </c>
      <c r="E77" s="190">
        <v>4</v>
      </c>
      <c r="F77" s="192">
        <v>1</v>
      </c>
      <c r="G77" s="190">
        <v>4</v>
      </c>
      <c r="H77" s="191">
        <v>1</v>
      </c>
      <c r="I77" s="192">
        <v>14</v>
      </c>
      <c r="J77" s="190">
        <v>4</v>
      </c>
      <c r="K77" s="191">
        <v>1</v>
      </c>
      <c r="L77" s="192">
        <v>21</v>
      </c>
      <c r="M77" s="190">
        <v>2</v>
      </c>
      <c r="N77" s="192">
        <v>3</v>
      </c>
      <c r="O77" s="190">
        <v>0</v>
      </c>
      <c r="P77" s="191">
        <v>2</v>
      </c>
      <c r="Q77" s="192">
        <v>10</v>
      </c>
    </row>
    <row r="78" spans="1:17" ht="15.75">
      <c r="A78" s="102" t="s">
        <v>232</v>
      </c>
      <c r="B78" s="190">
        <v>18</v>
      </c>
      <c r="C78" s="191">
        <v>0</v>
      </c>
      <c r="D78" s="192">
        <v>99</v>
      </c>
      <c r="E78" s="190">
        <v>8</v>
      </c>
      <c r="F78" s="192">
        <v>2</v>
      </c>
      <c r="G78" s="190">
        <v>13</v>
      </c>
      <c r="H78" s="191">
        <v>2</v>
      </c>
      <c r="I78" s="192">
        <v>27</v>
      </c>
      <c r="J78" s="190">
        <v>22</v>
      </c>
      <c r="K78" s="191">
        <v>3</v>
      </c>
      <c r="L78" s="192">
        <v>117</v>
      </c>
      <c r="M78" s="190">
        <v>15</v>
      </c>
      <c r="N78" s="192">
        <v>0</v>
      </c>
      <c r="O78" s="190">
        <v>7</v>
      </c>
      <c r="P78" s="191">
        <v>3</v>
      </c>
      <c r="Q78" s="192">
        <v>87</v>
      </c>
    </row>
    <row r="79" spans="1:17" ht="15.75">
      <c r="A79" s="98" t="s">
        <v>233</v>
      </c>
      <c r="B79" s="190">
        <v>34</v>
      </c>
      <c r="C79" s="191">
        <v>0</v>
      </c>
      <c r="D79" s="192">
        <v>31</v>
      </c>
      <c r="E79" s="190">
        <v>5</v>
      </c>
      <c r="F79" s="192">
        <v>3</v>
      </c>
      <c r="G79" s="190">
        <v>8</v>
      </c>
      <c r="H79" s="191">
        <v>1</v>
      </c>
      <c r="I79" s="192">
        <v>9</v>
      </c>
      <c r="J79" s="190">
        <v>25</v>
      </c>
      <c r="K79" s="191">
        <v>1</v>
      </c>
      <c r="L79" s="192">
        <v>27</v>
      </c>
      <c r="M79" s="190">
        <v>15</v>
      </c>
      <c r="N79" s="192">
        <v>5</v>
      </c>
      <c r="O79" s="190">
        <v>13</v>
      </c>
      <c r="P79" s="191">
        <v>2</v>
      </c>
      <c r="Q79" s="192">
        <v>10</v>
      </c>
    </row>
    <row r="80" spans="1:17" ht="15.75">
      <c r="A80" s="102" t="s">
        <v>234</v>
      </c>
      <c r="B80" s="190">
        <v>89</v>
      </c>
      <c r="C80" s="191">
        <v>1</v>
      </c>
      <c r="D80" s="192">
        <v>110</v>
      </c>
      <c r="E80" s="190">
        <v>11</v>
      </c>
      <c r="F80" s="192">
        <v>0</v>
      </c>
      <c r="G80" s="190">
        <v>16</v>
      </c>
      <c r="H80" s="191">
        <v>0</v>
      </c>
      <c r="I80" s="192">
        <v>10</v>
      </c>
      <c r="J80" s="190">
        <v>92</v>
      </c>
      <c r="K80" s="191">
        <v>3</v>
      </c>
      <c r="L80" s="192">
        <v>61</v>
      </c>
      <c r="M80" s="190">
        <v>20</v>
      </c>
      <c r="N80" s="192">
        <v>0</v>
      </c>
      <c r="O80" s="190">
        <v>11</v>
      </c>
      <c r="P80" s="191">
        <v>0</v>
      </c>
      <c r="Q80" s="192">
        <v>9</v>
      </c>
    </row>
    <row r="81" spans="1:17" ht="15.75">
      <c r="A81" s="98" t="s">
        <v>235</v>
      </c>
      <c r="B81" s="190">
        <v>45</v>
      </c>
      <c r="C81" s="191">
        <v>0</v>
      </c>
      <c r="D81" s="192">
        <v>15</v>
      </c>
      <c r="E81" s="190">
        <v>2</v>
      </c>
      <c r="F81" s="192">
        <v>0</v>
      </c>
      <c r="G81" s="190">
        <v>4</v>
      </c>
      <c r="H81" s="191">
        <v>0</v>
      </c>
      <c r="I81" s="192">
        <v>4</v>
      </c>
      <c r="J81" s="190">
        <v>55</v>
      </c>
      <c r="K81" s="191">
        <v>1</v>
      </c>
      <c r="L81" s="192">
        <v>23</v>
      </c>
      <c r="M81" s="190">
        <v>8</v>
      </c>
      <c r="N81" s="192">
        <v>2</v>
      </c>
      <c r="O81" s="190">
        <v>5</v>
      </c>
      <c r="P81" s="191">
        <v>0</v>
      </c>
      <c r="Q81" s="192">
        <v>4</v>
      </c>
    </row>
    <row r="82" spans="1:17" ht="15.75">
      <c r="A82" s="102" t="s">
        <v>236</v>
      </c>
      <c r="B82" s="190">
        <v>16</v>
      </c>
      <c r="C82" s="191">
        <v>1</v>
      </c>
      <c r="D82" s="192">
        <v>45</v>
      </c>
      <c r="E82" s="190">
        <v>2</v>
      </c>
      <c r="F82" s="192">
        <v>0</v>
      </c>
      <c r="G82" s="190">
        <v>3</v>
      </c>
      <c r="H82" s="191">
        <v>1</v>
      </c>
      <c r="I82" s="192">
        <v>11</v>
      </c>
      <c r="J82" s="190">
        <v>9</v>
      </c>
      <c r="K82" s="191">
        <v>0</v>
      </c>
      <c r="L82" s="192">
        <v>52</v>
      </c>
      <c r="M82" s="190">
        <v>3</v>
      </c>
      <c r="N82" s="192">
        <v>2</v>
      </c>
      <c r="O82" s="190">
        <v>5</v>
      </c>
      <c r="P82" s="191">
        <v>4</v>
      </c>
      <c r="Q82" s="192">
        <v>14</v>
      </c>
    </row>
    <row r="83" spans="1:17" ht="15.75">
      <c r="A83" s="98" t="s">
        <v>237</v>
      </c>
      <c r="B83" s="190">
        <v>7</v>
      </c>
      <c r="C83" s="191">
        <v>1</v>
      </c>
      <c r="D83" s="192">
        <v>23</v>
      </c>
      <c r="E83" s="190">
        <v>0</v>
      </c>
      <c r="F83" s="192">
        <v>0</v>
      </c>
      <c r="G83" s="190">
        <v>0</v>
      </c>
      <c r="H83" s="191">
        <v>0</v>
      </c>
      <c r="I83" s="192">
        <v>11</v>
      </c>
      <c r="J83" s="190">
        <v>2</v>
      </c>
      <c r="K83" s="191">
        <v>0</v>
      </c>
      <c r="L83" s="192">
        <v>24</v>
      </c>
      <c r="M83" s="190">
        <v>0</v>
      </c>
      <c r="N83" s="192">
        <v>0</v>
      </c>
      <c r="O83" s="190">
        <v>0</v>
      </c>
      <c r="P83" s="191">
        <v>0</v>
      </c>
      <c r="Q83" s="192">
        <v>42</v>
      </c>
    </row>
    <row r="84" spans="1:17" ht="15.75">
      <c r="A84" s="102" t="s">
        <v>238</v>
      </c>
      <c r="B84" s="190">
        <v>20</v>
      </c>
      <c r="C84" s="191">
        <v>1</v>
      </c>
      <c r="D84" s="192">
        <v>60</v>
      </c>
      <c r="E84" s="190">
        <v>2</v>
      </c>
      <c r="F84" s="192">
        <v>1</v>
      </c>
      <c r="G84" s="190">
        <v>5</v>
      </c>
      <c r="H84" s="191">
        <v>0</v>
      </c>
      <c r="I84" s="192">
        <v>13</v>
      </c>
      <c r="J84" s="190">
        <v>11</v>
      </c>
      <c r="K84" s="191">
        <v>1</v>
      </c>
      <c r="L84" s="192">
        <v>42</v>
      </c>
      <c r="M84" s="190">
        <v>21</v>
      </c>
      <c r="N84" s="192">
        <v>0</v>
      </c>
      <c r="O84" s="190">
        <v>5</v>
      </c>
      <c r="P84" s="191">
        <v>0</v>
      </c>
      <c r="Q84" s="192">
        <v>593</v>
      </c>
    </row>
    <row r="85" spans="1:17" ht="15.75">
      <c r="A85" s="98" t="s">
        <v>239</v>
      </c>
      <c r="B85" s="190">
        <v>54</v>
      </c>
      <c r="C85" s="191">
        <v>1</v>
      </c>
      <c r="D85" s="192">
        <v>114</v>
      </c>
      <c r="E85" s="190">
        <v>18</v>
      </c>
      <c r="F85" s="192">
        <v>0</v>
      </c>
      <c r="G85" s="190">
        <v>13</v>
      </c>
      <c r="H85" s="191">
        <v>1</v>
      </c>
      <c r="I85" s="192">
        <v>44</v>
      </c>
      <c r="J85" s="190">
        <v>38</v>
      </c>
      <c r="K85" s="191">
        <v>1</v>
      </c>
      <c r="L85" s="192">
        <v>101</v>
      </c>
      <c r="M85" s="190">
        <v>24</v>
      </c>
      <c r="N85" s="192">
        <v>0</v>
      </c>
      <c r="O85" s="190">
        <v>9</v>
      </c>
      <c r="P85" s="191">
        <v>2</v>
      </c>
      <c r="Q85" s="192">
        <v>19</v>
      </c>
    </row>
    <row r="86" spans="1:17" ht="15.75">
      <c r="A86" s="102" t="s">
        <v>240</v>
      </c>
      <c r="B86" s="190">
        <v>29</v>
      </c>
      <c r="C86" s="191">
        <v>5</v>
      </c>
      <c r="D86" s="192">
        <v>61</v>
      </c>
      <c r="E86" s="190">
        <v>10</v>
      </c>
      <c r="F86" s="192">
        <v>7</v>
      </c>
      <c r="G86" s="190">
        <v>3</v>
      </c>
      <c r="H86" s="191">
        <v>10</v>
      </c>
      <c r="I86" s="192">
        <v>19</v>
      </c>
      <c r="J86" s="190">
        <v>24</v>
      </c>
      <c r="K86" s="191">
        <v>10</v>
      </c>
      <c r="L86" s="192">
        <v>65</v>
      </c>
      <c r="M86" s="190">
        <v>7</v>
      </c>
      <c r="N86" s="192">
        <v>16</v>
      </c>
      <c r="O86" s="190">
        <v>7</v>
      </c>
      <c r="P86" s="191">
        <v>7</v>
      </c>
      <c r="Q86" s="192">
        <v>40</v>
      </c>
    </row>
    <row r="87" spans="1:17" ht="15.75">
      <c r="A87" s="98" t="s">
        <v>241</v>
      </c>
      <c r="B87" s="190">
        <v>16</v>
      </c>
      <c r="C87" s="191">
        <v>0</v>
      </c>
      <c r="D87" s="192">
        <v>28</v>
      </c>
      <c r="E87" s="190">
        <v>0</v>
      </c>
      <c r="F87" s="192">
        <v>0</v>
      </c>
      <c r="G87" s="190">
        <v>4</v>
      </c>
      <c r="H87" s="191">
        <v>0</v>
      </c>
      <c r="I87" s="192">
        <v>8</v>
      </c>
      <c r="J87" s="190">
        <v>16</v>
      </c>
      <c r="K87" s="191">
        <v>0</v>
      </c>
      <c r="L87" s="192">
        <v>28</v>
      </c>
      <c r="M87" s="190">
        <v>3</v>
      </c>
      <c r="N87" s="192">
        <v>2</v>
      </c>
      <c r="O87" s="190">
        <v>0</v>
      </c>
      <c r="P87" s="191">
        <v>1</v>
      </c>
      <c r="Q87" s="192">
        <v>52</v>
      </c>
    </row>
    <row r="88" spans="1:17" ht="15.75">
      <c r="A88" s="102" t="s">
        <v>242</v>
      </c>
      <c r="B88" s="190">
        <v>58</v>
      </c>
      <c r="C88" s="191">
        <v>1</v>
      </c>
      <c r="D88" s="192">
        <v>82</v>
      </c>
      <c r="E88" s="190">
        <v>22</v>
      </c>
      <c r="F88" s="192">
        <v>1</v>
      </c>
      <c r="G88" s="190">
        <v>25</v>
      </c>
      <c r="H88" s="191">
        <v>2</v>
      </c>
      <c r="I88" s="192">
        <v>27</v>
      </c>
      <c r="J88" s="190">
        <v>55</v>
      </c>
      <c r="K88" s="191">
        <v>2</v>
      </c>
      <c r="L88" s="192">
        <v>73</v>
      </c>
      <c r="M88" s="190">
        <v>32</v>
      </c>
      <c r="N88" s="192">
        <v>6</v>
      </c>
      <c r="O88" s="190">
        <v>22</v>
      </c>
      <c r="P88" s="191">
        <v>4</v>
      </c>
      <c r="Q88" s="192">
        <v>47</v>
      </c>
    </row>
    <row r="89" spans="1:17" ht="16.5" thickBot="1">
      <c r="A89" s="106" t="s">
        <v>243</v>
      </c>
      <c r="B89" s="190">
        <v>41</v>
      </c>
      <c r="C89" s="191">
        <v>0</v>
      </c>
      <c r="D89" s="192">
        <v>50</v>
      </c>
      <c r="E89" s="190">
        <v>11</v>
      </c>
      <c r="F89" s="192">
        <v>1</v>
      </c>
      <c r="G89" s="190">
        <v>13</v>
      </c>
      <c r="H89" s="191">
        <v>0</v>
      </c>
      <c r="I89" s="192">
        <v>32</v>
      </c>
      <c r="J89" s="190">
        <v>56</v>
      </c>
      <c r="K89" s="191">
        <v>1</v>
      </c>
      <c r="L89" s="192">
        <v>45</v>
      </c>
      <c r="M89" s="190">
        <v>13</v>
      </c>
      <c r="N89" s="192">
        <v>0</v>
      </c>
      <c r="O89" s="190">
        <v>12</v>
      </c>
      <c r="P89" s="191">
        <v>1</v>
      </c>
      <c r="Q89" s="192">
        <v>29</v>
      </c>
    </row>
    <row r="90" spans="1:17" s="111" customFormat="1" ht="17.25" customHeight="1" thickBot="1" thickTop="1">
      <c r="A90" s="107" t="s">
        <v>244</v>
      </c>
      <c r="B90" s="176">
        <f>SUM(B9:B89)</f>
        <v>21706</v>
      </c>
      <c r="C90" s="177">
        <f aca="true" t="shared" si="0" ref="C90:I90">SUM(C9:C89)</f>
        <v>431</v>
      </c>
      <c r="D90" s="178">
        <f t="shared" si="0"/>
        <v>29142</v>
      </c>
      <c r="E90" s="176">
        <f t="shared" si="0"/>
        <v>7235</v>
      </c>
      <c r="F90" s="178">
        <f t="shared" si="0"/>
        <v>627</v>
      </c>
      <c r="G90" s="176">
        <f t="shared" si="0"/>
        <v>6964</v>
      </c>
      <c r="H90" s="177">
        <f t="shared" si="0"/>
        <v>735</v>
      </c>
      <c r="I90" s="178">
        <f t="shared" si="0"/>
        <v>8975</v>
      </c>
      <c r="J90" s="176">
        <f>SUM(J9:J89)</f>
        <v>18986</v>
      </c>
      <c r="K90" s="177">
        <f aca="true" t="shared" si="1" ref="K90:Q90">SUM(K9:K89)</f>
        <v>421</v>
      </c>
      <c r="L90" s="178">
        <f t="shared" si="1"/>
        <v>31437</v>
      </c>
      <c r="M90" s="176">
        <f t="shared" si="1"/>
        <v>9737</v>
      </c>
      <c r="N90" s="178">
        <f t="shared" si="1"/>
        <v>909</v>
      </c>
      <c r="O90" s="176">
        <f t="shared" si="1"/>
        <v>5614</v>
      </c>
      <c r="P90" s="177">
        <f t="shared" si="1"/>
        <v>803</v>
      </c>
      <c r="Q90" s="179">
        <f t="shared" si="1"/>
        <v>16545</v>
      </c>
    </row>
    <row r="91" spans="1:17" s="117" customFormat="1" ht="16.5" thickTop="1">
      <c r="A91" s="112" t="s">
        <v>18</v>
      </c>
      <c r="B91" s="113"/>
      <c r="C91" s="114"/>
      <c r="D91" s="114"/>
      <c r="E91" s="115"/>
      <c r="F91" s="115"/>
      <c r="G91" s="115"/>
      <c r="H91" s="115"/>
      <c r="I91" s="115"/>
      <c r="J91" s="116"/>
      <c r="K91" s="116"/>
      <c r="L91" s="116"/>
      <c r="M91" s="116"/>
      <c r="N91" s="116"/>
      <c r="O91" s="116"/>
      <c r="P91" s="116"/>
      <c r="Q91" s="116"/>
    </row>
    <row r="92" spans="1:10" s="121" customFormat="1" ht="20.25">
      <c r="A92" s="118"/>
      <c r="B92" s="119"/>
      <c r="C92" s="119"/>
      <c r="D92" s="119"/>
      <c r="E92" s="119"/>
      <c r="F92" s="119"/>
      <c r="G92" s="119"/>
      <c r="H92" s="119"/>
      <c r="I92" s="119"/>
      <c r="J92" s="120"/>
    </row>
    <row r="93" spans="1:10" s="123" customFormat="1" ht="20.25" customHeight="1">
      <c r="A93" s="122"/>
      <c r="J93" s="124"/>
    </row>
    <row r="94" ht="15" customHeight="1"/>
    <row r="95" ht="15" customHeight="1"/>
  </sheetData>
  <sheetProtection/>
  <mergeCells count="27">
    <mergeCell ref="A1:Q1"/>
    <mergeCell ref="A3:Q3"/>
    <mergeCell ref="A5:A8"/>
    <mergeCell ref="B5:I5"/>
    <mergeCell ref="J5:Q5"/>
    <mergeCell ref="B6:D6"/>
    <mergeCell ref="E6:F6"/>
    <mergeCell ref="G6:I6"/>
    <mergeCell ref="J6:L6"/>
    <mergeCell ref="M6:N6"/>
    <mergeCell ref="O6:Q6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Q7:Q8"/>
    <mergeCell ref="K7:K8"/>
    <mergeCell ref="L7:L8"/>
    <mergeCell ref="M7:M8"/>
    <mergeCell ref="N7:N8"/>
    <mergeCell ref="O7:O8"/>
    <mergeCell ref="P7:P8"/>
  </mergeCells>
  <printOptions/>
  <pageMargins left="0.1968503937007874" right="0.1968503937007874" top="0.5511811023622047" bottom="0.5118110236220472" header="0.31496062992125984" footer="0.31496062992125984"/>
  <pageSetup horizontalDpi="600" verticalDpi="600" orientation="portrait" paperSize="9" r:id="rId1"/>
  <headerFooter>
    <oddFooter>&amp;L21.06.2013&amp;CTÜRKİYE ODALAR ve BORSALAR BİRLİĞİ
Bilgi Hizmetleri Dairesi&amp;R&amp;P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2:I44"/>
  <sheetViews>
    <sheetView zoomScalePageLayoutView="0" workbookViewId="0" topLeftCell="A1">
      <selection activeCell="J26" sqref="J26"/>
    </sheetView>
  </sheetViews>
  <sheetFormatPr defaultColWidth="9.140625" defaultRowHeight="15"/>
  <cols>
    <col min="1" max="1" width="16.140625" style="0" customWidth="1"/>
    <col min="2" max="2" width="47.00390625" style="0" customWidth="1"/>
    <col min="3" max="3" width="12.57421875" style="0" customWidth="1"/>
  </cols>
  <sheetData>
    <row r="2" spans="1:9" ht="18">
      <c r="A2" s="458" t="s">
        <v>410</v>
      </c>
      <c r="B2" s="458"/>
      <c r="C2" s="458"/>
      <c r="D2" s="458"/>
      <c r="E2" s="271"/>
      <c r="F2" s="271"/>
      <c r="G2" s="78"/>
      <c r="H2" s="78"/>
      <c r="I2" s="78"/>
    </row>
    <row r="3" spans="2:9" ht="18">
      <c r="B3" s="264"/>
      <c r="C3" s="264"/>
      <c r="D3" s="264"/>
      <c r="E3" s="264"/>
      <c r="F3" s="264"/>
      <c r="G3" s="78"/>
      <c r="H3" s="78"/>
      <c r="I3" s="78"/>
    </row>
    <row r="4" spans="2:8" ht="15.75" customHeight="1">
      <c r="B4" s="455" t="s">
        <v>465</v>
      </c>
      <c r="C4" s="455"/>
      <c r="D4" s="455"/>
      <c r="E4" s="266"/>
      <c r="F4" s="266"/>
      <c r="G4" s="265"/>
      <c r="H4" s="265"/>
    </row>
    <row r="5" spans="2:8" ht="15.75" customHeight="1" thickBot="1">
      <c r="B5" s="247"/>
      <c r="C5" s="247"/>
      <c r="D5" s="247"/>
      <c r="E5" s="247"/>
      <c r="F5" s="247"/>
      <c r="G5" s="265"/>
      <c r="H5" s="265"/>
    </row>
    <row r="6" spans="2:8" ht="19.5" customHeight="1" thickBot="1">
      <c r="B6" s="280" t="s">
        <v>352</v>
      </c>
      <c r="C6" s="281" t="s">
        <v>32</v>
      </c>
      <c r="D6" s="270"/>
      <c r="E6" s="247"/>
      <c r="F6" s="247"/>
      <c r="G6" s="265"/>
      <c r="H6" s="265"/>
    </row>
    <row r="7" spans="2:3" ht="16.5" customHeight="1">
      <c r="B7" s="272" t="s">
        <v>340</v>
      </c>
      <c r="C7" s="267">
        <v>41</v>
      </c>
    </row>
    <row r="8" spans="2:3" ht="16.5" customHeight="1">
      <c r="B8" s="273" t="s">
        <v>341</v>
      </c>
      <c r="C8" s="268">
        <v>13</v>
      </c>
    </row>
    <row r="9" spans="2:3" ht="16.5" customHeight="1">
      <c r="B9" s="273" t="s">
        <v>342</v>
      </c>
      <c r="C9" s="268">
        <v>13</v>
      </c>
    </row>
    <row r="10" spans="2:3" ht="16.5" customHeight="1">
      <c r="B10" s="273" t="s">
        <v>343</v>
      </c>
      <c r="C10" s="268">
        <v>4</v>
      </c>
    </row>
    <row r="11" spans="2:3" ht="16.5" customHeight="1">
      <c r="B11" s="273" t="s">
        <v>344</v>
      </c>
      <c r="C11" s="268">
        <v>12</v>
      </c>
    </row>
    <row r="12" spans="2:3" ht="16.5" customHeight="1">
      <c r="B12" s="273" t="s">
        <v>345</v>
      </c>
      <c r="C12" s="268">
        <v>4</v>
      </c>
    </row>
    <row r="13" spans="2:3" ht="16.5" customHeight="1">
      <c r="B13" s="275" t="s">
        <v>346</v>
      </c>
      <c r="C13" s="268">
        <v>2</v>
      </c>
    </row>
    <row r="14" spans="2:3" ht="16.5" customHeight="1">
      <c r="B14" s="275" t="s">
        <v>348</v>
      </c>
      <c r="C14" s="268">
        <v>2</v>
      </c>
    </row>
    <row r="15" spans="2:3" ht="16.5" customHeight="1">
      <c r="B15" s="273" t="s">
        <v>401</v>
      </c>
      <c r="C15" s="268">
        <v>2</v>
      </c>
    </row>
    <row r="16" spans="2:3" ht="16.5" customHeight="1">
      <c r="B16" s="275" t="s">
        <v>403</v>
      </c>
      <c r="C16" s="268">
        <v>1</v>
      </c>
    </row>
    <row r="17" spans="2:3" ht="16.5" customHeight="1">
      <c r="B17" s="275" t="s">
        <v>365</v>
      </c>
      <c r="C17" s="268">
        <v>1</v>
      </c>
    </row>
    <row r="18" spans="2:3" ht="16.5" customHeight="1" thickBot="1">
      <c r="B18" s="273" t="s">
        <v>427</v>
      </c>
      <c r="C18" s="268">
        <v>1</v>
      </c>
    </row>
    <row r="19" spans="2:3" ht="19.5" customHeight="1" thickBot="1">
      <c r="B19" s="277" t="s">
        <v>32</v>
      </c>
      <c r="C19" s="278">
        <f>SUM(C7:C18)</f>
        <v>96</v>
      </c>
    </row>
    <row r="20" spans="2:3" ht="15">
      <c r="B20" s="456"/>
      <c r="C20" s="456"/>
    </row>
    <row r="21" spans="2:3" ht="15">
      <c r="B21" s="457"/>
      <c r="C21" s="457"/>
    </row>
    <row r="22" spans="2:7" ht="15.75" customHeight="1">
      <c r="B22" s="455" t="s">
        <v>418</v>
      </c>
      <c r="C22" s="455"/>
      <c r="D22" s="455"/>
      <c r="E22" s="266"/>
      <c r="F22" s="266"/>
      <c r="G22" s="265"/>
    </row>
    <row r="23" spans="2:7" ht="15.75" customHeight="1" thickBot="1">
      <c r="B23" s="247"/>
      <c r="C23" s="247"/>
      <c r="D23" s="247"/>
      <c r="E23" s="247"/>
      <c r="F23" s="247"/>
      <c r="G23" s="265"/>
    </row>
    <row r="24" spans="2:7" ht="18" customHeight="1" thickBot="1">
      <c r="B24" s="282" t="s">
        <v>352</v>
      </c>
      <c r="C24" s="281" t="s">
        <v>32</v>
      </c>
      <c r="D24" s="270"/>
      <c r="E24" s="247"/>
      <c r="F24" s="247"/>
      <c r="G24" s="265"/>
    </row>
    <row r="25" spans="2:3" ht="16.5" customHeight="1">
      <c r="B25" s="274" t="s">
        <v>340</v>
      </c>
      <c r="C25" s="267">
        <v>205</v>
      </c>
    </row>
    <row r="26" spans="2:3" ht="16.5" customHeight="1">
      <c r="B26" s="275" t="s">
        <v>341</v>
      </c>
      <c r="C26" s="268">
        <v>69</v>
      </c>
    </row>
    <row r="27" spans="2:3" ht="16.5" customHeight="1">
      <c r="B27" s="275" t="s">
        <v>342</v>
      </c>
      <c r="C27" s="268">
        <v>69</v>
      </c>
    </row>
    <row r="28" spans="2:3" ht="16.5" customHeight="1">
      <c r="B28" s="275" t="s">
        <v>343</v>
      </c>
      <c r="C28" s="268">
        <v>6</v>
      </c>
    </row>
    <row r="29" spans="2:3" ht="16.5" customHeight="1">
      <c r="B29" s="275" t="s">
        <v>344</v>
      </c>
      <c r="C29" s="268">
        <v>30</v>
      </c>
    </row>
    <row r="30" spans="2:3" ht="16.5" customHeight="1">
      <c r="B30" s="275" t="s">
        <v>345</v>
      </c>
      <c r="C30" s="268">
        <v>20</v>
      </c>
    </row>
    <row r="31" spans="2:3" ht="16.5" customHeight="1">
      <c r="B31" s="275" t="s">
        <v>346</v>
      </c>
      <c r="C31" s="268">
        <v>9</v>
      </c>
    </row>
    <row r="32" spans="2:3" ht="16.5" customHeight="1">
      <c r="B32" s="275" t="s">
        <v>347</v>
      </c>
      <c r="C32" s="268">
        <v>2</v>
      </c>
    </row>
    <row r="33" spans="2:3" ht="16.5" customHeight="1">
      <c r="B33" s="275" t="s">
        <v>348</v>
      </c>
      <c r="C33" s="268">
        <v>3</v>
      </c>
    </row>
    <row r="34" spans="2:3" ht="16.5" customHeight="1">
      <c r="B34" s="275" t="s">
        <v>366</v>
      </c>
      <c r="C34" s="268">
        <v>2</v>
      </c>
    </row>
    <row r="35" spans="2:3" ht="16.5" customHeight="1">
      <c r="B35" s="275" t="s">
        <v>401</v>
      </c>
      <c r="C35" s="268">
        <v>3</v>
      </c>
    </row>
    <row r="36" spans="2:3" ht="16.5" customHeight="1">
      <c r="B36" s="275" t="s">
        <v>403</v>
      </c>
      <c r="C36" s="268">
        <v>2</v>
      </c>
    </row>
    <row r="37" spans="2:3" ht="16.5" customHeight="1">
      <c r="B37" s="275" t="s">
        <v>350</v>
      </c>
      <c r="C37" s="268">
        <v>1</v>
      </c>
    </row>
    <row r="38" spans="2:3" ht="16.5" customHeight="1">
      <c r="B38" s="275" t="s">
        <v>365</v>
      </c>
      <c r="C38" s="268">
        <v>2</v>
      </c>
    </row>
    <row r="39" spans="2:3" ht="16.5" customHeight="1">
      <c r="B39" s="275" t="s">
        <v>402</v>
      </c>
      <c r="C39" s="268">
        <v>1</v>
      </c>
    </row>
    <row r="40" spans="2:3" ht="16.5" customHeight="1">
      <c r="B40" s="275" t="s">
        <v>351</v>
      </c>
      <c r="C40" s="268">
        <v>3</v>
      </c>
    </row>
    <row r="41" spans="2:3" ht="16.5" customHeight="1">
      <c r="B41" s="273" t="s">
        <v>427</v>
      </c>
      <c r="C41" s="308">
        <v>1</v>
      </c>
    </row>
    <row r="42" spans="2:3" ht="16.5" customHeight="1" thickBot="1">
      <c r="B42" s="276" t="s">
        <v>349</v>
      </c>
      <c r="C42" s="269">
        <v>3</v>
      </c>
    </row>
    <row r="43" spans="2:3" ht="20.25" customHeight="1" thickBot="1">
      <c r="B43" s="279" t="s">
        <v>32</v>
      </c>
      <c r="C43" s="278">
        <f>SUM(C25:C42)</f>
        <v>431</v>
      </c>
    </row>
    <row r="44" ht="15">
      <c r="B44" s="88" t="s">
        <v>18</v>
      </c>
    </row>
  </sheetData>
  <sheetProtection/>
  <mergeCells count="5">
    <mergeCell ref="B4:D4"/>
    <mergeCell ref="B22:D22"/>
    <mergeCell ref="B20:C20"/>
    <mergeCell ref="B21:C21"/>
    <mergeCell ref="A2:D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&amp;L21.06.2013&amp;CTÜRKİYE ODALAR ve BORSALAR BİRLİĞİ
Bilgi Hizmetleri Dairesi&amp;R&amp;P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2:H27"/>
  <sheetViews>
    <sheetView zoomScalePageLayoutView="0" workbookViewId="0" topLeftCell="A7">
      <selection activeCell="A4" sqref="A4"/>
    </sheetView>
  </sheetViews>
  <sheetFormatPr defaultColWidth="9.140625" defaultRowHeight="15"/>
  <cols>
    <col min="1" max="1" width="26.8515625" style="0" customWidth="1"/>
    <col min="8" max="8" width="11.140625" style="0" bestFit="1" customWidth="1"/>
    <col min="253" max="253" width="26.8515625" style="0" customWidth="1"/>
  </cols>
  <sheetData>
    <row r="2" spans="1:8" ht="18.75" thickBot="1">
      <c r="A2" s="323" t="s">
        <v>410</v>
      </c>
      <c r="B2" s="323"/>
      <c r="C2" s="323"/>
      <c r="D2" s="323"/>
      <c r="E2" s="323"/>
      <c r="F2" s="323"/>
      <c r="G2" s="323"/>
      <c r="H2" s="323"/>
    </row>
    <row r="5" spans="1:8" ht="18.75" customHeight="1">
      <c r="A5" s="368" t="s">
        <v>419</v>
      </c>
      <c r="B5" s="368"/>
      <c r="C5" s="368"/>
      <c r="D5" s="368"/>
      <c r="E5" s="368"/>
      <c r="F5" s="368"/>
      <c r="G5" s="368"/>
      <c r="H5" s="368"/>
    </row>
    <row r="6" spans="2:8" ht="15.75">
      <c r="B6" s="1"/>
      <c r="C6" s="91"/>
      <c r="D6" s="91"/>
      <c r="E6" s="91"/>
      <c r="F6" s="91"/>
      <c r="G6" s="91"/>
      <c r="H6" s="91"/>
    </row>
    <row r="7" spans="2:8" ht="15.75">
      <c r="B7" s="1"/>
      <c r="C7" s="91"/>
      <c r="D7" s="91"/>
      <c r="E7" s="91"/>
      <c r="F7" s="91"/>
      <c r="G7" s="91"/>
      <c r="H7" s="91"/>
    </row>
    <row r="9" spans="1:7" ht="31.5" customHeight="1">
      <c r="A9" s="134"/>
      <c r="B9" s="469" t="s">
        <v>3</v>
      </c>
      <c r="C9" s="470"/>
      <c r="D9" s="469" t="s">
        <v>6</v>
      </c>
      <c r="E9" s="470"/>
      <c r="F9" s="469" t="s">
        <v>2</v>
      </c>
      <c r="G9" s="470"/>
    </row>
    <row r="10" spans="1:7" ht="31.5" customHeight="1">
      <c r="A10" s="263" t="s">
        <v>9</v>
      </c>
      <c r="B10" s="471">
        <v>78</v>
      </c>
      <c r="C10" s="472"/>
      <c r="D10" s="471">
        <v>321</v>
      </c>
      <c r="E10" s="472"/>
      <c r="F10" s="473">
        <v>399</v>
      </c>
      <c r="G10" s="474"/>
    </row>
    <row r="11" spans="1:8" ht="30">
      <c r="A11" s="135" t="s">
        <v>251</v>
      </c>
      <c r="B11" s="471">
        <v>46377100</v>
      </c>
      <c r="C11" s="472"/>
      <c r="D11" s="471">
        <v>53512310</v>
      </c>
      <c r="E11" s="472"/>
      <c r="F11" s="471">
        <v>99889410</v>
      </c>
      <c r="G11" s="472"/>
      <c r="H11" s="194"/>
    </row>
    <row r="12" spans="1:8" ht="45">
      <c r="A12" s="136" t="s">
        <v>252</v>
      </c>
      <c r="B12" s="471">
        <v>21880920</v>
      </c>
      <c r="C12" s="472"/>
      <c r="D12" s="471">
        <v>45135220</v>
      </c>
      <c r="E12" s="472"/>
      <c r="F12" s="471">
        <v>67016140</v>
      </c>
      <c r="G12" s="472"/>
      <c r="H12" s="194"/>
    </row>
    <row r="13" spans="1:7" ht="42" customHeight="1">
      <c r="A13" s="135" t="s">
        <v>253</v>
      </c>
      <c r="B13" s="459">
        <v>47.18</v>
      </c>
      <c r="C13" s="460"/>
      <c r="D13" s="459">
        <v>84.35</v>
      </c>
      <c r="E13" s="460"/>
      <c r="F13" s="459">
        <v>67.09</v>
      </c>
      <c r="G13" s="460"/>
    </row>
    <row r="14" spans="1:4" ht="45" customHeight="1">
      <c r="A14" s="3" t="s">
        <v>18</v>
      </c>
      <c r="B14" s="3"/>
      <c r="C14" s="3"/>
      <c r="D14" s="3"/>
    </row>
    <row r="15" spans="1:4" ht="15">
      <c r="A15" s="3"/>
      <c r="B15" s="3"/>
      <c r="C15" s="3"/>
      <c r="D15" s="3"/>
    </row>
    <row r="16" spans="1:4" ht="15">
      <c r="A16" s="3"/>
      <c r="B16" s="3"/>
      <c r="C16" s="3"/>
      <c r="D16" s="3"/>
    </row>
    <row r="17" ht="15.75" customHeight="1"/>
    <row r="18" spans="1:7" ht="15.75" customHeight="1">
      <c r="A18" s="464" t="s">
        <v>420</v>
      </c>
      <c r="B18" s="464"/>
      <c r="C18" s="464"/>
      <c r="D18" s="464"/>
      <c r="E18" s="464"/>
      <c r="F18" s="464"/>
      <c r="G18" s="464"/>
    </row>
    <row r="19" spans="1:7" ht="15.75" customHeight="1">
      <c r="A19" s="464"/>
      <c r="B19" s="464"/>
      <c r="C19" s="464"/>
      <c r="D19" s="464"/>
      <c r="E19" s="464"/>
      <c r="F19" s="464"/>
      <c r="G19" s="464"/>
    </row>
    <row r="20" spans="1:7" ht="31.5" customHeight="1">
      <c r="A20" s="83"/>
      <c r="B20" s="83"/>
      <c r="C20" s="83"/>
      <c r="D20" s="83"/>
      <c r="E20" s="83"/>
      <c r="F20" s="83"/>
      <c r="G20" s="83"/>
    </row>
    <row r="21" spans="1:8" ht="5.25" customHeight="1">
      <c r="A21" s="465"/>
      <c r="B21" s="465"/>
      <c r="C21" s="465"/>
      <c r="D21" s="465"/>
      <c r="E21" s="465"/>
      <c r="F21" s="465"/>
      <c r="G21" s="465"/>
      <c r="H21" s="465"/>
    </row>
    <row r="22" spans="1:7" ht="31.5" customHeight="1">
      <c r="A22" s="137"/>
      <c r="B22" s="469" t="s">
        <v>3</v>
      </c>
      <c r="C22" s="470"/>
      <c r="D22" s="469" t="s">
        <v>6</v>
      </c>
      <c r="E22" s="470"/>
      <c r="F22" s="469" t="s">
        <v>2</v>
      </c>
      <c r="G22" s="470"/>
    </row>
    <row r="23" spans="1:7" ht="28.5" customHeight="1">
      <c r="A23" s="138" t="s">
        <v>9</v>
      </c>
      <c r="B23" s="466">
        <v>354</v>
      </c>
      <c r="C23" s="467"/>
      <c r="D23" s="466">
        <v>1318</v>
      </c>
      <c r="E23" s="467"/>
      <c r="F23" s="466">
        <v>1672</v>
      </c>
      <c r="G23" s="468"/>
    </row>
    <row r="24" spans="1:7" ht="42" customHeight="1">
      <c r="A24" s="139" t="s">
        <v>251</v>
      </c>
      <c r="B24" s="461">
        <v>350617573</v>
      </c>
      <c r="C24" s="462"/>
      <c r="D24" s="461">
        <v>223618410</v>
      </c>
      <c r="E24" s="462"/>
      <c r="F24" s="461">
        <v>574235983</v>
      </c>
      <c r="G24" s="463"/>
    </row>
    <row r="25" spans="1:7" ht="45">
      <c r="A25" s="140" t="s">
        <v>252</v>
      </c>
      <c r="B25" s="461">
        <v>251297339</v>
      </c>
      <c r="C25" s="463"/>
      <c r="D25" s="461">
        <v>179564735</v>
      </c>
      <c r="E25" s="463"/>
      <c r="F25" s="461">
        <v>430862074</v>
      </c>
      <c r="G25" s="463"/>
    </row>
    <row r="26" spans="1:7" ht="25.5" customHeight="1">
      <c r="A26" s="135" t="s">
        <v>253</v>
      </c>
      <c r="B26" s="459">
        <v>71.67</v>
      </c>
      <c r="C26" s="460"/>
      <c r="D26" s="459">
        <v>80.3</v>
      </c>
      <c r="E26" s="460"/>
      <c r="F26" s="459">
        <v>75.03</v>
      </c>
      <c r="G26" s="460"/>
    </row>
    <row r="27" spans="1:4" ht="18.75" customHeight="1">
      <c r="A27" s="3" t="s">
        <v>18</v>
      </c>
      <c r="B27" s="3"/>
      <c r="C27" s="3"/>
      <c r="D27" s="3"/>
    </row>
  </sheetData>
  <sheetProtection/>
  <mergeCells count="34">
    <mergeCell ref="B10:C10"/>
    <mergeCell ref="D10:E10"/>
    <mergeCell ref="F10:G10"/>
    <mergeCell ref="A2:H2"/>
    <mergeCell ref="A5:H5"/>
    <mergeCell ref="B9:C9"/>
    <mergeCell ref="D9:E9"/>
    <mergeCell ref="F9:G9"/>
    <mergeCell ref="D11:E11"/>
    <mergeCell ref="F11:G11"/>
    <mergeCell ref="B12:C12"/>
    <mergeCell ref="D12:E12"/>
    <mergeCell ref="F12:G12"/>
    <mergeCell ref="D13:E13"/>
    <mergeCell ref="F13:G13"/>
    <mergeCell ref="B13:C13"/>
    <mergeCell ref="B11:C11"/>
    <mergeCell ref="A18:G19"/>
    <mergeCell ref="A21:H21"/>
    <mergeCell ref="B23:C23"/>
    <mergeCell ref="D23:E23"/>
    <mergeCell ref="F23:G23"/>
    <mergeCell ref="B22:C22"/>
    <mergeCell ref="D22:E22"/>
    <mergeCell ref="F22:G22"/>
    <mergeCell ref="B26:C26"/>
    <mergeCell ref="D26:E26"/>
    <mergeCell ref="F26:G26"/>
    <mergeCell ref="B24:C24"/>
    <mergeCell ref="D24:E24"/>
    <mergeCell ref="F24:G24"/>
    <mergeCell ref="B25:C25"/>
    <mergeCell ref="D25:E25"/>
    <mergeCell ref="F25:G25"/>
  </mergeCells>
  <printOptions/>
  <pageMargins left="0.3937007874015748" right="0.1968503937007874" top="0.7480314960629921" bottom="0.7480314960629921" header="0.31496062992125984" footer="0.31496062992125984"/>
  <pageSetup horizontalDpi="600" verticalDpi="600" orientation="portrait" paperSize="9" r:id="rId1"/>
  <headerFooter>
    <oddFooter>&amp;L21.06.2013&amp;CTÜRKİYE ODALAR ve BORSALAR BİRLİĞİ
Bilgi Hizmetleri Dairesi&amp;R&amp;P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I93"/>
  <sheetViews>
    <sheetView zoomScalePageLayoutView="0" workbookViewId="0" topLeftCell="A1">
      <selection activeCell="A5" sqref="A5"/>
    </sheetView>
  </sheetViews>
  <sheetFormatPr defaultColWidth="9.140625" defaultRowHeight="15"/>
  <cols>
    <col min="2" max="2" width="18.00390625" style="0" customWidth="1"/>
    <col min="3" max="4" width="13.8515625" style="0" customWidth="1"/>
    <col min="5" max="5" width="19.421875" style="0" customWidth="1"/>
    <col min="6" max="6" width="10.140625" style="0" bestFit="1" customWidth="1"/>
    <col min="7" max="7" width="8.8515625" style="0" customWidth="1"/>
    <col min="181" max="181" width="18.00390625" style="0" customWidth="1"/>
    <col min="182" max="183" width="13.8515625" style="0" customWidth="1"/>
    <col min="184" max="184" width="19.421875" style="0" customWidth="1"/>
    <col min="185" max="185" width="10.140625" style="0" bestFit="1" customWidth="1"/>
    <col min="186" max="186" width="8.8515625" style="0" customWidth="1"/>
    <col min="187" max="187" width="10.140625" style="0" bestFit="1" customWidth="1"/>
  </cols>
  <sheetData>
    <row r="1" spans="1:7" ht="18.75" thickBot="1">
      <c r="A1" s="323" t="s">
        <v>406</v>
      </c>
      <c r="B1" s="323"/>
      <c r="C1" s="323"/>
      <c r="D1" s="323"/>
      <c r="E1" s="323"/>
      <c r="F1" s="323"/>
      <c r="G1" s="323"/>
    </row>
    <row r="3" spans="1:7" ht="15">
      <c r="A3" s="482" t="s">
        <v>421</v>
      </c>
      <c r="B3" s="482"/>
      <c r="C3" s="482"/>
      <c r="D3" s="482"/>
      <c r="E3" s="482"/>
      <c r="F3" s="482"/>
      <c r="G3" s="482"/>
    </row>
    <row r="4" spans="1:7" ht="15">
      <c r="A4" s="482"/>
      <c r="B4" s="482"/>
      <c r="C4" s="482"/>
      <c r="D4" s="482"/>
      <c r="E4" s="482"/>
      <c r="F4" s="482"/>
      <c r="G4" s="482"/>
    </row>
    <row r="6" spans="2:5" ht="15.75" customHeight="1">
      <c r="B6" s="478" t="s">
        <v>137</v>
      </c>
      <c r="C6" s="478"/>
      <c r="D6" s="478"/>
      <c r="E6" s="478"/>
    </row>
    <row r="7" spans="2:5" ht="15.75" customHeight="1">
      <c r="B7" s="141"/>
      <c r="C7" s="141"/>
      <c r="D7" s="141"/>
      <c r="E7" s="141"/>
    </row>
    <row r="8" spans="2:5" ht="45" customHeight="1">
      <c r="B8" s="483" t="s">
        <v>254</v>
      </c>
      <c r="C8" s="483" t="s">
        <v>255</v>
      </c>
      <c r="D8" s="483" t="s">
        <v>256</v>
      </c>
      <c r="E8" s="483" t="s">
        <v>257</v>
      </c>
    </row>
    <row r="9" spans="2:5" ht="15" customHeight="1">
      <c r="B9" s="483"/>
      <c r="C9" s="483"/>
      <c r="D9" s="484"/>
      <c r="E9" s="484"/>
    </row>
    <row r="10" spans="2:5" ht="17.25" customHeight="1" hidden="1">
      <c r="B10" s="483"/>
      <c r="C10" s="483"/>
      <c r="D10" s="484"/>
      <c r="E10" s="484"/>
    </row>
    <row r="11" spans="2:5" ht="15">
      <c r="B11" s="311" t="s">
        <v>196</v>
      </c>
      <c r="C11" s="309">
        <v>243</v>
      </c>
      <c r="D11" s="310">
        <v>236645372</v>
      </c>
      <c r="E11" s="310">
        <v>176581522</v>
      </c>
    </row>
    <row r="12" spans="2:5" ht="15">
      <c r="B12" s="311" t="s">
        <v>169</v>
      </c>
      <c r="C12" s="309">
        <v>32</v>
      </c>
      <c r="D12" s="310">
        <v>27687201</v>
      </c>
      <c r="E12" s="310">
        <v>4476267</v>
      </c>
    </row>
    <row r="13" spans="2:5" ht="15">
      <c r="B13" s="311" t="s">
        <v>197</v>
      </c>
      <c r="C13" s="309">
        <v>18</v>
      </c>
      <c r="D13" s="310">
        <v>8650000</v>
      </c>
      <c r="E13" s="310">
        <v>7613000</v>
      </c>
    </row>
    <row r="14" spans="2:5" ht="15">
      <c r="B14" s="311" t="s">
        <v>179</v>
      </c>
      <c r="C14" s="309">
        <v>12</v>
      </c>
      <c r="D14" s="310">
        <v>4595000</v>
      </c>
      <c r="E14" s="310">
        <v>2744000</v>
      </c>
    </row>
    <row r="15" spans="2:5" ht="15">
      <c r="B15" s="311" t="s">
        <v>203</v>
      </c>
      <c r="C15" s="309">
        <v>9</v>
      </c>
      <c r="D15" s="310">
        <v>2340000</v>
      </c>
      <c r="E15" s="310">
        <v>2205000</v>
      </c>
    </row>
    <row r="16" spans="2:5" ht="15">
      <c r="B16" s="311" t="s">
        <v>170</v>
      </c>
      <c r="C16" s="309">
        <v>7</v>
      </c>
      <c r="D16" s="310">
        <v>600000</v>
      </c>
      <c r="E16" s="310">
        <v>323200</v>
      </c>
    </row>
    <row r="17" spans="2:5" ht="15">
      <c r="B17" s="311" t="s">
        <v>200</v>
      </c>
      <c r="C17" s="309">
        <v>5</v>
      </c>
      <c r="D17" s="310">
        <v>2850000</v>
      </c>
      <c r="E17" s="310">
        <v>2700000</v>
      </c>
    </row>
    <row r="18" spans="2:5" ht="15">
      <c r="B18" s="311" t="s">
        <v>190</v>
      </c>
      <c r="C18" s="309">
        <v>4</v>
      </c>
      <c r="D18" s="310">
        <v>650000</v>
      </c>
      <c r="E18" s="310">
        <v>481250</v>
      </c>
    </row>
    <row r="19" spans="2:5" ht="15">
      <c r="B19" s="311" t="s">
        <v>194</v>
      </c>
      <c r="C19" s="309">
        <v>3</v>
      </c>
      <c r="D19" s="310">
        <v>800000</v>
      </c>
      <c r="E19" s="310">
        <v>255000</v>
      </c>
    </row>
    <row r="20" spans="2:5" ht="15">
      <c r="B20" s="311" t="s">
        <v>164</v>
      </c>
      <c r="C20" s="309">
        <v>3</v>
      </c>
      <c r="D20" s="310">
        <v>350000</v>
      </c>
      <c r="E20" s="310">
        <v>214000</v>
      </c>
    </row>
    <row r="21" spans="2:5" ht="15">
      <c r="B21" s="311" t="s">
        <v>183</v>
      </c>
      <c r="C21" s="309">
        <v>3</v>
      </c>
      <c r="D21" s="310">
        <v>250000</v>
      </c>
      <c r="E21" s="310">
        <v>174500</v>
      </c>
    </row>
    <row r="22" spans="2:5" ht="15">
      <c r="B22" s="311" t="s">
        <v>216</v>
      </c>
      <c r="C22" s="309">
        <v>2</v>
      </c>
      <c r="D22" s="310">
        <v>150000</v>
      </c>
      <c r="E22" s="310">
        <v>137500</v>
      </c>
    </row>
    <row r="23" spans="2:5" ht="15">
      <c r="B23" s="311" t="s">
        <v>210</v>
      </c>
      <c r="C23" s="309">
        <v>2</v>
      </c>
      <c r="D23" s="310">
        <v>150000</v>
      </c>
      <c r="E23" s="310">
        <v>150000</v>
      </c>
    </row>
    <row r="24" spans="2:5" ht="15">
      <c r="B24" s="311" t="s">
        <v>204</v>
      </c>
      <c r="C24" s="309">
        <v>2</v>
      </c>
      <c r="D24" s="310">
        <v>11000000</v>
      </c>
      <c r="E24" s="310">
        <v>10400000</v>
      </c>
    </row>
    <row r="25" spans="2:9" ht="15">
      <c r="B25" s="311" t="s">
        <v>335</v>
      </c>
      <c r="C25" s="309">
        <v>1</v>
      </c>
      <c r="D25" s="310">
        <v>100000</v>
      </c>
      <c r="E25" s="310">
        <v>66600</v>
      </c>
      <c r="I25" s="1"/>
    </row>
    <row r="26" spans="2:5" ht="15">
      <c r="B26" s="311" t="s">
        <v>191</v>
      </c>
      <c r="C26" s="309">
        <v>1</v>
      </c>
      <c r="D26" s="310">
        <v>50000</v>
      </c>
      <c r="E26" s="310">
        <v>27500</v>
      </c>
    </row>
    <row r="27" spans="2:5" ht="15">
      <c r="B27" s="311" t="s">
        <v>213</v>
      </c>
      <c r="C27" s="309">
        <v>1</v>
      </c>
      <c r="D27" s="310">
        <v>50000</v>
      </c>
      <c r="E27" s="310">
        <v>50000</v>
      </c>
    </row>
    <row r="28" spans="2:5" ht="15">
      <c r="B28" s="311" t="s">
        <v>208</v>
      </c>
      <c r="C28" s="309">
        <v>1</v>
      </c>
      <c r="D28" s="310">
        <v>200000</v>
      </c>
      <c r="E28" s="310">
        <v>10000</v>
      </c>
    </row>
    <row r="29" spans="2:5" ht="15">
      <c r="B29" s="311" t="s">
        <v>233</v>
      </c>
      <c r="C29" s="309">
        <v>1</v>
      </c>
      <c r="D29" s="310">
        <v>200000</v>
      </c>
      <c r="E29" s="310">
        <v>100000</v>
      </c>
    </row>
    <row r="30" spans="2:5" ht="15">
      <c r="B30" s="311" t="s">
        <v>220</v>
      </c>
      <c r="C30" s="309">
        <v>1</v>
      </c>
      <c r="D30" s="310">
        <v>50000</v>
      </c>
      <c r="E30" s="310">
        <v>15000</v>
      </c>
    </row>
    <row r="31" spans="2:5" ht="15">
      <c r="B31" s="311" t="s">
        <v>180</v>
      </c>
      <c r="C31" s="309">
        <v>1</v>
      </c>
      <c r="D31" s="310">
        <v>50000</v>
      </c>
      <c r="E31" s="310">
        <v>50000</v>
      </c>
    </row>
    <row r="32" spans="2:5" ht="15">
      <c r="B32" s="311" t="s">
        <v>181</v>
      </c>
      <c r="C32" s="309">
        <v>1</v>
      </c>
      <c r="D32" s="310">
        <v>53000000</v>
      </c>
      <c r="E32" s="310">
        <v>42400000</v>
      </c>
    </row>
    <row r="33" spans="2:5" ht="15">
      <c r="B33" s="311" t="s">
        <v>189</v>
      </c>
      <c r="C33" s="309">
        <v>1</v>
      </c>
      <c r="D33" s="310">
        <v>200000</v>
      </c>
      <c r="E33" s="310">
        <v>98000</v>
      </c>
    </row>
    <row r="34" spans="2:5" ht="15">
      <c r="B34" s="311" t="s">
        <v>217</v>
      </c>
      <c r="C34" s="309">
        <v>1</v>
      </c>
      <c r="D34" s="310">
        <v>50000</v>
      </c>
      <c r="E34" s="310">
        <v>25000</v>
      </c>
    </row>
    <row r="35" spans="2:5" ht="15" customHeight="1">
      <c r="B35" s="475" t="s">
        <v>32</v>
      </c>
      <c r="C35" s="476"/>
      <c r="D35" s="477"/>
      <c r="E35" s="146">
        <f>SUM(E11:E34)</f>
        <v>251297339</v>
      </c>
    </row>
    <row r="36" spans="2:5" ht="15" customHeight="1">
      <c r="B36" s="3" t="s">
        <v>18</v>
      </c>
      <c r="C36" s="3"/>
      <c r="D36" s="3"/>
      <c r="E36" s="142"/>
    </row>
    <row r="37" spans="2:5" ht="15">
      <c r="B37" s="143"/>
      <c r="C37" s="143"/>
      <c r="D37" s="144"/>
      <c r="E37" s="144"/>
    </row>
    <row r="38" spans="2:5" ht="15.75" customHeight="1">
      <c r="B38" s="478" t="s">
        <v>148</v>
      </c>
      <c r="C38" s="478"/>
      <c r="D38" s="478"/>
      <c r="E38" s="478"/>
    </row>
    <row r="39" spans="2:5" ht="15" customHeight="1">
      <c r="B39" s="145"/>
      <c r="C39" s="145"/>
      <c r="D39" s="145"/>
      <c r="E39" s="145"/>
    </row>
    <row r="40" spans="2:5" ht="30" customHeight="1">
      <c r="B40" s="479" t="s">
        <v>254</v>
      </c>
      <c r="C40" s="479" t="s">
        <v>255</v>
      </c>
      <c r="D40" s="479" t="s">
        <v>256</v>
      </c>
      <c r="E40" s="479" t="s">
        <v>257</v>
      </c>
    </row>
    <row r="41" spans="2:5" ht="27.75" customHeight="1">
      <c r="B41" s="480"/>
      <c r="C41" s="480"/>
      <c r="D41" s="480"/>
      <c r="E41" s="480"/>
    </row>
    <row r="42" spans="2:5" ht="18.75" customHeight="1" hidden="1">
      <c r="B42" s="481"/>
      <c r="C42" s="481"/>
      <c r="D42" s="481"/>
      <c r="E42" s="481"/>
    </row>
    <row r="43" spans="2:5" ht="15">
      <c r="B43" s="311" t="s">
        <v>196</v>
      </c>
      <c r="C43" s="309">
        <v>792</v>
      </c>
      <c r="D43" s="310">
        <v>99143510</v>
      </c>
      <c r="E43" s="310">
        <v>83326560</v>
      </c>
    </row>
    <row r="44" spans="2:5" ht="15">
      <c r="B44" s="311" t="s">
        <v>170</v>
      </c>
      <c r="C44" s="309">
        <v>102</v>
      </c>
      <c r="D44" s="310">
        <v>7515000</v>
      </c>
      <c r="E44" s="310">
        <v>4042275</v>
      </c>
    </row>
    <row r="45" spans="2:5" ht="15">
      <c r="B45" s="311" t="s">
        <v>169</v>
      </c>
      <c r="C45" s="309">
        <v>61</v>
      </c>
      <c r="D45" s="310">
        <v>6552000</v>
      </c>
      <c r="E45" s="310">
        <v>4912850</v>
      </c>
    </row>
    <row r="46" spans="2:5" ht="15">
      <c r="B46" s="311" t="s">
        <v>197</v>
      </c>
      <c r="C46" s="309">
        <v>56</v>
      </c>
      <c r="D46" s="310">
        <v>17935000</v>
      </c>
      <c r="E46" s="310">
        <v>6989900</v>
      </c>
    </row>
    <row r="47" spans="2:5" ht="15">
      <c r="B47" s="311" t="s">
        <v>190</v>
      </c>
      <c r="C47" s="309">
        <v>52</v>
      </c>
      <c r="D47" s="310">
        <v>7480000</v>
      </c>
      <c r="E47" s="310">
        <v>6570975</v>
      </c>
    </row>
    <row r="48" spans="2:5" ht="15">
      <c r="B48" s="311" t="s">
        <v>335</v>
      </c>
      <c r="C48" s="309">
        <v>48</v>
      </c>
      <c r="D48" s="310">
        <v>10998000</v>
      </c>
      <c r="E48" s="310">
        <v>9937500</v>
      </c>
    </row>
    <row r="49" spans="2:5" ht="15">
      <c r="B49" s="311" t="s">
        <v>179</v>
      </c>
      <c r="C49" s="309">
        <v>30</v>
      </c>
      <c r="D49" s="310">
        <v>3322000</v>
      </c>
      <c r="E49" s="310">
        <v>2768775</v>
      </c>
    </row>
    <row r="50" spans="2:5" ht="15">
      <c r="B50" s="311" t="s">
        <v>194</v>
      </c>
      <c r="C50" s="309">
        <v>24</v>
      </c>
      <c r="D50" s="310">
        <v>3700000</v>
      </c>
      <c r="E50" s="310">
        <v>3134700</v>
      </c>
    </row>
    <row r="51" spans="2:5" ht="15">
      <c r="B51" s="311" t="s">
        <v>164</v>
      </c>
      <c r="C51" s="309">
        <v>16</v>
      </c>
      <c r="D51" s="310">
        <v>5910000</v>
      </c>
      <c r="E51" s="310">
        <v>5697500</v>
      </c>
    </row>
    <row r="52" spans="2:5" ht="15">
      <c r="B52" s="311" t="s">
        <v>203</v>
      </c>
      <c r="C52" s="309">
        <v>14</v>
      </c>
      <c r="D52" s="310">
        <v>2550000</v>
      </c>
      <c r="E52" s="310">
        <v>2193800</v>
      </c>
    </row>
    <row r="53" spans="2:5" ht="15">
      <c r="B53" s="311" t="s">
        <v>200</v>
      </c>
      <c r="C53" s="309">
        <v>13</v>
      </c>
      <c r="D53" s="310">
        <v>1072000</v>
      </c>
      <c r="E53" s="310">
        <v>786900</v>
      </c>
    </row>
    <row r="54" spans="2:5" ht="15">
      <c r="B54" s="311" t="s">
        <v>210</v>
      </c>
      <c r="C54" s="309">
        <v>13</v>
      </c>
      <c r="D54" s="310">
        <v>1352000</v>
      </c>
      <c r="E54" s="310">
        <v>1061400</v>
      </c>
    </row>
    <row r="55" spans="2:5" ht="15">
      <c r="B55" s="311" t="s">
        <v>172</v>
      </c>
      <c r="C55" s="309">
        <v>11</v>
      </c>
      <c r="D55" s="310">
        <v>33500000</v>
      </c>
      <c r="E55" s="310">
        <v>31749000</v>
      </c>
    </row>
    <row r="56" spans="2:5" ht="15">
      <c r="B56" s="311" t="s">
        <v>225</v>
      </c>
      <c r="C56" s="309">
        <v>7</v>
      </c>
      <c r="D56" s="310">
        <v>1020000</v>
      </c>
      <c r="E56" s="310">
        <v>840000</v>
      </c>
    </row>
    <row r="57" spans="2:5" ht="15">
      <c r="B57" s="311" t="s">
        <v>216</v>
      </c>
      <c r="C57" s="309">
        <v>6</v>
      </c>
      <c r="D57" s="310">
        <v>1650000</v>
      </c>
      <c r="E57" s="310">
        <v>1181000</v>
      </c>
    </row>
    <row r="58" spans="2:5" ht="15">
      <c r="B58" s="311" t="s">
        <v>239</v>
      </c>
      <c r="C58" s="309">
        <v>5</v>
      </c>
      <c r="D58" s="310">
        <v>460000</v>
      </c>
      <c r="E58" s="310">
        <v>426000</v>
      </c>
    </row>
    <row r="59" spans="2:5" ht="15">
      <c r="B59" s="311" t="s">
        <v>204</v>
      </c>
      <c r="C59" s="309">
        <v>5</v>
      </c>
      <c r="D59" s="310">
        <v>870000</v>
      </c>
      <c r="E59" s="310">
        <v>836500</v>
      </c>
    </row>
    <row r="60" spans="2:5" ht="15">
      <c r="B60" s="311" t="s">
        <v>208</v>
      </c>
      <c r="C60" s="309">
        <v>5</v>
      </c>
      <c r="D60" s="310">
        <v>705000</v>
      </c>
      <c r="E60" s="310">
        <v>475000</v>
      </c>
    </row>
    <row r="61" spans="2:5" ht="15">
      <c r="B61" s="311" t="s">
        <v>217</v>
      </c>
      <c r="C61" s="309">
        <v>4</v>
      </c>
      <c r="D61" s="310">
        <v>135000</v>
      </c>
      <c r="E61" s="310">
        <v>124750</v>
      </c>
    </row>
    <row r="62" spans="2:5" ht="15">
      <c r="B62" s="311" t="s">
        <v>223</v>
      </c>
      <c r="C62" s="309">
        <v>4</v>
      </c>
      <c r="D62" s="310">
        <v>970000</v>
      </c>
      <c r="E62" s="310">
        <v>800000</v>
      </c>
    </row>
    <row r="63" spans="2:5" ht="15">
      <c r="B63" s="311" t="s">
        <v>185</v>
      </c>
      <c r="C63" s="309">
        <v>3</v>
      </c>
      <c r="D63" s="310">
        <v>40000</v>
      </c>
      <c r="E63" s="310">
        <v>40000</v>
      </c>
    </row>
    <row r="64" spans="2:5" ht="15">
      <c r="B64" s="311" t="s">
        <v>183</v>
      </c>
      <c r="C64" s="309">
        <v>3</v>
      </c>
      <c r="D64" s="310">
        <v>130000</v>
      </c>
      <c r="E64" s="310">
        <v>120000</v>
      </c>
    </row>
    <row r="65" spans="2:5" ht="15">
      <c r="B65" s="311" t="s">
        <v>174</v>
      </c>
      <c r="C65" s="309">
        <v>3</v>
      </c>
      <c r="D65" s="310">
        <v>544000</v>
      </c>
      <c r="E65" s="310">
        <v>290800</v>
      </c>
    </row>
    <row r="66" spans="2:5" ht="15">
      <c r="B66" s="311" t="s">
        <v>177</v>
      </c>
      <c r="C66" s="309">
        <v>3</v>
      </c>
      <c r="D66" s="310">
        <v>120000</v>
      </c>
      <c r="E66" s="310">
        <v>115000</v>
      </c>
    </row>
    <row r="67" spans="2:5" ht="15">
      <c r="B67" s="311" t="s">
        <v>166</v>
      </c>
      <c r="C67" s="309">
        <v>3</v>
      </c>
      <c r="D67" s="310">
        <v>2400000</v>
      </c>
      <c r="E67" s="310">
        <v>2150300</v>
      </c>
    </row>
    <row r="68" spans="2:5" ht="15">
      <c r="B68" s="311" t="s">
        <v>212</v>
      </c>
      <c r="C68" s="309">
        <v>3</v>
      </c>
      <c r="D68" s="310">
        <v>1700000</v>
      </c>
      <c r="E68" s="310">
        <v>1649000</v>
      </c>
    </row>
    <row r="69" spans="2:5" ht="15">
      <c r="B69" s="311" t="s">
        <v>209</v>
      </c>
      <c r="C69" s="309">
        <v>3</v>
      </c>
      <c r="D69" s="310">
        <v>5000000</v>
      </c>
      <c r="E69" s="310">
        <v>2100000</v>
      </c>
    </row>
    <row r="70" spans="2:5" ht="15">
      <c r="B70" s="311" t="s">
        <v>207</v>
      </c>
      <c r="C70" s="309">
        <v>3</v>
      </c>
      <c r="D70" s="310">
        <v>310000</v>
      </c>
      <c r="E70" s="310">
        <v>290000</v>
      </c>
    </row>
    <row r="71" spans="2:5" ht="15">
      <c r="B71" s="311" t="s">
        <v>189</v>
      </c>
      <c r="C71" s="309">
        <v>2</v>
      </c>
      <c r="D71" s="310">
        <v>2800000</v>
      </c>
      <c r="E71" s="310">
        <v>2800000</v>
      </c>
    </row>
    <row r="72" spans="2:5" ht="15">
      <c r="B72" s="311" t="s">
        <v>241</v>
      </c>
      <c r="C72" s="309">
        <v>2</v>
      </c>
      <c r="D72" s="310">
        <v>480000</v>
      </c>
      <c r="E72" s="310">
        <v>320000</v>
      </c>
    </row>
    <row r="73" spans="2:5" ht="15">
      <c r="B73" s="311" t="s">
        <v>178</v>
      </c>
      <c r="C73" s="309">
        <v>2</v>
      </c>
      <c r="D73" s="310">
        <v>150000</v>
      </c>
      <c r="E73" s="310">
        <v>140000</v>
      </c>
    </row>
    <row r="74" spans="2:5" ht="15">
      <c r="B74" s="311" t="s">
        <v>191</v>
      </c>
      <c r="C74" s="309">
        <v>2</v>
      </c>
      <c r="D74" s="310">
        <v>625000</v>
      </c>
      <c r="E74" s="310">
        <v>45000</v>
      </c>
    </row>
    <row r="75" spans="2:5" ht="15">
      <c r="B75" s="311" t="s">
        <v>235</v>
      </c>
      <c r="C75" s="309">
        <v>1</v>
      </c>
      <c r="D75" s="310">
        <v>100000</v>
      </c>
      <c r="E75" s="310">
        <v>50000</v>
      </c>
    </row>
    <row r="76" spans="2:5" ht="15">
      <c r="B76" s="311" t="s">
        <v>213</v>
      </c>
      <c r="C76" s="309">
        <v>1</v>
      </c>
      <c r="D76" s="310">
        <v>10000</v>
      </c>
      <c r="E76" s="310">
        <v>10000</v>
      </c>
    </row>
    <row r="77" spans="2:5" ht="15">
      <c r="B77" s="311" t="s">
        <v>214</v>
      </c>
      <c r="C77" s="309">
        <v>1</v>
      </c>
      <c r="D77" s="310">
        <v>10000</v>
      </c>
      <c r="E77" s="310">
        <v>6650</v>
      </c>
    </row>
    <row r="78" spans="2:5" ht="15">
      <c r="B78" s="311" t="s">
        <v>188</v>
      </c>
      <c r="C78" s="309">
        <v>1</v>
      </c>
      <c r="D78" s="310">
        <v>100000</v>
      </c>
      <c r="E78" s="310">
        <v>50000</v>
      </c>
    </row>
    <row r="79" spans="2:5" ht="15">
      <c r="B79" s="311" t="s">
        <v>221</v>
      </c>
      <c r="C79" s="309">
        <v>1</v>
      </c>
      <c r="D79" s="310">
        <v>10000</v>
      </c>
      <c r="E79" s="310">
        <v>10000</v>
      </c>
    </row>
    <row r="80" spans="2:5" ht="15">
      <c r="B80" s="311" t="s">
        <v>222</v>
      </c>
      <c r="C80" s="309">
        <v>1</v>
      </c>
      <c r="D80" s="310">
        <v>50000</v>
      </c>
      <c r="E80" s="310">
        <v>26000</v>
      </c>
    </row>
    <row r="81" spans="2:5" ht="15">
      <c r="B81" s="311" t="s">
        <v>186</v>
      </c>
      <c r="C81" s="309">
        <v>1</v>
      </c>
      <c r="D81" s="310">
        <v>100000</v>
      </c>
      <c r="E81" s="310">
        <v>100000</v>
      </c>
    </row>
    <row r="82" spans="2:5" ht="15">
      <c r="B82" s="311" t="s">
        <v>228</v>
      </c>
      <c r="C82" s="309">
        <v>1</v>
      </c>
      <c r="D82" s="310">
        <v>20000</v>
      </c>
      <c r="E82" s="310">
        <v>20000</v>
      </c>
    </row>
    <row r="83" spans="2:5" ht="15">
      <c r="B83" s="311" t="s">
        <v>229</v>
      </c>
      <c r="C83" s="309">
        <v>1</v>
      </c>
      <c r="D83" s="310">
        <v>50000</v>
      </c>
      <c r="E83" s="310">
        <v>50000</v>
      </c>
    </row>
    <row r="84" spans="2:5" ht="15">
      <c r="B84" s="311" t="s">
        <v>182</v>
      </c>
      <c r="C84" s="309">
        <v>1</v>
      </c>
      <c r="D84" s="310">
        <v>1000000</v>
      </c>
      <c r="E84" s="310">
        <v>500000</v>
      </c>
    </row>
    <row r="85" spans="2:5" ht="15">
      <c r="B85" s="311" t="s">
        <v>238</v>
      </c>
      <c r="C85" s="309">
        <v>1</v>
      </c>
      <c r="D85" s="310">
        <v>210000</v>
      </c>
      <c r="E85" s="310">
        <v>70000</v>
      </c>
    </row>
    <row r="86" spans="2:5" ht="15">
      <c r="B86" s="311" t="s">
        <v>198</v>
      </c>
      <c r="C86" s="309">
        <v>1</v>
      </c>
      <c r="D86" s="310">
        <v>50000</v>
      </c>
      <c r="E86" s="310">
        <v>50000</v>
      </c>
    </row>
    <row r="87" spans="2:5" ht="15">
      <c r="B87" s="311" t="s">
        <v>202</v>
      </c>
      <c r="C87" s="309">
        <v>1</v>
      </c>
      <c r="D87" s="310">
        <v>99900</v>
      </c>
      <c r="E87" s="310">
        <v>66600</v>
      </c>
    </row>
    <row r="88" spans="2:5" ht="15">
      <c r="B88" s="311" t="s">
        <v>195</v>
      </c>
      <c r="C88" s="309">
        <v>1</v>
      </c>
      <c r="D88" s="310">
        <v>10000</v>
      </c>
      <c r="E88" s="310">
        <v>5000</v>
      </c>
    </row>
    <row r="89" spans="2:5" ht="15">
      <c r="B89" s="311" t="s">
        <v>230</v>
      </c>
      <c r="C89" s="309">
        <v>1</v>
      </c>
      <c r="D89" s="310">
        <v>500000</v>
      </c>
      <c r="E89" s="310">
        <v>500000</v>
      </c>
    </row>
    <row r="90" spans="2:5" ht="15">
      <c r="B90" s="311" t="s">
        <v>168</v>
      </c>
      <c r="C90" s="309">
        <v>1</v>
      </c>
      <c r="D90" s="310">
        <v>50000</v>
      </c>
      <c r="E90" s="310">
        <v>25000</v>
      </c>
    </row>
    <row r="91" spans="2:5" s="312" customFormat="1" ht="15">
      <c r="B91" s="311" t="s">
        <v>201</v>
      </c>
      <c r="C91" s="309">
        <v>1</v>
      </c>
      <c r="D91" s="310">
        <v>10000</v>
      </c>
      <c r="E91" s="310">
        <v>10000</v>
      </c>
    </row>
    <row r="92" spans="2:5" ht="15">
      <c r="B92" s="311" t="s">
        <v>206</v>
      </c>
      <c r="C92" s="309">
        <v>1</v>
      </c>
      <c r="D92" s="310">
        <v>100000</v>
      </c>
      <c r="E92" s="310">
        <v>100000</v>
      </c>
    </row>
    <row r="93" spans="2:5" ht="15" customHeight="1">
      <c r="B93" s="475" t="s">
        <v>32</v>
      </c>
      <c r="C93" s="476"/>
      <c r="D93" s="477"/>
      <c r="E93" s="146">
        <f>SUM(E43:E92)</f>
        <v>179564735</v>
      </c>
    </row>
    <row r="103" ht="15" customHeight="1"/>
  </sheetData>
  <sheetProtection/>
  <mergeCells count="14">
    <mergeCell ref="A1:G1"/>
    <mergeCell ref="A3:G4"/>
    <mergeCell ref="B6:E6"/>
    <mergeCell ref="B8:B10"/>
    <mergeCell ref="C8:C10"/>
    <mergeCell ref="D8:D10"/>
    <mergeCell ref="E8:E10"/>
    <mergeCell ref="B93:D93"/>
    <mergeCell ref="B35:D35"/>
    <mergeCell ref="B38:E38"/>
    <mergeCell ref="B40:B42"/>
    <mergeCell ref="C40:C42"/>
    <mergeCell ref="D40:D42"/>
    <mergeCell ref="E40:E42"/>
  </mergeCells>
  <printOptions/>
  <pageMargins left="0.3937007874015748" right="0.1968503937007874" top="0.7480314960629921" bottom="0.7480314960629921" header="0.31496062992125984" footer="0.31496062992125984"/>
  <pageSetup horizontalDpi="600" verticalDpi="600" orientation="portrait" paperSize="9" r:id="rId1"/>
  <headerFooter>
    <oddFooter>&amp;L21.06.2013
&amp;CTÜRKİYE ODALAR ve BORSALAR BİRLİĞİ
Bilgi Hizmetleri Dairesi&amp;R&amp;P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F124"/>
  <sheetViews>
    <sheetView zoomScalePageLayoutView="0" workbookViewId="0" topLeftCell="A1">
      <selection activeCell="A2" sqref="A2"/>
    </sheetView>
  </sheetViews>
  <sheetFormatPr defaultColWidth="9.140625" defaultRowHeight="16.5" customHeight="1"/>
  <cols>
    <col min="2" max="2" width="20.57421875" style="0" customWidth="1"/>
    <col min="3" max="4" width="13.8515625" style="0" customWidth="1"/>
    <col min="5" max="5" width="19.421875" style="0" customWidth="1"/>
    <col min="194" max="194" width="18.00390625" style="0" customWidth="1"/>
    <col min="195" max="196" width="13.8515625" style="0" customWidth="1"/>
    <col min="197" max="197" width="19.421875" style="0" customWidth="1"/>
    <col min="199" max="199" width="11.421875" style="0" customWidth="1"/>
    <col min="201" max="201" width="20.140625" style="0" bestFit="1" customWidth="1"/>
  </cols>
  <sheetData>
    <row r="1" spans="1:6" ht="21.75" customHeight="1" thickBot="1">
      <c r="A1" s="485" t="s">
        <v>409</v>
      </c>
      <c r="B1" s="485"/>
      <c r="C1" s="485"/>
      <c r="D1" s="485"/>
      <c r="E1" s="485"/>
      <c r="F1" s="485"/>
    </row>
    <row r="3" spans="1:6" ht="16.5" customHeight="1">
      <c r="A3" s="354" t="s">
        <v>258</v>
      </c>
      <c r="B3" s="354"/>
      <c r="C3" s="354"/>
      <c r="D3" s="354"/>
      <c r="E3" s="354"/>
      <c r="F3" s="354"/>
    </row>
    <row r="4" spans="1:6" ht="16.5" customHeight="1">
      <c r="A4" s="201"/>
      <c r="B4" s="201"/>
      <c r="C4" s="201"/>
      <c r="D4" s="201"/>
      <c r="E4" s="201"/>
      <c r="F4" s="201"/>
    </row>
    <row r="5" spans="2:5" ht="16.5" customHeight="1">
      <c r="B5" s="478" t="s">
        <v>137</v>
      </c>
      <c r="C5" s="478"/>
      <c r="D5" s="478"/>
      <c r="E5" s="478"/>
    </row>
    <row r="6" spans="2:5" ht="16.5" customHeight="1">
      <c r="B6" s="483" t="s">
        <v>259</v>
      </c>
      <c r="C6" s="483" t="s">
        <v>260</v>
      </c>
      <c r="D6" s="483" t="s">
        <v>256</v>
      </c>
      <c r="E6" s="483" t="s">
        <v>257</v>
      </c>
    </row>
    <row r="7" spans="2:5" ht="16.5" customHeight="1">
      <c r="B7" s="483"/>
      <c r="C7" s="483"/>
      <c r="D7" s="484"/>
      <c r="E7" s="484"/>
    </row>
    <row r="8" spans="2:5" ht="24.75" customHeight="1">
      <c r="B8" s="483"/>
      <c r="C8" s="483"/>
      <c r="D8" s="484"/>
      <c r="E8" s="484"/>
    </row>
    <row r="9" spans="2:5" ht="16.5" customHeight="1">
      <c r="B9" s="311" t="s">
        <v>297</v>
      </c>
      <c r="C9" s="309">
        <v>9</v>
      </c>
      <c r="D9" s="310">
        <v>1544000</v>
      </c>
      <c r="E9" s="310">
        <v>877000</v>
      </c>
    </row>
    <row r="10" spans="2:5" ht="16.5" customHeight="1">
      <c r="B10" s="311" t="s">
        <v>355</v>
      </c>
      <c r="C10" s="309">
        <v>7</v>
      </c>
      <c r="D10" s="310">
        <v>1150000</v>
      </c>
      <c r="E10" s="310">
        <v>718000</v>
      </c>
    </row>
    <row r="11" spans="2:5" ht="16.5" customHeight="1">
      <c r="B11" s="311" t="s">
        <v>305</v>
      </c>
      <c r="C11" s="309">
        <v>7</v>
      </c>
      <c r="D11" s="310">
        <v>900100</v>
      </c>
      <c r="E11" s="310">
        <v>473865</v>
      </c>
    </row>
    <row r="12" spans="2:5" ht="16.5" customHeight="1">
      <c r="B12" s="311" t="s">
        <v>368</v>
      </c>
      <c r="C12" s="309">
        <v>6</v>
      </c>
      <c r="D12" s="310">
        <v>1050000</v>
      </c>
      <c r="E12" s="310">
        <v>741500</v>
      </c>
    </row>
    <row r="13" spans="2:5" ht="16.5" customHeight="1">
      <c r="B13" s="311" t="s">
        <v>309</v>
      </c>
      <c r="C13" s="309">
        <v>6</v>
      </c>
      <c r="D13" s="310">
        <v>401100</v>
      </c>
      <c r="E13" s="310">
        <v>173755</v>
      </c>
    </row>
    <row r="14" spans="2:5" ht="16.5" customHeight="1">
      <c r="B14" s="311" t="s">
        <v>304</v>
      </c>
      <c r="C14" s="309">
        <v>6</v>
      </c>
      <c r="D14" s="310">
        <v>7482000</v>
      </c>
      <c r="E14" s="310">
        <v>7282000</v>
      </c>
    </row>
    <row r="15" spans="2:5" ht="16.5" customHeight="1">
      <c r="B15" s="311" t="s">
        <v>299</v>
      </c>
      <c r="C15" s="309">
        <v>5</v>
      </c>
      <c r="D15" s="310">
        <v>1650000</v>
      </c>
      <c r="E15" s="310">
        <v>435500</v>
      </c>
    </row>
    <row r="16" spans="2:5" ht="16.5" customHeight="1">
      <c r="B16" s="311" t="s">
        <v>303</v>
      </c>
      <c r="C16" s="309">
        <v>3</v>
      </c>
      <c r="D16" s="310">
        <v>150000</v>
      </c>
      <c r="E16" s="310">
        <v>111000</v>
      </c>
    </row>
    <row r="17" spans="2:5" ht="16.5" customHeight="1">
      <c r="B17" s="311" t="s">
        <v>314</v>
      </c>
      <c r="C17" s="309">
        <v>3</v>
      </c>
      <c r="D17" s="310">
        <v>700000</v>
      </c>
      <c r="E17" s="310">
        <v>155000</v>
      </c>
    </row>
    <row r="18" spans="2:5" ht="16.5" customHeight="1">
      <c r="B18" s="311" t="s">
        <v>300</v>
      </c>
      <c r="C18" s="309">
        <v>3</v>
      </c>
      <c r="D18" s="310">
        <v>200000</v>
      </c>
      <c r="E18" s="310">
        <v>152500</v>
      </c>
    </row>
    <row r="19" spans="2:5" ht="16.5" customHeight="1">
      <c r="B19" s="311" t="s">
        <v>307</v>
      </c>
      <c r="C19" s="309">
        <v>3</v>
      </c>
      <c r="D19" s="310">
        <v>2350000</v>
      </c>
      <c r="E19" s="310">
        <v>742500</v>
      </c>
    </row>
    <row r="20" spans="2:5" ht="16.5" customHeight="1">
      <c r="B20" s="311" t="s">
        <v>296</v>
      </c>
      <c r="C20" s="309">
        <v>2</v>
      </c>
      <c r="D20" s="310">
        <v>2800000</v>
      </c>
      <c r="E20" s="310">
        <v>1450000</v>
      </c>
    </row>
    <row r="21" spans="2:5" ht="16.5" customHeight="1">
      <c r="B21" s="311" t="s">
        <v>328</v>
      </c>
      <c r="C21" s="309">
        <v>2</v>
      </c>
      <c r="D21" s="310">
        <v>1050000</v>
      </c>
      <c r="E21" s="310">
        <v>425000</v>
      </c>
    </row>
    <row r="22" spans="2:5" ht="16.5" customHeight="1">
      <c r="B22" s="311" t="s">
        <v>336</v>
      </c>
      <c r="C22" s="309">
        <v>2</v>
      </c>
      <c r="D22" s="310">
        <v>150000</v>
      </c>
      <c r="E22" s="310">
        <v>96500</v>
      </c>
    </row>
    <row r="23" spans="2:5" ht="16.5" customHeight="1">
      <c r="B23" s="311" t="s">
        <v>338</v>
      </c>
      <c r="C23" s="309">
        <v>2</v>
      </c>
      <c r="D23" s="310">
        <v>550000</v>
      </c>
      <c r="E23" s="310">
        <v>170000</v>
      </c>
    </row>
    <row r="24" spans="2:5" ht="16.5" customHeight="1">
      <c r="B24" s="311" t="s">
        <v>301</v>
      </c>
      <c r="C24" s="309">
        <v>2</v>
      </c>
      <c r="D24" s="310">
        <v>10850000</v>
      </c>
      <c r="E24" s="310">
        <v>3597300</v>
      </c>
    </row>
    <row r="25" spans="2:5" ht="16.5" customHeight="1">
      <c r="B25" s="311" t="s">
        <v>339</v>
      </c>
      <c r="C25" s="309">
        <v>2</v>
      </c>
      <c r="D25" s="310">
        <v>1050000</v>
      </c>
      <c r="E25" s="310">
        <v>499000</v>
      </c>
    </row>
    <row r="26" spans="2:5" ht="16.5" customHeight="1">
      <c r="B26" s="311" t="s">
        <v>361</v>
      </c>
      <c r="C26" s="309">
        <v>1</v>
      </c>
      <c r="D26" s="310">
        <v>50000</v>
      </c>
      <c r="E26" s="310">
        <v>45000</v>
      </c>
    </row>
    <row r="27" spans="2:5" ht="16.5" customHeight="1">
      <c r="B27" s="311" t="s">
        <v>428</v>
      </c>
      <c r="C27" s="309">
        <v>1</v>
      </c>
      <c r="D27" s="310">
        <v>50000</v>
      </c>
      <c r="E27" s="310">
        <v>50000</v>
      </c>
    </row>
    <row r="28" spans="2:5" ht="16.5" customHeight="1">
      <c r="B28" s="311" t="s">
        <v>302</v>
      </c>
      <c r="C28" s="309">
        <v>1</v>
      </c>
      <c r="D28" s="310">
        <v>100000</v>
      </c>
      <c r="E28" s="310">
        <v>1000</v>
      </c>
    </row>
    <row r="29" spans="2:5" ht="16.5" customHeight="1">
      <c r="B29" s="311" t="s">
        <v>375</v>
      </c>
      <c r="C29" s="309">
        <v>1</v>
      </c>
      <c r="D29" s="310">
        <v>400000</v>
      </c>
      <c r="E29" s="310">
        <v>200000</v>
      </c>
    </row>
    <row r="30" spans="2:5" ht="16.5" customHeight="1">
      <c r="B30" s="311" t="s">
        <v>317</v>
      </c>
      <c r="C30" s="309">
        <v>1</v>
      </c>
      <c r="D30" s="310">
        <v>200000</v>
      </c>
      <c r="E30" s="310">
        <v>200000</v>
      </c>
    </row>
    <row r="31" spans="2:5" ht="16.5" customHeight="1">
      <c r="B31" s="311" t="s">
        <v>376</v>
      </c>
      <c r="C31" s="309">
        <v>1</v>
      </c>
      <c r="D31" s="310">
        <v>50000</v>
      </c>
      <c r="E31" s="310">
        <v>50000</v>
      </c>
    </row>
    <row r="32" spans="2:5" ht="16.5" customHeight="1">
      <c r="B32" s="311" t="s">
        <v>298</v>
      </c>
      <c r="C32" s="309">
        <v>1</v>
      </c>
      <c r="D32" s="310">
        <v>1500000</v>
      </c>
      <c r="E32" s="310">
        <v>499500</v>
      </c>
    </row>
    <row r="33" spans="2:5" ht="16.5" customHeight="1">
      <c r="B33" s="311" t="s">
        <v>429</v>
      </c>
      <c r="C33" s="309">
        <v>1</v>
      </c>
      <c r="D33" s="310">
        <v>50000</v>
      </c>
      <c r="E33" s="310">
        <v>50000</v>
      </c>
    </row>
    <row r="34" spans="2:5" ht="16.5" customHeight="1">
      <c r="B34" s="311" t="s">
        <v>310</v>
      </c>
      <c r="C34" s="309">
        <v>1</v>
      </c>
      <c r="D34" s="310">
        <v>10000000</v>
      </c>
      <c r="E34" s="310">
        <v>2500000</v>
      </c>
    </row>
    <row r="35" spans="2:5" ht="16.5" customHeight="1">
      <c r="B35" s="311" t="s">
        <v>308</v>
      </c>
      <c r="C35" s="309">
        <v>1</v>
      </c>
      <c r="D35" s="310">
        <v>50000</v>
      </c>
      <c r="E35" s="310">
        <v>50000</v>
      </c>
    </row>
    <row r="36" spans="2:5" ht="16.5" customHeight="1">
      <c r="B36" s="311" t="s">
        <v>371</v>
      </c>
      <c r="C36" s="309">
        <v>1</v>
      </c>
      <c r="D36" s="310">
        <v>100000</v>
      </c>
      <c r="E36" s="310">
        <v>35000</v>
      </c>
    </row>
    <row r="37" spans="2:5" ht="16.5" customHeight="1">
      <c r="B37" s="311" t="s">
        <v>327</v>
      </c>
      <c r="C37" s="309">
        <v>1</v>
      </c>
      <c r="D37" s="310">
        <v>50000</v>
      </c>
      <c r="E37" s="310">
        <v>50000</v>
      </c>
    </row>
    <row r="38" spans="2:5" ht="16.5" customHeight="1">
      <c r="B38" s="311" t="s">
        <v>313</v>
      </c>
      <c r="C38" s="309">
        <v>1</v>
      </c>
      <c r="D38" s="310">
        <v>50000</v>
      </c>
      <c r="E38" s="310">
        <v>50000</v>
      </c>
    </row>
    <row r="39" spans="2:5" ht="16.5" customHeight="1">
      <c r="B39" s="486" t="s">
        <v>32</v>
      </c>
      <c r="C39" s="486"/>
      <c r="D39" s="486"/>
      <c r="E39" s="146">
        <f>SUM(E9:E38)</f>
        <v>21880920</v>
      </c>
    </row>
    <row r="40" spans="2:5" ht="16.5" customHeight="1">
      <c r="B40" s="143"/>
      <c r="C40" s="143"/>
      <c r="D40" s="144"/>
      <c r="E40" s="144"/>
    </row>
    <row r="41" spans="2:5" s="314" customFormat="1" ht="16.5" customHeight="1">
      <c r="B41" s="143"/>
      <c r="C41" s="143"/>
      <c r="D41" s="144"/>
      <c r="E41" s="144"/>
    </row>
    <row r="42" spans="2:5" s="314" customFormat="1" ht="16.5" customHeight="1">
      <c r="B42" s="143"/>
      <c r="C42" s="143"/>
      <c r="D42" s="144"/>
      <c r="E42" s="144"/>
    </row>
    <row r="43" spans="2:5" s="314" customFormat="1" ht="16.5" customHeight="1">
      <c r="B43" s="143"/>
      <c r="C43" s="143"/>
      <c r="D43" s="144"/>
      <c r="E43" s="144"/>
    </row>
    <row r="44" spans="2:5" s="314" customFormat="1" ht="16.5" customHeight="1">
      <c r="B44" s="143"/>
      <c r="C44" s="143"/>
      <c r="D44" s="144"/>
      <c r="E44" s="144"/>
    </row>
    <row r="45" spans="2:5" s="314" customFormat="1" ht="16.5" customHeight="1">
      <c r="B45" s="143"/>
      <c r="C45" s="143"/>
      <c r="D45" s="144"/>
      <c r="E45" s="144"/>
    </row>
    <row r="46" spans="2:5" s="314" customFormat="1" ht="16.5" customHeight="1">
      <c r="B46" s="143"/>
      <c r="C46" s="143"/>
      <c r="D46" s="144"/>
      <c r="E46" s="144"/>
    </row>
    <row r="47" spans="2:5" ht="16.5" customHeight="1">
      <c r="B47" s="478" t="s">
        <v>148</v>
      </c>
      <c r="C47" s="478"/>
      <c r="D47" s="478"/>
      <c r="E47" s="478"/>
    </row>
    <row r="48" spans="2:5" ht="16.5" customHeight="1">
      <c r="B48" s="483" t="s">
        <v>259</v>
      </c>
      <c r="C48" s="483" t="s">
        <v>255</v>
      </c>
      <c r="D48" s="483" t="s">
        <v>256</v>
      </c>
      <c r="E48" s="483" t="s">
        <v>257</v>
      </c>
    </row>
    <row r="49" spans="2:5" ht="16.5" customHeight="1">
      <c r="B49" s="483"/>
      <c r="C49" s="483"/>
      <c r="D49" s="484"/>
      <c r="E49" s="484"/>
    </row>
    <row r="50" spans="2:5" ht="23.25" customHeight="1">
      <c r="B50" s="483"/>
      <c r="C50" s="483"/>
      <c r="D50" s="484"/>
      <c r="E50" s="484"/>
    </row>
    <row r="51" spans="2:5" ht="16.5" customHeight="1">
      <c r="B51" s="311" t="s">
        <v>314</v>
      </c>
      <c r="C51" s="309">
        <v>58</v>
      </c>
      <c r="D51" s="310">
        <v>9400000</v>
      </c>
      <c r="E51" s="310">
        <v>8374200</v>
      </c>
    </row>
    <row r="52" spans="2:5" ht="16.5" customHeight="1">
      <c r="B52" s="311" t="s">
        <v>355</v>
      </c>
      <c r="C52" s="309">
        <v>43</v>
      </c>
      <c r="D52" s="310">
        <v>4582000</v>
      </c>
      <c r="E52" s="310">
        <v>2009300</v>
      </c>
    </row>
    <row r="53" spans="2:5" ht="16.5" customHeight="1">
      <c r="B53" s="311" t="s">
        <v>297</v>
      </c>
      <c r="C53" s="309">
        <v>28</v>
      </c>
      <c r="D53" s="310">
        <v>2381550</v>
      </c>
      <c r="E53" s="310">
        <v>1956550</v>
      </c>
    </row>
    <row r="54" spans="2:5" ht="16.5" customHeight="1">
      <c r="B54" s="311" t="s">
        <v>299</v>
      </c>
      <c r="C54" s="309">
        <v>22</v>
      </c>
      <c r="D54" s="310">
        <v>2260000</v>
      </c>
      <c r="E54" s="310">
        <v>1982300</v>
      </c>
    </row>
    <row r="55" spans="2:5" ht="16.5" customHeight="1">
      <c r="B55" s="311" t="s">
        <v>296</v>
      </c>
      <c r="C55" s="309">
        <v>20</v>
      </c>
      <c r="D55" s="310">
        <v>2360000</v>
      </c>
      <c r="E55" s="310">
        <v>2189900</v>
      </c>
    </row>
    <row r="56" spans="2:5" ht="16.5" customHeight="1">
      <c r="B56" s="311" t="s">
        <v>308</v>
      </c>
      <c r="C56" s="309">
        <v>16</v>
      </c>
      <c r="D56" s="310">
        <v>2180000</v>
      </c>
      <c r="E56" s="310">
        <v>1050000</v>
      </c>
    </row>
    <row r="57" spans="2:5" ht="16.5" customHeight="1">
      <c r="B57" s="311" t="s">
        <v>430</v>
      </c>
      <c r="C57" s="309">
        <v>12</v>
      </c>
      <c r="D57" s="310">
        <v>1760000</v>
      </c>
      <c r="E57" s="310">
        <v>888000</v>
      </c>
    </row>
    <row r="58" spans="2:5" ht="16.5" customHeight="1">
      <c r="B58" s="311" t="s">
        <v>338</v>
      </c>
      <c r="C58" s="309">
        <v>9</v>
      </c>
      <c r="D58" s="310">
        <v>2990000</v>
      </c>
      <c r="E58" s="310">
        <v>2670000</v>
      </c>
    </row>
    <row r="59" spans="2:5" ht="16.5" customHeight="1">
      <c r="B59" s="311" t="s">
        <v>304</v>
      </c>
      <c r="C59" s="309">
        <v>8</v>
      </c>
      <c r="D59" s="310">
        <v>1000000</v>
      </c>
      <c r="E59" s="310">
        <v>881000</v>
      </c>
    </row>
    <row r="60" spans="2:5" ht="16.5" customHeight="1">
      <c r="B60" s="311" t="s">
        <v>298</v>
      </c>
      <c r="C60" s="309">
        <v>7</v>
      </c>
      <c r="D60" s="310">
        <v>710000</v>
      </c>
      <c r="E60" s="310">
        <v>434000</v>
      </c>
    </row>
    <row r="61" spans="2:5" ht="16.5" customHeight="1">
      <c r="B61" s="311" t="s">
        <v>307</v>
      </c>
      <c r="C61" s="309">
        <v>6</v>
      </c>
      <c r="D61" s="310">
        <v>440000</v>
      </c>
      <c r="E61" s="310">
        <v>158800</v>
      </c>
    </row>
    <row r="62" spans="2:5" ht="16.5" customHeight="1">
      <c r="B62" s="311" t="s">
        <v>326</v>
      </c>
      <c r="C62" s="309">
        <v>6</v>
      </c>
      <c r="D62" s="310">
        <v>160000</v>
      </c>
      <c r="E62" s="310">
        <v>68100</v>
      </c>
    </row>
    <row r="63" spans="2:5" ht="16.5" customHeight="1">
      <c r="B63" s="311" t="s">
        <v>328</v>
      </c>
      <c r="C63" s="309">
        <v>6</v>
      </c>
      <c r="D63" s="310">
        <v>3318000</v>
      </c>
      <c r="E63" s="310">
        <v>842320</v>
      </c>
    </row>
    <row r="64" spans="2:5" ht="16.5" customHeight="1">
      <c r="B64" s="311" t="s">
        <v>371</v>
      </c>
      <c r="C64" s="309">
        <v>6</v>
      </c>
      <c r="D64" s="310">
        <v>630000</v>
      </c>
      <c r="E64" s="310">
        <v>375000</v>
      </c>
    </row>
    <row r="65" spans="2:5" ht="16.5" customHeight="1">
      <c r="B65" s="311" t="s">
        <v>302</v>
      </c>
      <c r="C65" s="309">
        <v>6</v>
      </c>
      <c r="D65" s="310">
        <v>100000</v>
      </c>
      <c r="E65" s="310">
        <v>80100</v>
      </c>
    </row>
    <row r="66" spans="2:5" ht="16.5" customHeight="1">
      <c r="B66" s="311" t="s">
        <v>300</v>
      </c>
      <c r="C66" s="309">
        <v>6</v>
      </c>
      <c r="D66" s="310">
        <v>720000</v>
      </c>
      <c r="E66" s="310">
        <v>670000</v>
      </c>
    </row>
    <row r="67" spans="2:5" ht="16.5" customHeight="1">
      <c r="B67" s="311" t="s">
        <v>313</v>
      </c>
      <c r="C67" s="309">
        <v>5</v>
      </c>
      <c r="D67" s="310">
        <v>1640000</v>
      </c>
      <c r="E67" s="310">
        <v>1604800</v>
      </c>
    </row>
    <row r="68" spans="2:5" ht="16.5" customHeight="1">
      <c r="B68" s="311" t="s">
        <v>339</v>
      </c>
      <c r="C68" s="309">
        <v>5</v>
      </c>
      <c r="D68" s="310">
        <v>1460000</v>
      </c>
      <c r="E68" s="310">
        <v>929900</v>
      </c>
    </row>
    <row r="69" spans="2:5" ht="16.5" customHeight="1">
      <c r="B69" s="311" t="s">
        <v>303</v>
      </c>
      <c r="C69" s="309">
        <v>5</v>
      </c>
      <c r="D69" s="310">
        <v>440000</v>
      </c>
      <c r="E69" s="310">
        <v>139400</v>
      </c>
    </row>
    <row r="70" spans="2:5" ht="16.5" customHeight="1">
      <c r="B70" s="311" t="s">
        <v>331</v>
      </c>
      <c r="C70" s="309">
        <v>4</v>
      </c>
      <c r="D70" s="310">
        <v>1250000</v>
      </c>
      <c r="E70" s="310">
        <v>89800</v>
      </c>
    </row>
    <row r="71" spans="2:5" ht="16.5" customHeight="1">
      <c r="B71" s="311" t="s">
        <v>330</v>
      </c>
      <c r="C71" s="309">
        <v>4</v>
      </c>
      <c r="D71" s="310">
        <v>80000</v>
      </c>
      <c r="E71" s="310">
        <v>142200</v>
      </c>
    </row>
    <row r="72" spans="2:5" ht="16.5" customHeight="1">
      <c r="B72" s="311" t="s">
        <v>336</v>
      </c>
      <c r="C72" s="309">
        <v>4</v>
      </c>
      <c r="D72" s="310">
        <v>92000</v>
      </c>
      <c r="E72" s="310">
        <v>80000</v>
      </c>
    </row>
    <row r="73" spans="2:5" ht="16.5" customHeight="1">
      <c r="B73" s="311" t="s">
        <v>309</v>
      </c>
      <c r="C73" s="309">
        <v>3</v>
      </c>
      <c r="D73" s="310">
        <v>30000</v>
      </c>
      <c r="E73" s="310">
        <v>95000</v>
      </c>
    </row>
    <row r="74" spans="2:5" ht="16.5" customHeight="1">
      <c r="B74" s="311" t="s">
        <v>305</v>
      </c>
      <c r="C74" s="309">
        <v>3</v>
      </c>
      <c r="D74" s="310">
        <v>658760</v>
      </c>
      <c r="E74" s="310">
        <v>352800</v>
      </c>
    </row>
    <row r="75" spans="2:5" ht="16.5" customHeight="1">
      <c r="B75" s="311" t="s">
        <v>310</v>
      </c>
      <c r="C75" s="309">
        <v>2</v>
      </c>
      <c r="D75" s="310">
        <v>110000</v>
      </c>
      <c r="E75" s="310">
        <v>106500</v>
      </c>
    </row>
    <row r="76" spans="2:5" ht="16.5" customHeight="1">
      <c r="B76" s="311" t="s">
        <v>301</v>
      </c>
      <c r="C76" s="309">
        <v>2</v>
      </c>
      <c r="D76" s="310">
        <v>2310000</v>
      </c>
      <c r="E76" s="310">
        <v>2310000</v>
      </c>
    </row>
    <row r="77" spans="2:5" ht="16.5" customHeight="1">
      <c r="B77" s="311" t="s">
        <v>377</v>
      </c>
      <c r="C77" s="309">
        <v>2</v>
      </c>
      <c r="D77" s="310">
        <v>1010000</v>
      </c>
      <c r="E77" s="310">
        <v>755200</v>
      </c>
    </row>
    <row r="78" spans="2:5" ht="16.5" customHeight="1">
      <c r="B78" s="311" t="s">
        <v>363</v>
      </c>
      <c r="C78" s="309">
        <v>2</v>
      </c>
      <c r="D78" s="310">
        <v>70000</v>
      </c>
      <c r="E78" s="310">
        <v>15000</v>
      </c>
    </row>
    <row r="79" spans="2:5" ht="16.5" customHeight="1">
      <c r="B79" s="311" t="s">
        <v>431</v>
      </c>
      <c r="C79" s="309">
        <v>2</v>
      </c>
      <c r="D79" s="310">
        <v>30000</v>
      </c>
      <c r="E79" s="310">
        <v>10250</v>
      </c>
    </row>
    <row r="80" spans="2:5" ht="16.5" customHeight="1">
      <c r="B80" s="311" t="s">
        <v>432</v>
      </c>
      <c r="C80" s="309">
        <v>2</v>
      </c>
      <c r="D80" s="310">
        <v>410000</v>
      </c>
      <c r="E80" s="310">
        <v>20000</v>
      </c>
    </row>
    <row r="81" spans="2:5" ht="16.5" customHeight="1">
      <c r="B81" s="311" t="s">
        <v>368</v>
      </c>
      <c r="C81" s="309">
        <v>2</v>
      </c>
      <c r="D81" s="310">
        <v>150000</v>
      </c>
      <c r="E81" s="310">
        <v>150000</v>
      </c>
    </row>
    <row r="82" spans="2:5" ht="16.5" customHeight="1">
      <c r="B82" s="311" t="s">
        <v>362</v>
      </c>
      <c r="C82" s="309">
        <v>2</v>
      </c>
      <c r="D82" s="310">
        <v>60000</v>
      </c>
      <c r="E82" s="310">
        <v>60000</v>
      </c>
    </row>
    <row r="83" spans="2:5" ht="16.5" customHeight="1">
      <c r="B83" s="311" t="s">
        <v>433</v>
      </c>
      <c r="C83" s="309">
        <v>2</v>
      </c>
      <c r="D83" s="310">
        <v>100000</v>
      </c>
      <c r="E83" s="310">
        <v>65000</v>
      </c>
    </row>
    <row r="84" spans="2:5" ht="16.5" customHeight="1">
      <c r="B84" s="311" t="s">
        <v>373</v>
      </c>
      <c r="C84" s="309">
        <v>2</v>
      </c>
      <c r="D84" s="310">
        <v>3200000</v>
      </c>
      <c r="E84" s="310">
        <v>2532000</v>
      </c>
    </row>
    <row r="85" spans="2:5" ht="16.5" customHeight="1">
      <c r="B85" s="311" t="s">
        <v>315</v>
      </c>
      <c r="C85" s="309">
        <v>2</v>
      </c>
      <c r="D85" s="310">
        <v>110000</v>
      </c>
      <c r="E85" s="310">
        <v>95000</v>
      </c>
    </row>
    <row r="86" spans="2:5" ht="16.5" customHeight="1">
      <c r="B86" s="311" t="s">
        <v>354</v>
      </c>
      <c r="C86" s="309">
        <v>2</v>
      </c>
      <c r="D86" s="310">
        <v>210000</v>
      </c>
      <c r="E86" s="310">
        <v>205000</v>
      </c>
    </row>
    <row r="87" spans="2:5" ht="16.5" customHeight="1">
      <c r="B87" s="311" t="s">
        <v>312</v>
      </c>
      <c r="C87" s="309">
        <v>2</v>
      </c>
      <c r="D87" s="310">
        <v>20000</v>
      </c>
      <c r="E87" s="310">
        <v>10500</v>
      </c>
    </row>
    <row r="88" spans="2:5" ht="16.5" customHeight="1">
      <c r="B88" s="311" t="s">
        <v>361</v>
      </c>
      <c r="C88" s="309">
        <v>1</v>
      </c>
      <c r="D88" s="310">
        <v>10000</v>
      </c>
      <c r="E88" s="310">
        <v>10000</v>
      </c>
    </row>
    <row r="89" spans="2:5" ht="16.5" customHeight="1">
      <c r="B89" s="311" t="s">
        <v>434</v>
      </c>
      <c r="C89" s="309">
        <v>1</v>
      </c>
      <c r="D89" s="310">
        <v>200000</v>
      </c>
      <c r="E89" s="310">
        <v>68000</v>
      </c>
    </row>
    <row r="90" spans="2:5" ht="16.5" customHeight="1">
      <c r="B90" s="311" t="s">
        <v>374</v>
      </c>
      <c r="C90" s="309">
        <v>1</v>
      </c>
      <c r="D90" s="310">
        <v>100000</v>
      </c>
      <c r="E90" s="310">
        <v>100000</v>
      </c>
    </row>
    <row r="91" spans="2:5" ht="16.5" customHeight="1">
      <c r="B91" s="311" t="s">
        <v>316</v>
      </c>
      <c r="C91" s="309">
        <v>1</v>
      </c>
      <c r="D91" s="310">
        <v>400000</v>
      </c>
      <c r="E91" s="310">
        <v>200000</v>
      </c>
    </row>
    <row r="92" spans="2:5" ht="16.5" customHeight="1">
      <c r="B92" s="311" t="s">
        <v>311</v>
      </c>
      <c r="C92" s="309">
        <v>1</v>
      </c>
      <c r="D92" s="310">
        <v>10000</v>
      </c>
      <c r="E92" s="310">
        <v>10000</v>
      </c>
    </row>
    <row r="93" spans="2:5" ht="16.5" customHeight="1">
      <c r="B93" s="311" t="s">
        <v>435</v>
      </c>
      <c r="C93" s="309">
        <v>1</v>
      </c>
      <c r="D93" s="310">
        <v>10000</v>
      </c>
      <c r="E93" s="310">
        <v>9000</v>
      </c>
    </row>
    <row r="94" spans="2:5" ht="16.5" customHeight="1">
      <c r="B94" s="311" t="s">
        <v>375</v>
      </c>
      <c r="C94" s="309">
        <v>1</v>
      </c>
      <c r="D94" s="310">
        <v>100000</v>
      </c>
      <c r="E94" s="310">
        <v>95000</v>
      </c>
    </row>
    <row r="95" spans="2:5" ht="16.5" customHeight="1">
      <c r="B95" s="311" t="s">
        <v>436</v>
      </c>
      <c r="C95" s="309">
        <v>1</v>
      </c>
      <c r="D95" s="310">
        <v>50000</v>
      </c>
      <c r="E95" s="310">
        <v>25000</v>
      </c>
    </row>
    <row r="96" spans="2:5" ht="16.5" customHeight="1">
      <c r="B96" s="311" t="s">
        <v>369</v>
      </c>
      <c r="C96" s="309">
        <v>1</v>
      </c>
      <c r="D96" s="310">
        <v>9000000</v>
      </c>
      <c r="E96" s="310">
        <v>9000000</v>
      </c>
    </row>
    <row r="97" spans="2:5" ht="16.5" customHeight="1">
      <c r="B97" s="311" t="s">
        <v>337</v>
      </c>
      <c r="C97" s="309">
        <v>1</v>
      </c>
      <c r="D97" s="310">
        <v>500000</v>
      </c>
      <c r="E97" s="310">
        <v>500000</v>
      </c>
    </row>
    <row r="98" spans="2:5" ht="16.5" customHeight="1">
      <c r="B98" s="311" t="s">
        <v>437</v>
      </c>
      <c r="C98" s="309">
        <v>1</v>
      </c>
      <c r="D98" s="310">
        <v>50000</v>
      </c>
      <c r="E98" s="310">
        <v>25000</v>
      </c>
    </row>
    <row r="99" spans="2:5" ht="16.5" customHeight="1">
      <c r="B99" s="311" t="s">
        <v>372</v>
      </c>
      <c r="C99" s="309">
        <v>1</v>
      </c>
      <c r="D99" s="310">
        <v>100000</v>
      </c>
      <c r="E99" s="310">
        <v>50000</v>
      </c>
    </row>
    <row r="100" spans="2:5" ht="16.5" customHeight="1">
      <c r="B100" s="311" t="s">
        <v>438</v>
      </c>
      <c r="C100" s="309">
        <v>1</v>
      </c>
      <c r="D100" s="310">
        <v>80000</v>
      </c>
      <c r="E100" s="310">
        <v>40000</v>
      </c>
    </row>
    <row r="101" spans="2:5" ht="16.5" customHeight="1">
      <c r="B101" s="311" t="s">
        <v>439</v>
      </c>
      <c r="C101" s="309">
        <v>1</v>
      </c>
      <c r="D101" s="310">
        <v>600000</v>
      </c>
      <c r="E101" s="310">
        <v>305000</v>
      </c>
    </row>
    <row r="102" spans="2:5" ht="16.5" customHeight="1">
      <c r="B102" s="311" t="s">
        <v>440</v>
      </c>
      <c r="C102" s="309">
        <v>1</v>
      </c>
      <c r="D102" s="310">
        <v>10000</v>
      </c>
      <c r="E102" s="310">
        <v>5000</v>
      </c>
    </row>
    <row r="103" spans="2:5" ht="16.5" customHeight="1">
      <c r="B103" s="311" t="s">
        <v>376</v>
      </c>
      <c r="C103" s="309">
        <v>1</v>
      </c>
      <c r="D103" s="310">
        <v>10000</v>
      </c>
      <c r="E103" s="310">
        <v>10000</v>
      </c>
    </row>
    <row r="104" spans="2:5" ht="16.5" customHeight="1">
      <c r="B104" s="311" t="s">
        <v>318</v>
      </c>
      <c r="C104" s="309">
        <v>1</v>
      </c>
      <c r="D104" s="310">
        <v>10000</v>
      </c>
      <c r="E104" s="310">
        <v>10600</v>
      </c>
    </row>
    <row r="105" spans="2:5" ht="16.5" customHeight="1">
      <c r="B105" s="311" t="s">
        <v>332</v>
      </c>
      <c r="C105" s="309">
        <v>1</v>
      </c>
      <c r="D105" s="310">
        <v>10000</v>
      </c>
      <c r="E105" s="310">
        <v>10000</v>
      </c>
    </row>
    <row r="106" spans="2:5" ht="16.5" customHeight="1">
      <c r="B106" s="311" t="s">
        <v>306</v>
      </c>
      <c r="C106" s="309">
        <v>1</v>
      </c>
      <c r="D106" s="310">
        <v>10000</v>
      </c>
      <c r="E106" s="310">
        <v>8000</v>
      </c>
    </row>
    <row r="107" spans="2:5" s="313" customFormat="1" ht="16.5" customHeight="1">
      <c r="B107" s="311" t="s">
        <v>441</v>
      </c>
      <c r="C107" s="309">
        <v>1</v>
      </c>
      <c r="D107" s="310">
        <v>10000</v>
      </c>
      <c r="E107" s="310">
        <v>6700</v>
      </c>
    </row>
    <row r="108" spans="2:5" s="313" customFormat="1" ht="16.5" customHeight="1">
      <c r="B108" s="311" t="s">
        <v>429</v>
      </c>
      <c r="C108" s="309">
        <v>1</v>
      </c>
      <c r="D108" s="310">
        <v>100000</v>
      </c>
      <c r="E108" s="310">
        <v>95000</v>
      </c>
    </row>
    <row r="109" spans="2:5" s="313" customFormat="1" ht="16.5" customHeight="1">
      <c r="B109" s="311" t="s">
        <v>442</v>
      </c>
      <c r="C109" s="309">
        <v>1</v>
      </c>
      <c r="D109" s="310">
        <v>100000</v>
      </c>
      <c r="E109" s="310">
        <v>100000</v>
      </c>
    </row>
    <row r="110" spans="2:5" s="313" customFormat="1" ht="16.5" customHeight="1">
      <c r="B110" s="311" t="s">
        <v>443</v>
      </c>
      <c r="C110" s="309">
        <v>1</v>
      </c>
      <c r="D110" s="310">
        <v>100000</v>
      </c>
      <c r="E110" s="310">
        <v>50000</v>
      </c>
    </row>
    <row r="111" spans="2:5" s="313" customFormat="1" ht="16.5" customHeight="1">
      <c r="B111" s="311" t="s">
        <v>370</v>
      </c>
      <c r="C111" s="309">
        <v>1</v>
      </c>
      <c r="D111" s="310">
        <v>100000</v>
      </c>
      <c r="E111" s="310">
        <v>5000</v>
      </c>
    </row>
    <row r="112" spans="2:5" ht="16.5" customHeight="1">
      <c r="B112" s="486" t="s">
        <v>32</v>
      </c>
      <c r="C112" s="486"/>
      <c r="D112" s="486"/>
      <c r="E112" s="146">
        <f>SUM(E51:E111)</f>
        <v>45135220</v>
      </c>
    </row>
    <row r="113" spans="2:4" ht="16.5" customHeight="1">
      <c r="B113" s="3" t="s">
        <v>18</v>
      </c>
      <c r="C113" s="3"/>
      <c r="D113" s="3"/>
    </row>
    <row r="115" spans="2:5" ht="16.5" customHeight="1">
      <c r="B115" s="180" t="s">
        <v>261</v>
      </c>
      <c r="C115" s="180"/>
      <c r="D115" s="180"/>
      <c r="E115" s="180"/>
    </row>
    <row r="124" ht="16.5" customHeight="1">
      <c r="F124" s="180"/>
    </row>
  </sheetData>
  <sheetProtection/>
  <mergeCells count="14">
    <mergeCell ref="B112:D112"/>
    <mergeCell ref="B39:D39"/>
    <mergeCell ref="B47:E47"/>
    <mergeCell ref="B48:B50"/>
    <mergeCell ref="C48:C50"/>
    <mergeCell ref="D48:D50"/>
    <mergeCell ref="E48:E50"/>
    <mergeCell ref="B6:B8"/>
    <mergeCell ref="C6:C8"/>
    <mergeCell ref="D6:D8"/>
    <mergeCell ref="E6:E8"/>
    <mergeCell ref="A1:F1"/>
    <mergeCell ref="A3:F3"/>
    <mergeCell ref="B5:E5"/>
  </mergeCells>
  <printOptions/>
  <pageMargins left="0.5905511811023623" right="0.1968503937007874" top="0.5511811023622047" bottom="0.7480314960629921" header="0.31496062992125984" footer="0.31496062992125984"/>
  <pageSetup horizontalDpi="600" verticalDpi="600" orientation="portrait" paperSize="9" r:id="rId1"/>
  <headerFooter>
    <oddFooter>&amp;L21.06.2013&amp;CTÜRKİYE ODALAR ve BORSALAR BİRLİĞİ
Bilgi Hizmetleri Dairesi&amp;R&amp;P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F61"/>
  <sheetViews>
    <sheetView zoomScalePageLayoutView="0" workbookViewId="0" topLeftCell="A40">
      <selection activeCell="A5" sqref="A5"/>
    </sheetView>
  </sheetViews>
  <sheetFormatPr defaultColWidth="9.140625" defaultRowHeight="15"/>
  <cols>
    <col min="1" max="1" width="4.28125" style="0" bestFit="1" customWidth="1"/>
    <col min="2" max="2" width="41.8515625" style="0" customWidth="1"/>
    <col min="3" max="3" width="12.140625" style="0" customWidth="1"/>
    <col min="4" max="4" width="13.140625" style="0" customWidth="1"/>
    <col min="5" max="5" width="17.140625" style="0" customWidth="1"/>
    <col min="176" max="176" width="4.28125" style="0" bestFit="1" customWidth="1"/>
    <col min="177" max="177" width="41.8515625" style="0" customWidth="1"/>
    <col min="178" max="178" width="12.140625" style="0" customWidth="1"/>
    <col min="179" max="179" width="13.140625" style="0" customWidth="1"/>
    <col min="180" max="180" width="17.140625" style="0" customWidth="1"/>
  </cols>
  <sheetData>
    <row r="1" spans="1:6" ht="18.75" thickBot="1">
      <c r="A1" s="323" t="s">
        <v>409</v>
      </c>
      <c r="B1" s="323"/>
      <c r="C1" s="323"/>
      <c r="D1" s="323"/>
      <c r="E1" s="323"/>
      <c r="F1" s="323"/>
    </row>
    <row r="3" spans="1:5" ht="15" customHeight="1">
      <c r="A3" s="482" t="s">
        <v>422</v>
      </c>
      <c r="B3" s="482"/>
      <c r="C3" s="482"/>
      <c r="D3" s="482"/>
      <c r="E3" s="482"/>
    </row>
    <row r="4" spans="1:5" ht="15" customHeight="1">
      <c r="A4" s="482"/>
      <c r="B4" s="482"/>
      <c r="C4" s="482"/>
      <c r="D4" s="482"/>
      <c r="E4" s="482"/>
    </row>
    <row r="6" spans="2:5" ht="15">
      <c r="B6" s="478" t="s">
        <v>137</v>
      </c>
      <c r="C6" s="478"/>
      <c r="D6" s="478"/>
      <c r="E6" s="478"/>
    </row>
    <row r="7" spans="2:5" ht="15.75" customHeight="1">
      <c r="B7" s="141"/>
      <c r="C7" s="141"/>
      <c r="D7" s="141"/>
      <c r="E7" s="141"/>
    </row>
    <row r="8" spans="1:5" ht="15" customHeight="1">
      <c r="A8" s="483" t="s">
        <v>138</v>
      </c>
      <c r="B8" s="483" t="s">
        <v>262</v>
      </c>
      <c r="C8" s="483" t="s">
        <v>255</v>
      </c>
      <c r="D8" s="483" t="s">
        <v>256</v>
      </c>
      <c r="E8" s="483" t="s">
        <v>257</v>
      </c>
    </row>
    <row r="9" spans="1:5" ht="45" customHeight="1">
      <c r="A9" s="483"/>
      <c r="B9" s="483"/>
      <c r="C9" s="483"/>
      <c r="D9" s="484"/>
      <c r="E9" s="484"/>
    </row>
    <row r="10" spans="1:5" ht="15" customHeight="1">
      <c r="A10" s="483"/>
      <c r="B10" s="483"/>
      <c r="C10" s="483"/>
      <c r="D10" s="484"/>
      <c r="E10" s="484"/>
    </row>
    <row r="11" spans="1:5" ht="32.25" customHeight="1">
      <c r="A11" s="245">
        <v>1</v>
      </c>
      <c r="B11" s="296" t="s">
        <v>263</v>
      </c>
      <c r="C11" s="148">
        <v>23</v>
      </c>
      <c r="D11" s="149">
        <v>5130000</v>
      </c>
      <c r="E11" s="149">
        <v>3124250</v>
      </c>
    </row>
    <row r="12" spans="1:5" ht="19.5" customHeight="1">
      <c r="A12" s="245">
        <v>2</v>
      </c>
      <c r="B12" s="296" t="s">
        <v>264</v>
      </c>
      <c r="C12" s="148">
        <v>14</v>
      </c>
      <c r="D12" s="149">
        <v>1910000</v>
      </c>
      <c r="E12" s="149">
        <v>1390000</v>
      </c>
    </row>
    <row r="13" spans="1:5" ht="30" customHeight="1">
      <c r="A13" s="245">
        <v>3</v>
      </c>
      <c r="B13" s="203" t="s">
        <v>379</v>
      </c>
      <c r="C13" s="148">
        <v>11</v>
      </c>
      <c r="D13" s="149">
        <v>5600000</v>
      </c>
      <c r="E13" s="149">
        <v>5368300</v>
      </c>
    </row>
    <row r="14" spans="1:5" ht="30">
      <c r="A14" s="245">
        <v>4</v>
      </c>
      <c r="B14" s="203" t="s">
        <v>378</v>
      </c>
      <c r="C14" s="148">
        <v>11</v>
      </c>
      <c r="D14" s="149">
        <v>700000</v>
      </c>
      <c r="E14" s="149">
        <v>403000</v>
      </c>
    </row>
    <row r="15" spans="1:5" ht="30">
      <c r="A15" s="245">
        <v>5</v>
      </c>
      <c r="B15" s="296" t="s">
        <v>364</v>
      </c>
      <c r="C15" s="148">
        <v>9</v>
      </c>
      <c r="D15" s="149">
        <v>5650000</v>
      </c>
      <c r="E15" s="149">
        <v>5235000</v>
      </c>
    </row>
    <row r="16" spans="1:5" ht="29.25" customHeight="1">
      <c r="A16" s="245">
        <v>6</v>
      </c>
      <c r="B16" s="203" t="s">
        <v>382</v>
      </c>
      <c r="C16" s="148">
        <v>8</v>
      </c>
      <c r="D16" s="149">
        <v>2050000</v>
      </c>
      <c r="E16" s="149">
        <v>1069000</v>
      </c>
    </row>
    <row r="17" spans="1:5" ht="17.25" customHeight="1">
      <c r="A17" s="245">
        <v>7</v>
      </c>
      <c r="B17" s="203" t="s">
        <v>383</v>
      </c>
      <c r="C17" s="148">
        <v>8</v>
      </c>
      <c r="D17" s="149">
        <v>450000</v>
      </c>
      <c r="E17" s="149">
        <v>291500</v>
      </c>
    </row>
    <row r="18" spans="1:5" ht="18.75" customHeight="1">
      <c r="A18" s="245">
        <v>8</v>
      </c>
      <c r="B18" s="203" t="s">
        <v>380</v>
      </c>
      <c r="C18" s="148">
        <v>8</v>
      </c>
      <c r="D18" s="149">
        <v>3020000</v>
      </c>
      <c r="E18" s="149">
        <v>2770000</v>
      </c>
    </row>
    <row r="19" spans="1:5" ht="18" customHeight="1">
      <c r="A19" s="245">
        <v>9</v>
      </c>
      <c r="B19" s="203" t="s">
        <v>381</v>
      </c>
      <c r="C19" s="148">
        <v>7</v>
      </c>
      <c r="D19" s="149">
        <v>650000</v>
      </c>
      <c r="E19" s="149">
        <v>549500</v>
      </c>
    </row>
    <row r="20" spans="1:5" ht="35.25" customHeight="1">
      <c r="A20" s="245">
        <v>10</v>
      </c>
      <c r="B20" s="203" t="s">
        <v>385</v>
      </c>
      <c r="C20" s="148">
        <v>7</v>
      </c>
      <c r="D20" s="149">
        <v>1800000</v>
      </c>
      <c r="E20" s="149">
        <v>683250</v>
      </c>
    </row>
    <row r="21" spans="1:5" ht="19.5" customHeight="1">
      <c r="A21" s="245">
        <v>11</v>
      </c>
      <c r="B21" s="203" t="s">
        <v>386</v>
      </c>
      <c r="C21" s="148">
        <v>6</v>
      </c>
      <c r="D21" s="149">
        <v>1050000</v>
      </c>
      <c r="E21" s="149">
        <v>734850</v>
      </c>
    </row>
    <row r="22" spans="1:5" ht="30">
      <c r="A22" s="245">
        <v>12</v>
      </c>
      <c r="B22" s="203" t="s">
        <v>384</v>
      </c>
      <c r="C22" s="148">
        <v>6</v>
      </c>
      <c r="D22" s="149">
        <v>21183201</v>
      </c>
      <c r="E22" s="149">
        <v>1267267</v>
      </c>
    </row>
    <row r="23" spans="1:5" ht="30">
      <c r="A23" s="245">
        <v>13</v>
      </c>
      <c r="B23" s="203" t="s">
        <v>389</v>
      </c>
      <c r="C23" s="150">
        <v>5</v>
      </c>
      <c r="D23" s="151">
        <v>620000</v>
      </c>
      <c r="E23" s="151">
        <v>565000</v>
      </c>
    </row>
    <row r="24" spans="1:5" ht="29.25" customHeight="1">
      <c r="A24" s="245">
        <v>14</v>
      </c>
      <c r="B24" s="203" t="s">
        <v>387</v>
      </c>
      <c r="C24" s="150">
        <v>5</v>
      </c>
      <c r="D24" s="151">
        <v>82834877</v>
      </c>
      <c r="E24" s="151">
        <v>59401385</v>
      </c>
    </row>
    <row r="25" spans="1:5" ht="27.75" customHeight="1">
      <c r="A25" s="245">
        <v>15</v>
      </c>
      <c r="B25" s="203" t="s">
        <v>393</v>
      </c>
      <c r="C25" s="150">
        <v>5</v>
      </c>
      <c r="D25" s="151">
        <v>750000</v>
      </c>
      <c r="E25" s="151">
        <v>134500</v>
      </c>
    </row>
    <row r="26" spans="1:5" ht="21" customHeight="1">
      <c r="A26" s="245">
        <v>16</v>
      </c>
      <c r="B26" s="203" t="s">
        <v>388</v>
      </c>
      <c r="C26" s="150">
        <v>5</v>
      </c>
      <c r="D26" s="151">
        <v>1000000</v>
      </c>
      <c r="E26" s="151">
        <v>760000</v>
      </c>
    </row>
    <row r="27" spans="1:5" ht="20.25" customHeight="1">
      <c r="A27" s="245">
        <v>17</v>
      </c>
      <c r="B27" s="203" t="s">
        <v>444</v>
      </c>
      <c r="C27" s="150">
        <v>4</v>
      </c>
      <c r="D27" s="151">
        <v>350000</v>
      </c>
      <c r="E27" s="151">
        <v>130000</v>
      </c>
    </row>
    <row r="28" spans="1:5" ht="18" customHeight="1">
      <c r="A28" s="245">
        <v>18</v>
      </c>
      <c r="B28" s="203" t="s">
        <v>397</v>
      </c>
      <c r="C28" s="150">
        <v>4</v>
      </c>
      <c r="D28" s="151">
        <v>3100000</v>
      </c>
      <c r="E28" s="151">
        <v>1650000</v>
      </c>
    </row>
    <row r="29" spans="1:5" ht="18.75" customHeight="1">
      <c r="A29" s="245">
        <v>19</v>
      </c>
      <c r="B29" s="203" t="s">
        <v>445</v>
      </c>
      <c r="C29" s="150">
        <v>4</v>
      </c>
      <c r="D29" s="151">
        <v>5600000</v>
      </c>
      <c r="E29" s="151">
        <v>3589500</v>
      </c>
    </row>
    <row r="30" spans="1:5" ht="29.25" customHeight="1">
      <c r="A30" s="245">
        <v>20</v>
      </c>
      <c r="B30" s="203" t="s">
        <v>446</v>
      </c>
      <c r="C30" s="150">
        <v>4</v>
      </c>
      <c r="D30" s="151">
        <v>450000</v>
      </c>
      <c r="E30" s="151">
        <v>380500</v>
      </c>
    </row>
    <row r="31" spans="1:5" ht="18.75" customHeight="1">
      <c r="A31" s="475" t="s">
        <v>32</v>
      </c>
      <c r="B31" s="487"/>
      <c r="C31" s="476"/>
      <c r="D31" s="477"/>
      <c r="E31" s="146">
        <f>SUM(E11:E30)</f>
        <v>89496802</v>
      </c>
    </row>
    <row r="32" spans="2:5" ht="15">
      <c r="B32" s="3" t="s">
        <v>18</v>
      </c>
      <c r="C32" s="3"/>
      <c r="D32" s="3"/>
      <c r="E32" s="152"/>
    </row>
    <row r="33" spans="2:5" ht="15">
      <c r="B33" s="3"/>
      <c r="C33" s="3"/>
      <c r="D33" s="3"/>
      <c r="E33" s="142"/>
    </row>
    <row r="34" spans="2:5" ht="15">
      <c r="B34" s="3"/>
      <c r="C34" s="3"/>
      <c r="D34" s="3"/>
      <c r="E34" s="142"/>
    </row>
    <row r="35" spans="2:5" ht="15">
      <c r="B35" s="478" t="s">
        <v>148</v>
      </c>
      <c r="C35" s="478"/>
      <c r="D35" s="478"/>
      <c r="E35" s="478"/>
    </row>
    <row r="36" ht="15.75" customHeight="1"/>
    <row r="37" spans="1:5" ht="30" customHeight="1">
      <c r="A37" s="483" t="s">
        <v>138</v>
      </c>
      <c r="B37" s="483" t="s">
        <v>262</v>
      </c>
      <c r="C37" s="483" t="s">
        <v>255</v>
      </c>
      <c r="D37" s="483" t="s">
        <v>256</v>
      </c>
      <c r="E37" s="483" t="s">
        <v>257</v>
      </c>
    </row>
    <row r="38" spans="1:5" ht="33" customHeight="1">
      <c r="A38" s="483"/>
      <c r="B38" s="483"/>
      <c r="C38" s="483"/>
      <c r="D38" s="484"/>
      <c r="E38" s="484"/>
    </row>
    <row r="39" spans="1:5" ht="0.75" customHeight="1" hidden="1">
      <c r="A39" s="483"/>
      <c r="B39" s="483"/>
      <c r="C39" s="483"/>
      <c r="D39" s="484"/>
      <c r="E39" s="484"/>
    </row>
    <row r="40" spans="1:5" ht="30">
      <c r="A40" s="147">
        <v>1</v>
      </c>
      <c r="B40" s="203" t="s">
        <v>266</v>
      </c>
      <c r="C40" s="148">
        <v>100</v>
      </c>
      <c r="D40" s="149">
        <v>9908002</v>
      </c>
      <c r="E40" s="149">
        <v>8517501</v>
      </c>
    </row>
    <row r="41" spans="1:5" ht="30">
      <c r="A41" s="147">
        <v>2</v>
      </c>
      <c r="B41" s="203" t="s">
        <v>263</v>
      </c>
      <c r="C41" s="148">
        <v>99</v>
      </c>
      <c r="D41" s="149">
        <v>23894005</v>
      </c>
      <c r="E41" s="149">
        <v>16986428</v>
      </c>
    </row>
    <row r="42" spans="1:5" ht="15.75" customHeight="1">
      <c r="A42" s="147">
        <v>3</v>
      </c>
      <c r="B42" s="203" t="s">
        <v>265</v>
      </c>
      <c r="C42" s="148">
        <v>42</v>
      </c>
      <c r="D42" s="149">
        <v>2775000</v>
      </c>
      <c r="E42" s="149">
        <v>2367200</v>
      </c>
    </row>
    <row r="43" spans="1:5" ht="15">
      <c r="A43" s="147">
        <v>4</v>
      </c>
      <c r="B43" s="203" t="s">
        <v>386</v>
      </c>
      <c r="C43" s="148">
        <v>30</v>
      </c>
      <c r="D43" s="149">
        <v>1454001</v>
      </c>
      <c r="E43" s="149">
        <v>1353935</v>
      </c>
    </row>
    <row r="44" spans="1:5" ht="30" customHeight="1">
      <c r="A44" s="147">
        <v>5</v>
      </c>
      <c r="B44" s="203" t="s">
        <v>391</v>
      </c>
      <c r="C44" s="148">
        <v>30</v>
      </c>
      <c r="D44" s="149">
        <v>10805000</v>
      </c>
      <c r="E44" s="149">
        <v>10058700</v>
      </c>
    </row>
    <row r="45" spans="1:5" ht="17.25" customHeight="1">
      <c r="A45" s="147">
        <v>6</v>
      </c>
      <c r="B45" s="203" t="s">
        <v>380</v>
      </c>
      <c r="C45" s="148">
        <v>28</v>
      </c>
      <c r="D45" s="149">
        <v>34673003</v>
      </c>
      <c r="E45" s="149">
        <v>32548003</v>
      </c>
    </row>
    <row r="46" spans="1:5" ht="29.25" customHeight="1">
      <c r="A46" s="147">
        <v>7</v>
      </c>
      <c r="B46" s="203" t="s">
        <v>378</v>
      </c>
      <c r="C46" s="148">
        <v>27</v>
      </c>
      <c r="D46" s="149">
        <v>2510700</v>
      </c>
      <c r="E46" s="149">
        <v>1951953</v>
      </c>
    </row>
    <row r="47" spans="1:5" ht="15">
      <c r="A47" s="147">
        <v>8</v>
      </c>
      <c r="B47" s="203" t="s">
        <v>395</v>
      </c>
      <c r="C47" s="148">
        <v>26</v>
      </c>
      <c r="D47" s="149">
        <v>3100000</v>
      </c>
      <c r="E47" s="149">
        <v>2120000</v>
      </c>
    </row>
    <row r="48" spans="1:5" ht="28.5" customHeight="1">
      <c r="A48" s="147">
        <v>9</v>
      </c>
      <c r="B48" s="203" t="s">
        <v>394</v>
      </c>
      <c r="C48" s="148">
        <v>26</v>
      </c>
      <c r="D48" s="149">
        <v>4983000</v>
      </c>
      <c r="E48" s="149">
        <v>4827000</v>
      </c>
    </row>
    <row r="49" spans="1:5" ht="30" customHeight="1">
      <c r="A49" s="147">
        <v>10</v>
      </c>
      <c r="B49" s="203" t="s">
        <v>385</v>
      </c>
      <c r="C49" s="148">
        <v>25</v>
      </c>
      <c r="D49" s="149">
        <v>3250002</v>
      </c>
      <c r="E49" s="149">
        <v>2534683</v>
      </c>
    </row>
    <row r="50" spans="1:5" ht="18" customHeight="1">
      <c r="A50" s="147">
        <v>11</v>
      </c>
      <c r="B50" s="203" t="s">
        <v>388</v>
      </c>
      <c r="C50" s="148">
        <v>21</v>
      </c>
      <c r="D50" s="149">
        <v>4300001</v>
      </c>
      <c r="E50" s="149">
        <v>3829760</v>
      </c>
    </row>
    <row r="51" spans="1:5" ht="18" customHeight="1">
      <c r="A51" s="147">
        <v>12</v>
      </c>
      <c r="B51" s="203" t="s">
        <v>447</v>
      </c>
      <c r="C51" s="148">
        <v>19</v>
      </c>
      <c r="D51" s="149">
        <v>2180000</v>
      </c>
      <c r="E51" s="149">
        <v>1773500</v>
      </c>
    </row>
    <row r="52" spans="1:5" ht="28.5" customHeight="1">
      <c r="A52" s="147">
        <v>13</v>
      </c>
      <c r="B52" s="203" t="s">
        <v>379</v>
      </c>
      <c r="C52" s="150">
        <v>19</v>
      </c>
      <c r="D52" s="151">
        <v>827006</v>
      </c>
      <c r="E52" s="151">
        <v>658005</v>
      </c>
    </row>
    <row r="53" spans="1:5" ht="18.75" customHeight="1">
      <c r="A53" s="147">
        <v>14</v>
      </c>
      <c r="B53" s="203" t="s">
        <v>264</v>
      </c>
      <c r="C53" s="150">
        <v>18</v>
      </c>
      <c r="D53" s="151">
        <v>1365002</v>
      </c>
      <c r="E53" s="151">
        <v>839001</v>
      </c>
    </row>
    <row r="54" spans="1:5" ht="15">
      <c r="A54" s="147">
        <v>15</v>
      </c>
      <c r="B54" s="203" t="s">
        <v>396</v>
      </c>
      <c r="C54" s="150">
        <v>17</v>
      </c>
      <c r="D54" s="151">
        <v>1348000</v>
      </c>
      <c r="E54" s="151">
        <v>1007620</v>
      </c>
    </row>
    <row r="55" spans="1:5" ht="19.5" customHeight="1">
      <c r="A55" s="147">
        <v>16</v>
      </c>
      <c r="B55" s="203" t="s">
        <v>398</v>
      </c>
      <c r="C55" s="150">
        <v>14</v>
      </c>
      <c r="D55" s="151">
        <v>1260000</v>
      </c>
      <c r="E55" s="151">
        <v>1217500</v>
      </c>
    </row>
    <row r="56" spans="1:5" ht="19.5" customHeight="1">
      <c r="A56" s="147">
        <v>17</v>
      </c>
      <c r="B56" s="203" t="s">
        <v>390</v>
      </c>
      <c r="C56" s="150">
        <v>14</v>
      </c>
      <c r="D56" s="151">
        <v>3782500</v>
      </c>
      <c r="E56" s="151">
        <v>3398000</v>
      </c>
    </row>
    <row r="57" spans="1:5" ht="27" customHeight="1">
      <c r="A57" s="147">
        <v>18</v>
      </c>
      <c r="B57" s="203" t="s">
        <v>448</v>
      </c>
      <c r="C57" s="150">
        <v>13</v>
      </c>
      <c r="D57" s="151">
        <v>1510000</v>
      </c>
      <c r="E57" s="151">
        <v>1343000</v>
      </c>
    </row>
    <row r="58" spans="1:5" ht="15">
      <c r="A58" s="147">
        <v>19</v>
      </c>
      <c r="B58" s="203" t="s">
        <v>392</v>
      </c>
      <c r="C58" s="150">
        <v>13</v>
      </c>
      <c r="D58" s="151">
        <v>2101000</v>
      </c>
      <c r="E58" s="151">
        <v>1652000</v>
      </c>
    </row>
    <row r="59" spans="1:5" ht="15">
      <c r="A59" s="147">
        <v>20</v>
      </c>
      <c r="B59" s="203" t="s">
        <v>397</v>
      </c>
      <c r="C59" s="150">
        <v>13</v>
      </c>
      <c r="D59" s="151">
        <v>2498003</v>
      </c>
      <c r="E59" s="151">
        <v>2177902</v>
      </c>
    </row>
    <row r="60" spans="1:5" ht="15" customHeight="1">
      <c r="A60" s="475" t="s">
        <v>32</v>
      </c>
      <c r="B60" s="487"/>
      <c r="C60" s="476"/>
      <c r="D60" s="477"/>
      <c r="E60" s="146">
        <f>SUM(E40:E59)</f>
        <v>101161691</v>
      </c>
    </row>
    <row r="61" spans="1:2" ht="15">
      <c r="A61" s="3"/>
      <c r="B61" s="3" t="s">
        <v>18</v>
      </c>
    </row>
  </sheetData>
  <sheetProtection/>
  <mergeCells count="16">
    <mergeCell ref="A1:F1"/>
    <mergeCell ref="A3:E4"/>
    <mergeCell ref="B6:E6"/>
    <mergeCell ref="A8:A10"/>
    <mergeCell ref="B8:B10"/>
    <mergeCell ref="C8:C10"/>
    <mergeCell ref="D8:D10"/>
    <mergeCell ref="E8:E10"/>
    <mergeCell ref="A60:D60"/>
    <mergeCell ref="A31:D31"/>
    <mergeCell ref="B35:E35"/>
    <mergeCell ref="A37:A39"/>
    <mergeCell ref="B37:B39"/>
    <mergeCell ref="C37:C39"/>
    <mergeCell ref="D37:D39"/>
    <mergeCell ref="E37:E39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&amp;L21.06.2013&amp;CTÜRKİYE ODALAR ve BORSALAR BİRLİĞİ
Bilgi Hizmetleri Dairesi&amp;R&amp;P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9"/>
  <sheetViews>
    <sheetView zoomScalePageLayoutView="0" workbookViewId="0" topLeftCell="A1">
      <selection activeCell="B17" sqref="B17"/>
    </sheetView>
  </sheetViews>
  <sheetFormatPr defaultColWidth="9.140625" defaultRowHeight="15"/>
  <cols>
    <col min="1" max="1" width="1.8515625" style="0" customWidth="1"/>
    <col min="2" max="2" width="88.140625" style="0" customWidth="1"/>
    <col min="3" max="3" width="6.8515625" style="0" customWidth="1"/>
  </cols>
  <sheetData>
    <row r="1" spans="1:3" ht="18.75" thickBot="1">
      <c r="A1" s="323" t="s">
        <v>406</v>
      </c>
      <c r="B1" s="323"/>
      <c r="C1" s="323"/>
    </row>
    <row r="7" ht="15">
      <c r="B7" s="1"/>
    </row>
    <row r="8" ht="18">
      <c r="B8" s="156" t="s">
        <v>271</v>
      </c>
    </row>
    <row r="9" ht="15.75" thickBot="1"/>
    <row r="10" spans="1:3" ht="15.75">
      <c r="A10" s="157"/>
      <c r="B10" s="158"/>
      <c r="C10" s="159"/>
    </row>
    <row r="11" spans="1:3" ht="25.5">
      <c r="A11" s="160"/>
      <c r="B11" s="161"/>
      <c r="C11" s="162" t="s">
        <v>272</v>
      </c>
    </row>
    <row r="12" spans="1:3" ht="15">
      <c r="A12" s="160"/>
      <c r="B12" s="163" t="s">
        <v>0</v>
      </c>
      <c r="C12" s="164">
        <v>3</v>
      </c>
    </row>
    <row r="13" spans="1:3" ht="15.75">
      <c r="A13" s="165"/>
      <c r="B13" s="163" t="s">
        <v>273</v>
      </c>
      <c r="C13" s="166" t="s">
        <v>274</v>
      </c>
    </row>
    <row r="14" spans="1:3" ht="15.75">
      <c r="A14" s="165"/>
      <c r="B14" s="167" t="s">
        <v>275</v>
      </c>
      <c r="C14" s="164">
        <v>7</v>
      </c>
    </row>
    <row r="15" spans="1:3" ht="13.5" customHeight="1">
      <c r="A15" s="165"/>
      <c r="B15" s="167" t="s">
        <v>276</v>
      </c>
      <c r="C15" s="166">
        <v>8</v>
      </c>
    </row>
    <row r="16" spans="1:3" ht="15" customHeight="1">
      <c r="A16" s="168"/>
      <c r="B16" s="167" t="s">
        <v>400</v>
      </c>
      <c r="C16" s="164">
        <v>9</v>
      </c>
    </row>
    <row r="17" spans="1:3" ht="15.75">
      <c r="A17" s="168"/>
      <c r="B17" s="169" t="s">
        <v>277</v>
      </c>
      <c r="C17" s="164">
        <v>10</v>
      </c>
    </row>
    <row r="18" spans="1:3" ht="15.75">
      <c r="A18" s="168"/>
      <c r="B18" s="163" t="s">
        <v>278</v>
      </c>
      <c r="C18" s="164">
        <v>11</v>
      </c>
    </row>
    <row r="19" spans="1:3" ht="15">
      <c r="A19" s="170"/>
      <c r="B19" s="163" t="s">
        <v>279</v>
      </c>
      <c r="C19" s="171">
        <v>12</v>
      </c>
    </row>
    <row r="20" spans="1:3" ht="15">
      <c r="A20" s="170"/>
      <c r="B20" s="163" t="s">
        <v>280</v>
      </c>
      <c r="C20" s="171" t="s">
        <v>281</v>
      </c>
    </row>
    <row r="21" spans="1:3" s="314" customFormat="1" ht="15">
      <c r="A21" s="170"/>
      <c r="B21" s="163" t="s">
        <v>463</v>
      </c>
      <c r="C21" s="171" t="s">
        <v>283</v>
      </c>
    </row>
    <row r="22" spans="1:3" ht="15">
      <c r="A22" s="170"/>
      <c r="B22" s="163" t="s">
        <v>282</v>
      </c>
      <c r="C22" s="171" t="s">
        <v>285</v>
      </c>
    </row>
    <row r="23" spans="1:3" ht="15">
      <c r="A23" s="170"/>
      <c r="B23" s="163" t="s">
        <v>284</v>
      </c>
      <c r="C23" s="171" t="s">
        <v>458</v>
      </c>
    </row>
    <row r="24" spans="1:3" ht="15">
      <c r="A24" s="170"/>
      <c r="B24" s="163" t="s">
        <v>353</v>
      </c>
      <c r="C24" s="171" t="s">
        <v>459</v>
      </c>
    </row>
    <row r="25" spans="1:3" ht="15">
      <c r="A25" s="170"/>
      <c r="B25" s="163" t="s">
        <v>286</v>
      </c>
      <c r="C25" s="171" t="s">
        <v>460</v>
      </c>
    </row>
    <row r="26" spans="1:3" ht="15">
      <c r="A26" s="170"/>
      <c r="B26" s="163" t="s">
        <v>287</v>
      </c>
      <c r="C26" s="171" t="s">
        <v>461</v>
      </c>
    </row>
    <row r="27" spans="1:3" ht="15">
      <c r="A27" s="170"/>
      <c r="B27" s="163" t="s">
        <v>288</v>
      </c>
      <c r="C27" s="171" t="s">
        <v>462</v>
      </c>
    </row>
    <row r="28" spans="1:3" ht="15">
      <c r="A28" s="170"/>
      <c r="B28" s="167" t="s">
        <v>289</v>
      </c>
      <c r="C28" s="171" t="s">
        <v>464</v>
      </c>
    </row>
    <row r="29" spans="1:3" ht="15.75" thickBot="1">
      <c r="A29" s="172"/>
      <c r="B29" s="173"/>
      <c r="C29" s="174"/>
    </row>
  </sheetData>
  <sheetProtection/>
  <mergeCells count="1">
    <mergeCell ref="A1:C1"/>
  </mergeCells>
  <hyperlinks>
    <hyperlink ref="B12" location="'GENEL GÖRÜNÜM'!A1" display="Genel Görünüm"/>
    <hyperlink ref="B13" location="'FAALİYET SIKLIĞI'!A1" display="Kurulan ve Kapanan Şirketlerin İktisadi Faaliyetlere Göre Dağılımı"/>
    <hyperlink ref="B14" location="'ÜÇ BÜYÜK İL VE SIKLIĞI'!A1" display="Kurulan ve Kapanan Şirketlerin Üç Büyük İl ve İktisadi Faaliyetlere Göre Dağılımı"/>
    <hyperlink ref="B16" location="'FAALİYETLER (BİRİKİMLİ )'!A1" display="Kurulan ve Kapanan Şirketlerin İktisadi Faaliyetlere Göre BirikimliDağılımı"/>
    <hyperlink ref="B15" location="'İLLER,FAALİYETLER,GER.TİC.İŞL.'!A1" display="Kurulan ve Kapanan Gerçek Kişi Ticari İşletmelerin Üç Büyük İl ve İktisadi Faaliyetlere Göre Dağılımı"/>
    <hyperlink ref="B17" location="SERMAYE!A1" display="Kurulan ve Kapanan Şirketlerin Kuruluş Sermayelerine Göre Dağılımı"/>
    <hyperlink ref="B18" location="'ORTAK SAYISI'!A1" display="Kurulan ve Kapanan Şirketlerin Ortak Sayılarına Göre Dağılımı"/>
    <hyperlink ref="B19" location="'ŞUBE SAYISI'!A1" display="Kurulan ve Kapanan Şube Sayıları"/>
    <hyperlink ref="B22" location="İLLER!A1" display="Kurulan ve Kapanan Şirketlerin İllere Göre Dağılımı"/>
    <hyperlink ref="B23" location="'İLLER ( BİRİKİMLİ)'!A1" display="Kurulan ve Kapanan Şirketlerin İllere Göre Birikimli Dağılımı"/>
    <hyperlink ref="B25" location="'YABANCI SERMAYE GENEL GÖRÜNÜM'!A1" display="Yabancı Ortak Sermayeli Kurulan Şirketlerin Genel Görünümü"/>
    <hyperlink ref="B26" location="'YABANCI SERMAYE ve İLLER'!A1" display="Yabancı Ortak Sermayeli Kurulan Şirketlerin İllere Göre Dağılımı"/>
    <hyperlink ref="B27" location="'YABANCI SERMAYE ve ÜLKELER'!A1" display="Yabancı Ortak Sermayeli Kurulan Şirketlerin Ülkelere Göre Dağılımı"/>
    <hyperlink ref="B28" location="'YABANCI SERMAYE ve FAALİYETLER'!A1" display="En Çok Yabancı Ortak Sermayeli Şirket Kuruluşu Yapılan İlk 20 İktisadi Faaliyet"/>
    <hyperlink ref="B24" location="'KOOPERATİFLERİN GENEL GÖRÜNÜMÜ'!A1" display="Kurulan Kooperatiflerin Genel Görünümü"/>
    <hyperlink ref="B20" location="'EN ÇOK KURULUŞ FAALİYETİ'!A1" display="En Çok Şirket Kuruluşu Yapılan İlk 10 İktisadi Faaliyet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&amp;R&amp;P</oddFooter>
  </headerFooter>
  <ignoredErrors>
    <ignoredError sqref="C24:C2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tabSelected="1" view="pageLayout" workbookViewId="0" topLeftCell="A1">
      <selection activeCell="A5" sqref="A5"/>
    </sheetView>
  </sheetViews>
  <sheetFormatPr defaultColWidth="9.140625" defaultRowHeight="15"/>
  <cols>
    <col min="1" max="1" width="20.8515625" style="0" customWidth="1"/>
    <col min="2" max="2" width="16.421875" style="0" customWidth="1"/>
    <col min="3" max="3" width="21.140625" style="0" customWidth="1"/>
    <col min="4" max="4" width="16.00390625" style="0" customWidth="1"/>
    <col min="5" max="5" width="15.57421875" style="0" customWidth="1"/>
    <col min="6" max="6" width="19.140625" style="0" customWidth="1"/>
    <col min="7" max="7" width="16.8515625" style="0" customWidth="1"/>
    <col min="8" max="8" width="19.28125" style="0" customWidth="1"/>
  </cols>
  <sheetData>
    <row r="1" spans="1:8" ht="15">
      <c r="A1" s="1"/>
      <c r="B1" s="1"/>
      <c r="C1" s="1"/>
      <c r="D1" s="1"/>
      <c r="E1" s="1"/>
      <c r="F1" s="1"/>
      <c r="G1" s="1"/>
      <c r="H1" s="1"/>
    </row>
    <row r="2" spans="1:9" ht="21" thickBot="1">
      <c r="A2" s="330" t="s">
        <v>407</v>
      </c>
      <c r="B2" s="330"/>
      <c r="C2" s="330"/>
      <c r="D2" s="330"/>
      <c r="E2" s="330"/>
      <c r="F2" s="330"/>
      <c r="G2" s="330"/>
      <c r="H2" s="330"/>
      <c r="I2" s="330"/>
    </row>
    <row r="3" ht="15">
      <c r="A3" s="1"/>
    </row>
    <row r="4" ht="15">
      <c r="A4" s="1"/>
    </row>
    <row r="5" spans="1:8" ht="15">
      <c r="A5" s="1"/>
      <c r="B5" s="1"/>
      <c r="C5" s="1"/>
      <c r="D5" s="1"/>
      <c r="E5" s="1"/>
      <c r="F5" s="1"/>
      <c r="G5" s="1"/>
      <c r="H5" s="1"/>
    </row>
    <row r="6" spans="3:6" ht="18">
      <c r="C6" s="331" t="s">
        <v>0</v>
      </c>
      <c r="D6" s="331"/>
      <c r="E6" s="331"/>
      <c r="F6" s="331"/>
    </row>
    <row r="8" ht="15.75" thickBot="1"/>
    <row r="9" spans="1:8" ht="16.5" thickBot="1">
      <c r="A9" s="332"/>
      <c r="B9" s="333"/>
      <c r="C9" s="336" t="s">
        <v>1</v>
      </c>
      <c r="D9" s="337"/>
      <c r="E9" s="337"/>
      <c r="F9" s="337"/>
      <c r="G9" s="338"/>
      <c r="H9" s="339" t="s">
        <v>2</v>
      </c>
    </row>
    <row r="10" spans="1:8" ht="16.5" thickBot="1">
      <c r="A10" s="334"/>
      <c r="B10" s="335"/>
      <c r="C10" s="236" t="s">
        <v>3</v>
      </c>
      <c r="D10" s="234" t="s">
        <v>4</v>
      </c>
      <c r="E10" s="234" t="s">
        <v>5</v>
      </c>
      <c r="F10" s="234" t="s">
        <v>6</v>
      </c>
      <c r="G10" s="235" t="s">
        <v>7</v>
      </c>
      <c r="H10" s="340"/>
    </row>
    <row r="11" spans="1:8" ht="15" customHeight="1">
      <c r="A11" s="341" t="s">
        <v>8</v>
      </c>
      <c r="B11" s="218" t="s">
        <v>9</v>
      </c>
      <c r="C11" s="213">
        <v>729</v>
      </c>
      <c r="D11" s="206">
        <v>1</v>
      </c>
      <c r="E11" s="206">
        <v>0</v>
      </c>
      <c r="F11" s="206">
        <v>3649</v>
      </c>
      <c r="G11" s="228">
        <v>96</v>
      </c>
      <c r="H11" s="227">
        <v>4475</v>
      </c>
    </row>
    <row r="12" spans="1:8" ht="15.75" customHeight="1" thickBot="1">
      <c r="A12" s="326"/>
      <c r="B12" s="219" t="s">
        <v>10</v>
      </c>
      <c r="C12" s="214">
        <v>393654581</v>
      </c>
      <c r="D12" s="211">
        <v>10000</v>
      </c>
      <c r="E12" s="211">
        <v>0</v>
      </c>
      <c r="F12" s="205">
        <v>391841830</v>
      </c>
      <c r="G12" s="248" t="s">
        <v>423</v>
      </c>
      <c r="H12" s="246">
        <v>785506411</v>
      </c>
    </row>
    <row r="13" spans="1:8" ht="15" customHeight="1">
      <c r="A13" s="327" t="s">
        <v>11</v>
      </c>
      <c r="B13" s="220" t="s">
        <v>12</v>
      </c>
      <c r="C13" s="213">
        <v>1</v>
      </c>
      <c r="D13" s="206">
        <v>4</v>
      </c>
      <c r="E13" s="206">
        <v>0</v>
      </c>
      <c r="F13" s="206">
        <v>162</v>
      </c>
      <c r="G13" s="228">
        <v>0</v>
      </c>
      <c r="H13" s="227">
        <v>167</v>
      </c>
    </row>
    <row r="14" spans="1:8" ht="15" customHeight="1">
      <c r="A14" s="328"/>
      <c r="B14" s="221" t="s">
        <v>13</v>
      </c>
      <c r="C14" s="215">
        <v>164</v>
      </c>
      <c r="D14" s="2">
        <v>0</v>
      </c>
      <c r="E14" s="2">
        <v>0</v>
      </c>
      <c r="F14" s="2">
        <v>3</v>
      </c>
      <c r="G14" s="230">
        <v>0</v>
      </c>
      <c r="H14" s="227">
        <v>167</v>
      </c>
    </row>
    <row r="15" spans="1:8" ht="15.75" customHeight="1" thickBot="1">
      <c r="A15" s="329"/>
      <c r="B15" s="253" t="s">
        <v>14</v>
      </c>
      <c r="C15" s="254">
        <v>424233914</v>
      </c>
      <c r="D15" s="255">
        <v>0</v>
      </c>
      <c r="E15" s="255">
        <v>0</v>
      </c>
      <c r="F15" s="255">
        <v>388800</v>
      </c>
      <c r="G15" s="229">
        <v>0</v>
      </c>
      <c r="H15" s="246">
        <v>424622714</v>
      </c>
    </row>
    <row r="16" spans="1:8" ht="15.75" customHeight="1">
      <c r="A16" s="324" t="s">
        <v>15</v>
      </c>
      <c r="B16" s="252" t="s">
        <v>9</v>
      </c>
      <c r="C16" s="297">
        <v>388</v>
      </c>
      <c r="D16" s="298">
        <v>0</v>
      </c>
      <c r="E16" s="298">
        <v>0</v>
      </c>
      <c r="F16" s="298">
        <v>1056</v>
      </c>
      <c r="G16" s="299">
        <v>7</v>
      </c>
      <c r="H16" s="300">
        <v>1451</v>
      </c>
    </row>
    <row r="17" spans="1:8" ht="15.75" customHeight="1">
      <c r="A17" s="325"/>
      <c r="B17" s="222" t="s">
        <v>319</v>
      </c>
      <c r="C17" s="213">
        <v>20093921678</v>
      </c>
      <c r="D17" s="206">
        <v>0</v>
      </c>
      <c r="E17" s="206">
        <v>0</v>
      </c>
      <c r="F17" s="256">
        <v>651067955</v>
      </c>
      <c r="G17" s="228">
        <v>10407</v>
      </c>
      <c r="H17" s="227">
        <v>20745000040</v>
      </c>
    </row>
    <row r="18" spans="1:8" ht="15.75" thickBot="1">
      <c r="A18" s="326"/>
      <c r="B18" s="219" t="s">
        <v>14</v>
      </c>
      <c r="C18" s="216">
        <v>95797007690</v>
      </c>
      <c r="D18" s="207">
        <v>0</v>
      </c>
      <c r="E18" s="207">
        <v>0</v>
      </c>
      <c r="F18" s="208">
        <v>2130738904</v>
      </c>
      <c r="G18" s="231">
        <v>263500</v>
      </c>
      <c r="H18" s="246">
        <v>97928010519</v>
      </c>
    </row>
    <row r="19" spans="1:8" ht="15">
      <c r="A19" s="327" t="s">
        <v>16</v>
      </c>
      <c r="B19" s="223" t="s">
        <v>9</v>
      </c>
      <c r="C19" s="213">
        <v>22</v>
      </c>
      <c r="D19" s="206">
        <v>0</v>
      </c>
      <c r="E19" s="206">
        <v>0</v>
      </c>
      <c r="F19" s="206">
        <v>17</v>
      </c>
      <c r="G19" s="228">
        <v>0</v>
      </c>
      <c r="H19" s="227">
        <v>39</v>
      </c>
    </row>
    <row r="20" spans="1:8" ht="15">
      <c r="A20" s="328"/>
      <c r="B20" s="224" t="s">
        <v>319</v>
      </c>
      <c r="C20" s="215">
        <v>376391643</v>
      </c>
      <c r="D20" s="2">
        <v>0</v>
      </c>
      <c r="E20" s="2">
        <v>0</v>
      </c>
      <c r="F20" s="2">
        <v>50687800</v>
      </c>
      <c r="G20" s="230">
        <v>0</v>
      </c>
      <c r="H20" s="227">
        <v>427079443</v>
      </c>
    </row>
    <row r="21" spans="1:8" ht="15.75" thickBot="1">
      <c r="A21" s="329"/>
      <c r="B21" s="225" t="s">
        <v>14</v>
      </c>
      <c r="C21" s="214">
        <v>199744530</v>
      </c>
      <c r="D21" s="204">
        <v>0</v>
      </c>
      <c r="E21" s="204">
        <v>0</v>
      </c>
      <c r="F21" s="205">
        <v>28113000</v>
      </c>
      <c r="G21" s="232">
        <v>0</v>
      </c>
      <c r="H21" s="246">
        <v>227857530</v>
      </c>
    </row>
    <row r="22" spans="1:8" ht="16.5" thickBot="1">
      <c r="A22" s="212" t="s">
        <v>17</v>
      </c>
      <c r="B22" s="226" t="s">
        <v>9</v>
      </c>
      <c r="C22" s="217">
        <v>101</v>
      </c>
      <c r="D22" s="209">
        <v>0</v>
      </c>
      <c r="E22" s="209">
        <v>0</v>
      </c>
      <c r="F22" s="210">
        <v>964</v>
      </c>
      <c r="G22" s="233">
        <v>119</v>
      </c>
      <c r="H22" s="251">
        <v>1184</v>
      </c>
    </row>
    <row r="24" spans="1:2" ht="15">
      <c r="A24" s="200" t="s">
        <v>18</v>
      </c>
      <c r="B24" s="200"/>
    </row>
    <row r="27" ht="15">
      <c r="A27" s="1"/>
    </row>
  </sheetData>
  <sheetProtection/>
  <mergeCells count="9">
    <mergeCell ref="A16:A18"/>
    <mergeCell ref="A19:A21"/>
    <mergeCell ref="A13:A15"/>
    <mergeCell ref="A2:I2"/>
    <mergeCell ref="C6:F6"/>
    <mergeCell ref="A9:B10"/>
    <mergeCell ref="C9:G9"/>
    <mergeCell ref="H9:H10"/>
    <mergeCell ref="A11:A12"/>
  </mergeCells>
  <printOptions/>
  <pageMargins left="0.7086614173228347" right="0.7086614173228347" top="0.5905511811023623" bottom="0.7480314960629921" header="0.8267716535433072" footer="0.31496062992125984"/>
  <pageSetup fitToHeight="1" fitToWidth="1" horizontalDpi="600" verticalDpi="600" orientation="landscape" paperSize="9" scale="84" r:id="rId1"/>
  <headerFooter>
    <oddHeader>&amp;C&amp;"-,Kalın"&amp;14
</oddHeader>
    <oddFooter>&amp;L21.06.2013
&amp;CTÜRKİYE ODALAR ve BORSALAR BİRLİĞİ
 Bilgi Hizmetleri Dairesi Başkanlığı&amp;R&amp;P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65"/>
  <sheetViews>
    <sheetView zoomScale="130" zoomScaleNormal="130" zoomScalePageLayoutView="85" workbookViewId="0" topLeftCell="A112">
      <selection activeCell="A2" sqref="A2:I2"/>
    </sheetView>
  </sheetViews>
  <sheetFormatPr defaultColWidth="6.7109375" defaultRowHeight="15"/>
  <cols>
    <col min="1" max="1" width="19.421875" style="47" customWidth="1"/>
    <col min="2" max="2" width="5.7109375" style="46" bestFit="1" customWidth="1"/>
    <col min="3" max="3" width="10.140625" style="48" customWidth="1"/>
    <col min="4" max="5" width="4.28125" style="46" bestFit="1" customWidth="1"/>
    <col min="6" max="6" width="11.57421875" style="48" customWidth="1"/>
    <col min="7" max="7" width="11.28125" style="46" customWidth="1"/>
    <col min="8" max="8" width="11.7109375" style="46" customWidth="1"/>
    <col min="9" max="9" width="6.7109375" style="46" customWidth="1"/>
    <col min="10" max="205" width="9.140625" style="5" customWidth="1"/>
    <col min="206" max="206" width="19.421875" style="5" customWidth="1"/>
    <col min="207" max="207" width="5.7109375" style="5" bestFit="1" customWidth="1"/>
    <col min="208" max="208" width="10.140625" style="5" customWidth="1"/>
    <col min="209" max="210" width="4.28125" style="5" bestFit="1" customWidth="1"/>
    <col min="211" max="211" width="11.57421875" style="5" customWidth="1"/>
    <col min="212" max="212" width="11.28125" style="5" customWidth="1"/>
    <col min="213" max="213" width="11.7109375" style="5" customWidth="1"/>
    <col min="214" max="16384" width="6.7109375" style="5" customWidth="1"/>
  </cols>
  <sheetData>
    <row r="1" spans="1:9" ht="15.75" customHeight="1" thickBot="1">
      <c r="A1" s="353" t="s">
        <v>408</v>
      </c>
      <c r="B1" s="323"/>
      <c r="C1" s="323"/>
      <c r="D1" s="323"/>
      <c r="E1" s="323"/>
      <c r="F1" s="323"/>
      <c r="G1" s="323"/>
      <c r="H1" s="323"/>
      <c r="I1" s="323"/>
    </row>
    <row r="2" spans="1:9" ht="15.75" customHeight="1" thickBot="1">
      <c r="A2" s="354" t="s">
        <v>19</v>
      </c>
      <c r="B2" s="354"/>
      <c r="C2" s="354"/>
      <c r="D2" s="354"/>
      <c r="E2" s="354"/>
      <c r="F2" s="354"/>
      <c r="G2" s="354"/>
      <c r="H2" s="354"/>
      <c r="I2" s="354"/>
    </row>
    <row r="3" spans="1:9" ht="9.75" customHeight="1">
      <c r="A3" s="355" t="s">
        <v>20</v>
      </c>
      <c r="B3" s="358" t="s">
        <v>8</v>
      </c>
      <c r="C3" s="358"/>
      <c r="D3" s="358" t="s">
        <v>11</v>
      </c>
      <c r="E3" s="358"/>
      <c r="F3" s="358"/>
      <c r="G3" s="181" t="s">
        <v>21</v>
      </c>
      <c r="H3" s="181" t="s">
        <v>22</v>
      </c>
      <c r="I3" s="6" t="s">
        <v>17</v>
      </c>
    </row>
    <row r="4" spans="1:9" ht="12.75" customHeight="1">
      <c r="A4" s="356"/>
      <c r="B4" s="7"/>
      <c r="C4" s="8"/>
      <c r="D4" s="359" t="s">
        <v>9</v>
      </c>
      <c r="E4" s="359"/>
      <c r="F4" s="9"/>
      <c r="G4" s="7"/>
      <c r="H4" s="7"/>
      <c r="I4" s="10"/>
    </row>
    <row r="5" spans="1:9" ht="9.75" customHeight="1">
      <c r="A5" s="356"/>
      <c r="B5" s="182" t="s">
        <v>9</v>
      </c>
      <c r="C5" s="182" t="s">
        <v>10</v>
      </c>
      <c r="D5" s="359"/>
      <c r="E5" s="359"/>
      <c r="F5" s="11" t="s">
        <v>14</v>
      </c>
      <c r="G5" s="182" t="s">
        <v>9</v>
      </c>
      <c r="H5" s="182" t="s">
        <v>9</v>
      </c>
      <c r="I5" s="12" t="s">
        <v>9</v>
      </c>
    </row>
    <row r="6" spans="1:9" ht="9.75" thickBot="1">
      <c r="A6" s="357"/>
      <c r="B6" s="13"/>
      <c r="C6" s="14"/>
      <c r="D6" s="13" t="s">
        <v>23</v>
      </c>
      <c r="E6" s="13" t="s">
        <v>24</v>
      </c>
      <c r="F6" s="14"/>
      <c r="G6" s="13"/>
      <c r="H6" s="13"/>
      <c r="I6" s="15"/>
    </row>
    <row r="7" spans="1:9" s="18" customFormat="1" ht="11.25">
      <c r="A7" s="16" t="s">
        <v>25</v>
      </c>
      <c r="B7" s="17">
        <f>B14+B21+B28+B35+B42+B49+B56+B63+B71+B78+B85+B92+B99+B106+B113+B120+B127+B137+B144+B151+B158</f>
        <v>4475</v>
      </c>
      <c r="C7" s="17">
        <f>C14+C21+C28+C35+C42+C49+C56+C63+C71+C78+C85+C92+C99+C106+C113+C120+C127+C137+C144+C151+C158</f>
        <v>785506411</v>
      </c>
      <c r="D7" s="17">
        <f aca="true" t="shared" si="0" ref="D7:I7">D14+D21+D28+D35+D42+D49+D56+D63+D71+D78+D85+D92+D99+D106+D113+D120+D127+D137+D144+D151+D158</f>
        <v>167</v>
      </c>
      <c r="E7" s="17">
        <f t="shared" si="0"/>
        <v>167</v>
      </c>
      <c r="F7" s="17">
        <f t="shared" si="0"/>
        <v>424622714</v>
      </c>
      <c r="G7" s="17">
        <f t="shared" si="0"/>
        <v>1451</v>
      </c>
      <c r="H7" s="17">
        <f t="shared" si="0"/>
        <v>39</v>
      </c>
      <c r="I7" s="237">
        <f t="shared" si="0"/>
        <v>1184</v>
      </c>
    </row>
    <row r="8" spans="1:9" s="18" customFormat="1" ht="11.25">
      <c r="A8" s="16" t="s">
        <v>26</v>
      </c>
      <c r="B8" s="17">
        <f aca="true" t="shared" si="1" ref="B8:I8">B15+B22+B29+B36+B43+B50+B57+B64+B72+B79+B86+B93+B100+B107+B114+B121+B128+B138+B145+B152+B159</f>
        <v>729</v>
      </c>
      <c r="C8" s="17">
        <f t="shared" si="1"/>
        <v>393654581</v>
      </c>
      <c r="D8" s="17">
        <f t="shared" si="1"/>
        <v>1</v>
      </c>
      <c r="E8" s="17">
        <f t="shared" si="1"/>
        <v>164</v>
      </c>
      <c r="F8" s="17">
        <f t="shared" si="1"/>
        <v>424233914</v>
      </c>
      <c r="G8" s="17">
        <f t="shared" si="1"/>
        <v>388</v>
      </c>
      <c r="H8" s="17">
        <f t="shared" si="1"/>
        <v>22</v>
      </c>
      <c r="I8" s="238">
        <f t="shared" si="1"/>
        <v>101</v>
      </c>
    </row>
    <row r="9" spans="1:9" s="18" customFormat="1" ht="11.25">
      <c r="A9" s="16" t="s">
        <v>27</v>
      </c>
      <c r="B9" s="17">
        <f aca="true" t="shared" si="2" ref="B9:I9">B16+B23+B30+B37+B44+B51+B58+B65+B73+B80+B87+B94+B101+B108+B115+B122+B129+B139+B146+B153+B160</f>
        <v>1</v>
      </c>
      <c r="C9" s="17">
        <f t="shared" si="2"/>
        <v>10000</v>
      </c>
      <c r="D9" s="17">
        <f t="shared" si="2"/>
        <v>4</v>
      </c>
      <c r="E9" s="17">
        <f t="shared" si="2"/>
        <v>0</v>
      </c>
      <c r="F9" s="17">
        <f t="shared" si="2"/>
        <v>0</v>
      </c>
      <c r="G9" s="17">
        <f t="shared" si="2"/>
        <v>0</v>
      </c>
      <c r="H9" s="17">
        <f t="shared" si="2"/>
        <v>0</v>
      </c>
      <c r="I9" s="238">
        <f t="shared" si="2"/>
        <v>0</v>
      </c>
    </row>
    <row r="10" spans="1:9" s="18" customFormat="1" ht="11.25">
      <c r="A10" s="16" t="s">
        <v>28</v>
      </c>
      <c r="B10" s="17">
        <f aca="true" t="shared" si="3" ref="B10:I10">B17+B24+B31+B38+B45+B52+B59+B66+B74+B81+B88+B95+B102+B109+B116+B123+B130+B140+B147+B154+B161</f>
        <v>0</v>
      </c>
      <c r="C10" s="17">
        <f t="shared" si="3"/>
        <v>0</v>
      </c>
      <c r="D10" s="17">
        <f t="shared" si="3"/>
        <v>0</v>
      </c>
      <c r="E10" s="17">
        <f t="shared" si="3"/>
        <v>0</v>
      </c>
      <c r="F10" s="17">
        <f t="shared" si="3"/>
        <v>0</v>
      </c>
      <c r="G10" s="17">
        <f t="shared" si="3"/>
        <v>0</v>
      </c>
      <c r="H10" s="17">
        <f t="shared" si="3"/>
        <v>0</v>
      </c>
      <c r="I10" s="238">
        <f t="shared" si="3"/>
        <v>0</v>
      </c>
    </row>
    <row r="11" spans="1:9" s="18" customFormat="1" ht="11.25">
      <c r="A11" s="16" t="s">
        <v>29</v>
      </c>
      <c r="B11" s="17">
        <f aca="true" t="shared" si="4" ref="B11:I11">B18+B25+B32+B39+B46+B53+B60+B67+B75+B82+B89+B96+B103+B110+B117+B124+B131+B141+B148+B155+B162</f>
        <v>3649</v>
      </c>
      <c r="C11" s="17">
        <f t="shared" si="4"/>
        <v>391841830</v>
      </c>
      <c r="D11" s="17">
        <f t="shared" si="4"/>
        <v>162</v>
      </c>
      <c r="E11" s="17">
        <f t="shared" si="4"/>
        <v>3</v>
      </c>
      <c r="F11" s="17">
        <f t="shared" si="4"/>
        <v>388800</v>
      </c>
      <c r="G11" s="17">
        <f t="shared" si="4"/>
        <v>1056</v>
      </c>
      <c r="H11" s="17">
        <f t="shared" si="4"/>
        <v>17</v>
      </c>
      <c r="I11" s="238">
        <f t="shared" si="4"/>
        <v>964</v>
      </c>
    </row>
    <row r="12" spans="1:9" s="18" customFormat="1" ht="12" thickBot="1">
      <c r="A12" s="19" t="s">
        <v>30</v>
      </c>
      <c r="B12" s="17">
        <f aca="true" t="shared" si="5" ref="B12:I12">B19+B26+B33+B40+B47+B54+B61+B68+B76+B83+B90+B97+B104+B111+B118+B125+B132+B142+B149+B156+B163</f>
        <v>96</v>
      </c>
      <c r="C12" s="17">
        <f t="shared" si="5"/>
        <v>0</v>
      </c>
      <c r="D12" s="17">
        <f t="shared" si="5"/>
        <v>0</v>
      </c>
      <c r="E12" s="17">
        <f t="shared" si="5"/>
        <v>0</v>
      </c>
      <c r="F12" s="17">
        <f t="shared" si="5"/>
        <v>0</v>
      </c>
      <c r="G12" s="17">
        <f t="shared" si="5"/>
        <v>7</v>
      </c>
      <c r="H12" s="17">
        <f t="shared" si="5"/>
        <v>0</v>
      </c>
      <c r="I12" s="239">
        <f t="shared" si="5"/>
        <v>119</v>
      </c>
    </row>
    <row r="13" spans="1:9" s="18" customFormat="1" ht="12.75" customHeight="1" thickBot="1">
      <c r="A13" s="342" t="s">
        <v>31</v>
      </c>
      <c r="B13" s="343"/>
      <c r="C13" s="343"/>
      <c r="D13" s="343"/>
      <c r="E13" s="343"/>
      <c r="F13" s="343"/>
      <c r="G13" s="343"/>
      <c r="H13" s="343"/>
      <c r="I13" s="344"/>
    </row>
    <row r="14" spans="1:9" s="18" customFormat="1" ht="11.25">
      <c r="A14" s="20" t="s">
        <v>32</v>
      </c>
      <c r="B14" s="21">
        <v>99</v>
      </c>
      <c r="C14" s="21">
        <v>9613500</v>
      </c>
      <c r="D14" s="21">
        <v>1</v>
      </c>
      <c r="E14" s="21">
        <v>1</v>
      </c>
      <c r="F14" s="21">
        <v>250000</v>
      </c>
      <c r="G14" s="21">
        <v>21</v>
      </c>
      <c r="H14" s="21">
        <v>0</v>
      </c>
      <c r="I14" s="240">
        <v>18</v>
      </c>
    </row>
    <row r="15" spans="1:9" s="18" customFormat="1" ht="11.25">
      <c r="A15" s="20" t="s">
        <v>33</v>
      </c>
      <c r="B15" s="22">
        <v>8</v>
      </c>
      <c r="C15" s="23">
        <v>1828500</v>
      </c>
      <c r="D15" s="24">
        <v>0</v>
      </c>
      <c r="E15" s="25">
        <v>1</v>
      </c>
      <c r="F15" s="26">
        <v>250000</v>
      </c>
      <c r="G15" s="25">
        <v>8</v>
      </c>
      <c r="H15" s="24">
        <v>0</v>
      </c>
      <c r="I15" s="27">
        <v>0</v>
      </c>
    </row>
    <row r="16" spans="1:9" s="18" customFormat="1" ht="11.25">
      <c r="A16" s="20" t="s">
        <v>34</v>
      </c>
      <c r="B16" s="22">
        <v>0</v>
      </c>
      <c r="C16" s="23">
        <v>0</v>
      </c>
      <c r="D16" s="24">
        <v>0</v>
      </c>
      <c r="E16" s="24">
        <v>0</v>
      </c>
      <c r="F16" s="23">
        <v>0</v>
      </c>
      <c r="G16" s="24">
        <v>0</v>
      </c>
      <c r="H16" s="24">
        <v>0</v>
      </c>
      <c r="I16" s="28">
        <v>0</v>
      </c>
    </row>
    <row r="17" spans="1:9" ht="11.25">
      <c r="A17" s="20" t="s">
        <v>35</v>
      </c>
      <c r="B17" s="22">
        <v>0</v>
      </c>
      <c r="C17" s="23">
        <v>0</v>
      </c>
      <c r="D17" s="24">
        <v>0</v>
      </c>
      <c r="E17" s="24">
        <v>0</v>
      </c>
      <c r="F17" s="23">
        <v>0</v>
      </c>
      <c r="G17" s="24">
        <v>0</v>
      </c>
      <c r="H17" s="24">
        <v>0</v>
      </c>
      <c r="I17" s="28">
        <v>0</v>
      </c>
    </row>
    <row r="18" spans="1:10" ht="11.25">
      <c r="A18" s="20" t="s">
        <v>36</v>
      </c>
      <c r="B18" s="22">
        <v>63</v>
      </c>
      <c r="C18" s="23">
        <v>7785000</v>
      </c>
      <c r="D18" s="24">
        <v>1</v>
      </c>
      <c r="E18" s="24">
        <v>0</v>
      </c>
      <c r="F18" s="23">
        <v>0</v>
      </c>
      <c r="G18" s="25">
        <v>13</v>
      </c>
      <c r="H18" s="24">
        <v>0</v>
      </c>
      <c r="I18" s="27">
        <v>12</v>
      </c>
      <c r="J18" s="29"/>
    </row>
    <row r="19" spans="1:9" ht="12" thickBot="1">
      <c r="A19" s="30" t="s">
        <v>30</v>
      </c>
      <c r="B19" s="31">
        <v>28</v>
      </c>
      <c r="C19" s="32">
        <v>0</v>
      </c>
      <c r="D19" s="33">
        <v>0</v>
      </c>
      <c r="E19" s="33">
        <v>0</v>
      </c>
      <c r="F19" s="32">
        <v>0</v>
      </c>
      <c r="G19" s="34">
        <v>0</v>
      </c>
      <c r="H19" s="33">
        <v>0</v>
      </c>
      <c r="I19" s="35">
        <v>6</v>
      </c>
    </row>
    <row r="20" spans="1:9" ht="12.75" customHeight="1" thickBot="1">
      <c r="A20" s="342" t="s">
        <v>37</v>
      </c>
      <c r="B20" s="345"/>
      <c r="C20" s="345"/>
      <c r="D20" s="345"/>
      <c r="E20" s="345"/>
      <c r="F20" s="345"/>
      <c r="G20" s="345"/>
      <c r="H20" s="345"/>
      <c r="I20" s="346"/>
    </row>
    <row r="21" spans="1:9" ht="11.25">
      <c r="A21" s="20" t="s">
        <v>32</v>
      </c>
      <c r="B21" s="21">
        <v>46</v>
      </c>
      <c r="C21" s="21">
        <v>9100000</v>
      </c>
      <c r="D21" s="21">
        <v>2</v>
      </c>
      <c r="E21" s="21">
        <v>2</v>
      </c>
      <c r="F21" s="21">
        <v>2075000</v>
      </c>
      <c r="G21" s="21">
        <v>18</v>
      </c>
      <c r="H21" s="21">
        <v>0</v>
      </c>
      <c r="I21" s="240">
        <v>5</v>
      </c>
    </row>
    <row r="22" spans="1:9" ht="11.25">
      <c r="A22" s="20" t="s">
        <v>33</v>
      </c>
      <c r="B22" s="22">
        <v>7</v>
      </c>
      <c r="C22" s="23">
        <v>2850000</v>
      </c>
      <c r="D22" s="24">
        <v>0</v>
      </c>
      <c r="E22" s="25">
        <v>2</v>
      </c>
      <c r="F22" s="26">
        <v>2075000</v>
      </c>
      <c r="G22" s="25">
        <v>8</v>
      </c>
      <c r="H22" s="24">
        <v>0</v>
      </c>
      <c r="I22" s="28">
        <v>1</v>
      </c>
    </row>
    <row r="23" spans="1:9" s="18" customFormat="1" ht="11.25">
      <c r="A23" s="20" t="s">
        <v>34</v>
      </c>
      <c r="B23" s="22">
        <v>0</v>
      </c>
      <c r="C23" s="23">
        <v>0</v>
      </c>
      <c r="D23" s="24">
        <v>0</v>
      </c>
      <c r="E23" s="24">
        <v>0</v>
      </c>
      <c r="F23" s="23">
        <v>0</v>
      </c>
      <c r="G23" s="24">
        <v>0</v>
      </c>
      <c r="H23" s="24">
        <v>0</v>
      </c>
      <c r="I23" s="28">
        <v>0</v>
      </c>
    </row>
    <row r="24" spans="1:9" ht="11.25">
      <c r="A24" s="20" t="s">
        <v>35</v>
      </c>
      <c r="B24" s="22">
        <v>0</v>
      </c>
      <c r="C24" s="23">
        <v>0</v>
      </c>
      <c r="D24" s="24">
        <v>0</v>
      </c>
      <c r="E24" s="24">
        <v>0</v>
      </c>
      <c r="F24" s="23">
        <v>0</v>
      </c>
      <c r="G24" s="24">
        <v>0</v>
      </c>
      <c r="H24" s="24">
        <v>0</v>
      </c>
      <c r="I24" s="28">
        <v>0</v>
      </c>
    </row>
    <row r="25" spans="1:9" ht="11.25">
      <c r="A25" s="20" t="s">
        <v>36</v>
      </c>
      <c r="B25" s="22">
        <v>39</v>
      </c>
      <c r="C25" s="23">
        <v>6250000</v>
      </c>
      <c r="D25" s="24">
        <v>2</v>
      </c>
      <c r="E25" s="25">
        <v>0</v>
      </c>
      <c r="F25" s="26">
        <v>0</v>
      </c>
      <c r="G25" s="25">
        <v>10</v>
      </c>
      <c r="H25" s="24">
        <v>0</v>
      </c>
      <c r="I25" s="28">
        <v>4</v>
      </c>
    </row>
    <row r="26" spans="1:9" ht="12" thickBot="1">
      <c r="A26" s="30" t="s">
        <v>30</v>
      </c>
      <c r="B26" s="31">
        <v>0</v>
      </c>
      <c r="C26" s="32">
        <v>0</v>
      </c>
      <c r="D26" s="33">
        <v>0</v>
      </c>
      <c r="E26" s="33">
        <v>0</v>
      </c>
      <c r="F26" s="32">
        <v>0</v>
      </c>
      <c r="G26" s="33">
        <v>0</v>
      </c>
      <c r="H26" s="33">
        <v>0</v>
      </c>
      <c r="I26" s="36">
        <v>0</v>
      </c>
    </row>
    <row r="27" spans="1:9" ht="13.5" customHeight="1" thickBot="1">
      <c r="A27" s="342" t="s">
        <v>38</v>
      </c>
      <c r="B27" s="345"/>
      <c r="C27" s="345"/>
      <c r="D27" s="345"/>
      <c r="E27" s="345"/>
      <c r="F27" s="345"/>
      <c r="G27" s="345"/>
      <c r="H27" s="345"/>
      <c r="I27" s="346"/>
    </row>
    <row r="28" spans="1:9" ht="11.25">
      <c r="A28" s="20" t="s">
        <v>32</v>
      </c>
      <c r="B28" s="21">
        <v>604</v>
      </c>
      <c r="C28" s="21">
        <v>102560420</v>
      </c>
      <c r="D28" s="21">
        <v>29</v>
      </c>
      <c r="E28" s="21">
        <v>29</v>
      </c>
      <c r="F28" s="21">
        <v>87534000</v>
      </c>
      <c r="G28" s="21">
        <v>278</v>
      </c>
      <c r="H28" s="21">
        <v>5</v>
      </c>
      <c r="I28" s="240">
        <v>160</v>
      </c>
    </row>
    <row r="29" spans="1:9" ht="11.25">
      <c r="A29" s="20" t="s">
        <v>33</v>
      </c>
      <c r="B29" s="22">
        <v>96</v>
      </c>
      <c r="C29" s="23">
        <v>45504000</v>
      </c>
      <c r="D29" s="24">
        <v>0</v>
      </c>
      <c r="E29" s="25">
        <v>29</v>
      </c>
      <c r="F29" s="26">
        <v>87534000</v>
      </c>
      <c r="G29" s="25">
        <v>82</v>
      </c>
      <c r="H29" s="24">
        <v>2</v>
      </c>
      <c r="I29" s="27">
        <v>16</v>
      </c>
    </row>
    <row r="30" spans="1:9" ht="11.25">
      <c r="A30" s="20" t="s">
        <v>34</v>
      </c>
      <c r="B30" s="22">
        <v>0</v>
      </c>
      <c r="C30" s="23">
        <v>0</v>
      </c>
      <c r="D30" s="24">
        <v>0</v>
      </c>
      <c r="E30" s="24">
        <v>0</v>
      </c>
      <c r="F30" s="23">
        <v>0</v>
      </c>
      <c r="G30" s="24">
        <v>0</v>
      </c>
      <c r="H30" s="24">
        <v>0</v>
      </c>
      <c r="I30" s="27">
        <v>0</v>
      </c>
    </row>
    <row r="31" spans="1:9" ht="11.25">
      <c r="A31" s="20" t="s">
        <v>35</v>
      </c>
      <c r="B31" s="22">
        <v>0</v>
      </c>
      <c r="C31" s="23">
        <v>0</v>
      </c>
      <c r="D31" s="24">
        <v>0</v>
      </c>
      <c r="E31" s="24">
        <v>0</v>
      </c>
      <c r="F31" s="23">
        <v>0</v>
      </c>
      <c r="G31" s="24">
        <v>0</v>
      </c>
      <c r="H31" s="24">
        <v>0</v>
      </c>
      <c r="I31" s="27">
        <v>0</v>
      </c>
    </row>
    <row r="32" spans="1:9" ht="11.25">
      <c r="A32" s="20" t="s">
        <v>36</v>
      </c>
      <c r="B32" s="22">
        <v>508</v>
      </c>
      <c r="C32" s="23">
        <v>57056420</v>
      </c>
      <c r="D32" s="24">
        <v>29</v>
      </c>
      <c r="E32" s="25">
        <v>0</v>
      </c>
      <c r="F32" s="26">
        <v>0</v>
      </c>
      <c r="G32" s="25">
        <v>195</v>
      </c>
      <c r="H32" s="24">
        <v>3</v>
      </c>
      <c r="I32" s="27">
        <v>144</v>
      </c>
    </row>
    <row r="33" spans="1:9" ht="12" thickBot="1">
      <c r="A33" s="30" t="s">
        <v>30</v>
      </c>
      <c r="B33" s="31">
        <v>0</v>
      </c>
      <c r="C33" s="32">
        <v>0</v>
      </c>
      <c r="D33" s="33">
        <v>0</v>
      </c>
      <c r="E33" s="33">
        <v>0</v>
      </c>
      <c r="F33" s="32">
        <v>0</v>
      </c>
      <c r="G33" s="34">
        <v>1</v>
      </c>
      <c r="H33" s="33">
        <v>0</v>
      </c>
      <c r="I33" s="36">
        <v>0</v>
      </c>
    </row>
    <row r="34" spans="1:9" ht="12.75" customHeight="1" thickBot="1">
      <c r="A34" s="342" t="s">
        <v>39</v>
      </c>
      <c r="B34" s="345"/>
      <c r="C34" s="345"/>
      <c r="D34" s="345"/>
      <c r="E34" s="345"/>
      <c r="F34" s="345"/>
      <c r="G34" s="345"/>
      <c r="H34" s="345"/>
      <c r="I34" s="346"/>
    </row>
    <row r="35" spans="1:9" ht="11.25">
      <c r="A35" s="20" t="s">
        <v>32</v>
      </c>
      <c r="B35" s="21">
        <v>57</v>
      </c>
      <c r="C35" s="21">
        <v>9450500</v>
      </c>
      <c r="D35" s="21">
        <v>1</v>
      </c>
      <c r="E35" s="21">
        <v>1</v>
      </c>
      <c r="F35" s="21">
        <v>5000000</v>
      </c>
      <c r="G35" s="21">
        <v>25</v>
      </c>
      <c r="H35" s="21">
        <v>1</v>
      </c>
      <c r="I35" s="240">
        <v>13</v>
      </c>
    </row>
    <row r="36" spans="1:9" ht="11.25">
      <c r="A36" s="20" t="s">
        <v>33</v>
      </c>
      <c r="B36" s="22">
        <v>26</v>
      </c>
      <c r="C36" s="23">
        <v>6495000</v>
      </c>
      <c r="D36" s="24">
        <v>0</v>
      </c>
      <c r="E36" s="25">
        <v>1</v>
      </c>
      <c r="F36" s="26">
        <v>5000000</v>
      </c>
      <c r="G36" s="25">
        <v>21</v>
      </c>
      <c r="H36" s="24">
        <v>0</v>
      </c>
      <c r="I36" s="27">
        <v>7</v>
      </c>
    </row>
    <row r="37" spans="1:9" s="18" customFormat="1" ht="11.25">
      <c r="A37" s="20" t="s">
        <v>34</v>
      </c>
      <c r="B37" s="22">
        <v>0</v>
      </c>
      <c r="C37" s="23">
        <v>0</v>
      </c>
      <c r="D37" s="24">
        <v>0</v>
      </c>
      <c r="E37" s="24">
        <v>0</v>
      </c>
      <c r="F37" s="23">
        <v>0</v>
      </c>
      <c r="G37" s="24">
        <v>0</v>
      </c>
      <c r="H37" s="24">
        <v>0</v>
      </c>
      <c r="I37" s="28">
        <v>0</v>
      </c>
    </row>
    <row r="38" spans="1:9" ht="11.25">
      <c r="A38" s="20" t="s">
        <v>35</v>
      </c>
      <c r="B38" s="22">
        <v>0</v>
      </c>
      <c r="C38" s="23">
        <v>0</v>
      </c>
      <c r="D38" s="24">
        <v>0</v>
      </c>
      <c r="E38" s="24">
        <v>0</v>
      </c>
      <c r="F38" s="23">
        <v>0</v>
      </c>
      <c r="G38" s="24">
        <v>0</v>
      </c>
      <c r="H38" s="24">
        <v>0</v>
      </c>
      <c r="I38" s="28">
        <v>0</v>
      </c>
    </row>
    <row r="39" spans="1:9" ht="11.25">
      <c r="A39" s="20" t="s">
        <v>36</v>
      </c>
      <c r="B39" s="22">
        <v>31</v>
      </c>
      <c r="C39" s="23">
        <v>2955500</v>
      </c>
      <c r="D39" s="24">
        <v>1</v>
      </c>
      <c r="E39" s="24">
        <v>0</v>
      </c>
      <c r="F39" s="23">
        <v>0</v>
      </c>
      <c r="G39" s="25">
        <v>4</v>
      </c>
      <c r="H39" s="24">
        <v>1</v>
      </c>
      <c r="I39" s="27">
        <v>6</v>
      </c>
    </row>
    <row r="40" spans="1:9" ht="12" thickBot="1">
      <c r="A40" s="30" t="s">
        <v>30</v>
      </c>
      <c r="B40" s="31">
        <v>0</v>
      </c>
      <c r="C40" s="32">
        <v>0</v>
      </c>
      <c r="D40" s="33">
        <v>0</v>
      </c>
      <c r="E40" s="33">
        <v>0</v>
      </c>
      <c r="F40" s="32">
        <v>0</v>
      </c>
      <c r="G40" s="33">
        <v>0</v>
      </c>
      <c r="H40" s="33">
        <v>0</v>
      </c>
      <c r="I40" s="35">
        <v>0</v>
      </c>
    </row>
    <row r="41" spans="1:9" ht="11.25" customHeight="1" thickBot="1">
      <c r="A41" s="342" t="s">
        <v>40</v>
      </c>
      <c r="B41" s="345"/>
      <c r="C41" s="345"/>
      <c r="D41" s="345"/>
      <c r="E41" s="345"/>
      <c r="F41" s="345"/>
      <c r="G41" s="345"/>
      <c r="H41" s="345"/>
      <c r="I41" s="346"/>
    </row>
    <row r="42" spans="1:9" ht="11.25">
      <c r="A42" s="20" t="s">
        <v>32</v>
      </c>
      <c r="B42" s="21">
        <v>10</v>
      </c>
      <c r="C42" s="21">
        <v>1546000</v>
      </c>
      <c r="D42" s="21">
        <v>0</v>
      </c>
      <c r="E42" s="21">
        <v>0</v>
      </c>
      <c r="F42" s="21">
        <v>0</v>
      </c>
      <c r="G42" s="21">
        <v>4</v>
      </c>
      <c r="H42" s="21">
        <v>0</v>
      </c>
      <c r="I42" s="240">
        <v>0</v>
      </c>
    </row>
    <row r="43" spans="1:9" ht="11.25">
      <c r="A43" s="20" t="s">
        <v>33</v>
      </c>
      <c r="B43" s="22">
        <v>3</v>
      </c>
      <c r="C43" s="23">
        <v>966000</v>
      </c>
      <c r="D43" s="24">
        <v>0</v>
      </c>
      <c r="E43" s="24">
        <v>0</v>
      </c>
      <c r="F43" s="23">
        <v>0</v>
      </c>
      <c r="G43" s="25">
        <v>0</v>
      </c>
      <c r="H43" s="24">
        <v>0</v>
      </c>
      <c r="I43" s="27">
        <v>0</v>
      </c>
    </row>
    <row r="44" spans="1:9" s="18" customFormat="1" ht="11.25">
      <c r="A44" s="20" t="s">
        <v>34</v>
      </c>
      <c r="B44" s="22">
        <v>0</v>
      </c>
      <c r="C44" s="23">
        <v>0</v>
      </c>
      <c r="D44" s="24">
        <v>0</v>
      </c>
      <c r="E44" s="24">
        <v>0</v>
      </c>
      <c r="F44" s="23">
        <v>0</v>
      </c>
      <c r="G44" s="24">
        <v>0</v>
      </c>
      <c r="H44" s="24">
        <v>0</v>
      </c>
      <c r="I44" s="28">
        <v>0</v>
      </c>
    </row>
    <row r="45" spans="1:9" ht="11.25">
      <c r="A45" s="20" t="s">
        <v>35</v>
      </c>
      <c r="B45" s="22">
        <v>0</v>
      </c>
      <c r="C45" s="23">
        <v>0</v>
      </c>
      <c r="D45" s="24">
        <v>0</v>
      </c>
      <c r="E45" s="24">
        <v>0</v>
      </c>
      <c r="F45" s="23">
        <v>0</v>
      </c>
      <c r="G45" s="24">
        <v>0</v>
      </c>
      <c r="H45" s="24">
        <v>0</v>
      </c>
      <c r="I45" s="28">
        <v>0</v>
      </c>
    </row>
    <row r="46" spans="1:9" ht="11.25">
      <c r="A46" s="20" t="s">
        <v>36</v>
      </c>
      <c r="B46" s="22">
        <v>7</v>
      </c>
      <c r="C46" s="23">
        <v>580000</v>
      </c>
      <c r="D46" s="24">
        <v>0</v>
      </c>
      <c r="E46" s="24">
        <v>0</v>
      </c>
      <c r="F46" s="23">
        <v>0</v>
      </c>
      <c r="G46" s="25">
        <v>4</v>
      </c>
      <c r="H46" s="24">
        <v>0</v>
      </c>
      <c r="I46" s="27">
        <v>0</v>
      </c>
    </row>
    <row r="47" spans="1:9" ht="12" thickBot="1">
      <c r="A47" s="30" t="s">
        <v>30</v>
      </c>
      <c r="B47" s="31">
        <v>0</v>
      </c>
      <c r="C47" s="32">
        <v>0</v>
      </c>
      <c r="D47" s="33">
        <v>0</v>
      </c>
      <c r="E47" s="33">
        <v>0</v>
      </c>
      <c r="F47" s="32">
        <v>0</v>
      </c>
      <c r="G47" s="33">
        <v>0</v>
      </c>
      <c r="H47" s="33">
        <v>0</v>
      </c>
      <c r="I47" s="36">
        <v>0</v>
      </c>
    </row>
    <row r="48" spans="1:9" ht="11.25" customHeight="1" thickBot="1">
      <c r="A48" s="342" t="s">
        <v>41</v>
      </c>
      <c r="B48" s="345"/>
      <c r="C48" s="345"/>
      <c r="D48" s="345"/>
      <c r="E48" s="345"/>
      <c r="F48" s="345"/>
      <c r="G48" s="345"/>
      <c r="H48" s="345"/>
      <c r="I48" s="346"/>
    </row>
    <row r="49" spans="1:9" ht="11.25">
      <c r="A49" s="20" t="s">
        <v>32</v>
      </c>
      <c r="B49" s="21">
        <v>726</v>
      </c>
      <c r="C49" s="21">
        <v>156546500</v>
      </c>
      <c r="D49" s="21">
        <v>28</v>
      </c>
      <c r="E49" s="21">
        <v>28</v>
      </c>
      <c r="F49" s="21">
        <v>98859500</v>
      </c>
      <c r="G49" s="21">
        <v>188</v>
      </c>
      <c r="H49" s="21">
        <v>5</v>
      </c>
      <c r="I49" s="240">
        <v>228</v>
      </c>
    </row>
    <row r="50" spans="1:10" ht="11.25">
      <c r="A50" s="20" t="s">
        <v>33</v>
      </c>
      <c r="B50" s="37">
        <v>132</v>
      </c>
      <c r="C50" s="26">
        <v>76157500</v>
      </c>
      <c r="D50" s="24">
        <v>0</v>
      </c>
      <c r="E50" s="24">
        <v>27</v>
      </c>
      <c r="F50" s="23">
        <v>98559500</v>
      </c>
      <c r="G50" s="25">
        <v>47</v>
      </c>
      <c r="H50" s="24">
        <v>1</v>
      </c>
      <c r="I50" s="27">
        <v>11</v>
      </c>
      <c r="J50" s="18"/>
    </row>
    <row r="51" spans="1:9" s="18" customFormat="1" ht="11.25">
      <c r="A51" s="20" t="s">
        <v>34</v>
      </c>
      <c r="B51" s="37">
        <v>0</v>
      </c>
      <c r="C51" s="26">
        <v>0</v>
      </c>
      <c r="D51" s="24">
        <v>1</v>
      </c>
      <c r="E51" s="24">
        <v>0</v>
      </c>
      <c r="F51" s="23">
        <v>0</v>
      </c>
      <c r="G51" s="24">
        <v>0</v>
      </c>
      <c r="H51" s="24">
        <v>0</v>
      </c>
      <c r="I51" s="27">
        <v>0</v>
      </c>
    </row>
    <row r="52" spans="1:10" ht="11.25">
      <c r="A52" s="20" t="s">
        <v>35</v>
      </c>
      <c r="B52" s="22">
        <v>0</v>
      </c>
      <c r="C52" s="23">
        <v>0</v>
      </c>
      <c r="D52" s="24">
        <v>0</v>
      </c>
      <c r="E52" s="24">
        <v>0</v>
      </c>
      <c r="F52" s="23">
        <v>0</v>
      </c>
      <c r="G52" s="25">
        <v>0</v>
      </c>
      <c r="H52" s="24">
        <v>0</v>
      </c>
      <c r="I52" s="28">
        <v>0</v>
      </c>
      <c r="J52" s="18"/>
    </row>
    <row r="53" spans="1:10" ht="11.25">
      <c r="A53" s="20" t="s">
        <v>36</v>
      </c>
      <c r="B53" s="37">
        <v>546</v>
      </c>
      <c r="C53" s="26">
        <v>80389000</v>
      </c>
      <c r="D53" s="24">
        <v>27</v>
      </c>
      <c r="E53" s="25">
        <v>1</v>
      </c>
      <c r="F53" s="26">
        <v>300000</v>
      </c>
      <c r="G53" s="25">
        <v>141</v>
      </c>
      <c r="H53" s="24">
        <v>4</v>
      </c>
      <c r="I53" s="27">
        <v>114</v>
      </c>
      <c r="J53" s="18"/>
    </row>
    <row r="54" spans="1:10" ht="12" thickBot="1">
      <c r="A54" s="30" t="s">
        <v>30</v>
      </c>
      <c r="B54" s="31">
        <v>48</v>
      </c>
      <c r="C54" s="32">
        <v>0</v>
      </c>
      <c r="D54" s="33">
        <v>0</v>
      </c>
      <c r="E54" s="33">
        <v>0</v>
      </c>
      <c r="F54" s="32">
        <v>0</v>
      </c>
      <c r="G54" s="34">
        <v>0</v>
      </c>
      <c r="H54" s="33">
        <v>0</v>
      </c>
      <c r="I54" s="35">
        <v>103</v>
      </c>
      <c r="J54" s="18"/>
    </row>
    <row r="55" spans="1:9" ht="12" thickBot="1">
      <c r="A55" s="349" t="s">
        <v>42</v>
      </c>
      <c r="B55" s="350"/>
      <c r="C55" s="350"/>
      <c r="D55" s="350"/>
      <c r="E55" s="350"/>
      <c r="F55" s="350"/>
      <c r="G55" s="350"/>
      <c r="H55" s="350"/>
      <c r="I55" s="351"/>
    </row>
    <row r="56" spans="1:9" ht="11.25">
      <c r="A56" s="20" t="s">
        <v>32</v>
      </c>
      <c r="B56" s="21">
        <v>1238</v>
      </c>
      <c r="C56" s="21">
        <v>182105310</v>
      </c>
      <c r="D56" s="21">
        <v>47</v>
      </c>
      <c r="E56" s="21">
        <v>47</v>
      </c>
      <c r="F56" s="21">
        <v>127714200</v>
      </c>
      <c r="G56" s="21">
        <v>495</v>
      </c>
      <c r="H56" s="21">
        <v>5</v>
      </c>
      <c r="I56" s="240">
        <v>414</v>
      </c>
    </row>
    <row r="57" spans="1:9" ht="11.25">
      <c r="A57" s="20" t="s">
        <v>33</v>
      </c>
      <c r="B57" s="37">
        <v>141</v>
      </c>
      <c r="C57" s="26">
        <v>46928000</v>
      </c>
      <c r="D57" s="24">
        <v>0</v>
      </c>
      <c r="E57" s="25">
        <v>46</v>
      </c>
      <c r="F57" s="26">
        <v>127685400</v>
      </c>
      <c r="G57" s="25">
        <v>81</v>
      </c>
      <c r="H57" s="24">
        <v>1</v>
      </c>
      <c r="I57" s="27">
        <v>33</v>
      </c>
    </row>
    <row r="58" spans="1:9" s="18" customFormat="1" ht="12" customHeight="1">
      <c r="A58" s="20" t="s">
        <v>34</v>
      </c>
      <c r="B58" s="22">
        <v>0</v>
      </c>
      <c r="C58" s="23">
        <v>0</v>
      </c>
      <c r="D58" s="24">
        <v>3</v>
      </c>
      <c r="E58" s="24">
        <v>0</v>
      </c>
      <c r="F58" s="23">
        <v>0</v>
      </c>
      <c r="G58" s="25">
        <v>0</v>
      </c>
      <c r="H58" s="24">
        <v>0</v>
      </c>
      <c r="I58" s="27">
        <v>0</v>
      </c>
    </row>
    <row r="59" spans="1:9" ht="11.25">
      <c r="A59" s="20" t="s">
        <v>35</v>
      </c>
      <c r="B59" s="22">
        <v>0</v>
      </c>
      <c r="C59" s="23">
        <v>0</v>
      </c>
      <c r="D59" s="24">
        <v>0</v>
      </c>
      <c r="E59" s="24">
        <v>0</v>
      </c>
      <c r="F59" s="23">
        <v>0</v>
      </c>
      <c r="G59" s="25">
        <v>0</v>
      </c>
      <c r="H59" s="24">
        <v>0</v>
      </c>
      <c r="I59" s="28">
        <v>0</v>
      </c>
    </row>
    <row r="60" spans="1:9" ht="11.25">
      <c r="A60" s="20" t="s">
        <v>36</v>
      </c>
      <c r="B60" s="37">
        <v>1095</v>
      </c>
      <c r="C60" s="26">
        <v>135177310</v>
      </c>
      <c r="D60" s="24">
        <v>44</v>
      </c>
      <c r="E60" s="24">
        <v>1</v>
      </c>
      <c r="F60" s="26">
        <v>28800</v>
      </c>
      <c r="G60" s="25">
        <v>414</v>
      </c>
      <c r="H60" s="24">
        <v>4</v>
      </c>
      <c r="I60" s="27">
        <v>376</v>
      </c>
    </row>
    <row r="61" spans="1:9" ht="12" thickBot="1">
      <c r="A61" s="30" t="s">
        <v>30</v>
      </c>
      <c r="B61" s="31">
        <v>2</v>
      </c>
      <c r="C61" s="32">
        <v>0</v>
      </c>
      <c r="D61" s="33">
        <v>0</v>
      </c>
      <c r="E61" s="33">
        <v>0</v>
      </c>
      <c r="F61" s="32">
        <v>0</v>
      </c>
      <c r="G61" s="33">
        <v>0</v>
      </c>
      <c r="H61" s="33">
        <v>0</v>
      </c>
      <c r="I61" s="36">
        <v>5</v>
      </c>
    </row>
    <row r="62" spans="1:9" s="18" customFormat="1" ht="11.25" customHeight="1" thickBot="1">
      <c r="A62" s="342" t="s">
        <v>43</v>
      </c>
      <c r="B62" s="343"/>
      <c r="C62" s="343"/>
      <c r="D62" s="343"/>
      <c r="E62" s="343"/>
      <c r="F62" s="343"/>
      <c r="G62" s="343"/>
      <c r="H62" s="343"/>
      <c r="I62" s="352"/>
    </row>
    <row r="63" spans="1:9" ht="11.25">
      <c r="A63" s="20" t="s">
        <v>32</v>
      </c>
      <c r="B63" s="21">
        <v>217</v>
      </c>
      <c r="C63" s="21">
        <v>38085000</v>
      </c>
      <c r="D63" s="21">
        <v>3</v>
      </c>
      <c r="E63" s="21">
        <v>3</v>
      </c>
      <c r="F63" s="21">
        <v>9570000</v>
      </c>
      <c r="G63" s="21">
        <v>81</v>
      </c>
      <c r="H63" s="21">
        <v>1</v>
      </c>
      <c r="I63" s="240">
        <v>36</v>
      </c>
    </row>
    <row r="64" spans="1:9" ht="11.25">
      <c r="A64" s="20" t="s">
        <v>33</v>
      </c>
      <c r="B64" s="37">
        <v>22</v>
      </c>
      <c r="C64" s="26">
        <v>21153000</v>
      </c>
      <c r="D64" s="24">
        <v>0</v>
      </c>
      <c r="E64" s="25">
        <v>3</v>
      </c>
      <c r="F64" s="26">
        <v>9570000</v>
      </c>
      <c r="G64" s="25">
        <v>11</v>
      </c>
      <c r="H64" s="24">
        <v>0</v>
      </c>
      <c r="I64" s="27">
        <v>5</v>
      </c>
    </row>
    <row r="65" spans="1:9" ht="11.25">
      <c r="A65" s="20" t="s">
        <v>34</v>
      </c>
      <c r="B65" s="22">
        <v>0</v>
      </c>
      <c r="C65" s="23">
        <v>0</v>
      </c>
      <c r="D65" s="24">
        <v>0</v>
      </c>
      <c r="E65" s="24">
        <v>0</v>
      </c>
      <c r="F65" s="23">
        <v>0</v>
      </c>
      <c r="G65" s="24">
        <v>0</v>
      </c>
      <c r="H65" s="24">
        <v>0</v>
      </c>
      <c r="I65" s="28">
        <v>0</v>
      </c>
    </row>
    <row r="66" spans="1:9" ht="11.25">
      <c r="A66" s="20" t="s">
        <v>35</v>
      </c>
      <c r="B66" s="22">
        <v>0</v>
      </c>
      <c r="C66" s="23">
        <v>0</v>
      </c>
      <c r="D66" s="24">
        <v>0</v>
      </c>
      <c r="E66" s="24">
        <v>0</v>
      </c>
      <c r="F66" s="23">
        <v>0</v>
      </c>
      <c r="G66" s="24">
        <v>0</v>
      </c>
      <c r="H66" s="24">
        <v>0</v>
      </c>
      <c r="I66" s="27">
        <v>0</v>
      </c>
    </row>
    <row r="67" spans="1:9" ht="11.25">
      <c r="A67" s="20" t="s">
        <v>36</v>
      </c>
      <c r="B67" s="37">
        <v>180</v>
      </c>
      <c r="C67" s="26">
        <v>16932000</v>
      </c>
      <c r="D67" s="24">
        <v>3</v>
      </c>
      <c r="E67" s="25">
        <v>0</v>
      </c>
      <c r="F67" s="26">
        <v>0</v>
      </c>
      <c r="G67" s="25">
        <v>64</v>
      </c>
      <c r="H67" s="24">
        <v>1</v>
      </c>
      <c r="I67" s="27">
        <v>28</v>
      </c>
    </row>
    <row r="68" spans="1:9" ht="12" thickBot="1">
      <c r="A68" s="30" t="s">
        <v>30</v>
      </c>
      <c r="B68" s="38">
        <v>15</v>
      </c>
      <c r="C68" s="39">
        <v>0</v>
      </c>
      <c r="D68" s="33">
        <v>0</v>
      </c>
      <c r="E68" s="33">
        <v>0</v>
      </c>
      <c r="F68" s="32">
        <v>0</v>
      </c>
      <c r="G68" s="34">
        <v>6</v>
      </c>
      <c r="H68" s="33">
        <v>0</v>
      </c>
      <c r="I68" s="35">
        <v>3</v>
      </c>
    </row>
    <row r="69" spans="1:9" ht="26.25" customHeight="1" thickBot="1">
      <c r="A69" s="185"/>
      <c r="B69" s="40"/>
      <c r="C69" s="41"/>
      <c r="D69" s="42"/>
      <c r="E69" s="42"/>
      <c r="F69" s="43"/>
      <c r="G69" s="40"/>
      <c r="H69" s="42"/>
      <c r="I69" s="40"/>
    </row>
    <row r="70" spans="1:9" ht="15.75" customHeight="1" thickBot="1">
      <c r="A70" s="342" t="s">
        <v>44</v>
      </c>
      <c r="B70" s="343"/>
      <c r="C70" s="343"/>
      <c r="D70" s="343"/>
      <c r="E70" s="343"/>
      <c r="F70" s="343"/>
      <c r="G70" s="343"/>
      <c r="H70" s="343"/>
      <c r="I70" s="344"/>
    </row>
    <row r="71" spans="1:9" ht="11.25">
      <c r="A71" s="20" t="s">
        <v>32</v>
      </c>
      <c r="B71" s="21">
        <v>242</v>
      </c>
      <c r="C71" s="21">
        <v>56101149</v>
      </c>
      <c r="D71" s="21">
        <v>6</v>
      </c>
      <c r="E71" s="21">
        <v>6</v>
      </c>
      <c r="F71" s="21">
        <v>4700000</v>
      </c>
      <c r="G71" s="21">
        <v>46</v>
      </c>
      <c r="H71" s="21">
        <v>3</v>
      </c>
      <c r="I71" s="240">
        <v>51</v>
      </c>
    </row>
    <row r="72" spans="1:9" ht="11.25">
      <c r="A72" s="20" t="s">
        <v>33</v>
      </c>
      <c r="B72" s="37">
        <v>41</v>
      </c>
      <c r="C72" s="26">
        <v>36317149</v>
      </c>
      <c r="D72" s="24">
        <v>0</v>
      </c>
      <c r="E72" s="25">
        <v>6</v>
      </c>
      <c r="F72" s="26">
        <v>4700000</v>
      </c>
      <c r="G72" s="25">
        <v>14</v>
      </c>
      <c r="H72" s="24">
        <v>0</v>
      </c>
      <c r="I72" s="27">
        <v>3</v>
      </c>
    </row>
    <row r="73" spans="1:9" s="18" customFormat="1" ht="11.25">
      <c r="A73" s="20" t="s">
        <v>34</v>
      </c>
      <c r="B73" s="22">
        <v>0</v>
      </c>
      <c r="C73" s="23">
        <v>0</v>
      </c>
      <c r="D73" s="24">
        <v>0</v>
      </c>
      <c r="E73" s="24">
        <v>0</v>
      </c>
      <c r="F73" s="23">
        <v>0</v>
      </c>
      <c r="G73" s="24">
        <v>0</v>
      </c>
      <c r="H73" s="24">
        <v>0</v>
      </c>
      <c r="I73" s="28">
        <v>0</v>
      </c>
    </row>
    <row r="74" spans="1:9" ht="11.25">
      <c r="A74" s="20" t="s">
        <v>35</v>
      </c>
      <c r="B74" s="22">
        <v>0</v>
      </c>
      <c r="C74" s="23">
        <v>0</v>
      </c>
      <c r="D74" s="24">
        <v>0</v>
      </c>
      <c r="E74" s="24">
        <v>0</v>
      </c>
      <c r="F74" s="23">
        <v>0</v>
      </c>
      <c r="G74" s="24">
        <v>0</v>
      </c>
      <c r="H74" s="24">
        <v>0</v>
      </c>
      <c r="I74" s="28">
        <v>0</v>
      </c>
    </row>
    <row r="75" spans="1:9" ht="11.25">
      <c r="A75" s="20" t="s">
        <v>36</v>
      </c>
      <c r="B75" s="37">
        <v>201</v>
      </c>
      <c r="C75" s="26">
        <v>19784000</v>
      </c>
      <c r="D75" s="24">
        <v>6</v>
      </c>
      <c r="E75" s="24">
        <v>0</v>
      </c>
      <c r="F75" s="23">
        <v>0</v>
      </c>
      <c r="G75" s="25">
        <v>32</v>
      </c>
      <c r="H75" s="24">
        <v>3</v>
      </c>
      <c r="I75" s="27">
        <v>47</v>
      </c>
    </row>
    <row r="76" spans="1:9" ht="12" customHeight="1" thickBot="1">
      <c r="A76" s="30" t="s">
        <v>30</v>
      </c>
      <c r="B76" s="31">
        <v>0</v>
      </c>
      <c r="C76" s="32">
        <v>0</v>
      </c>
      <c r="D76" s="33">
        <v>0</v>
      </c>
      <c r="E76" s="33">
        <v>0</v>
      </c>
      <c r="F76" s="32">
        <v>0</v>
      </c>
      <c r="G76" s="33">
        <v>0</v>
      </c>
      <c r="H76" s="33">
        <v>0</v>
      </c>
      <c r="I76" s="36">
        <v>1</v>
      </c>
    </row>
    <row r="77" spans="1:9" ht="14.25" customHeight="1" thickBot="1">
      <c r="A77" s="342" t="s">
        <v>45</v>
      </c>
      <c r="B77" s="345"/>
      <c r="C77" s="345"/>
      <c r="D77" s="345"/>
      <c r="E77" s="345"/>
      <c r="F77" s="345"/>
      <c r="G77" s="345"/>
      <c r="H77" s="345"/>
      <c r="I77" s="346"/>
    </row>
    <row r="78" spans="1:9" ht="11.25">
      <c r="A78" s="20" t="s">
        <v>32</v>
      </c>
      <c r="B78" s="21">
        <v>174</v>
      </c>
      <c r="C78" s="21">
        <v>14909500</v>
      </c>
      <c r="D78" s="21">
        <v>7</v>
      </c>
      <c r="E78" s="21">
        <v>7</v>
      </c>
      <c r="F78" s="21">
        <v>10310000</v>
      </c>
      <c r="G78" s="21">
        <v>38</v>
      </c>
      <c r="H78" s="21">
        <v>13</v>
      </c>
      <c r="I78" s="240">
        <v>27</v>
      </c>
    </row>
    <row r="79" spans="1:9" ht="11.25">
      <c r="A79" s="20" t="s">
        <v>33</v>
      </c>
      <c r="B79" s="37">
        <v>58</v>
      </c>
      <c r="C79" s="26">
        <v>11037500</v>
      </c>
      <c r="D79" s="24">
        <v>1</v>
      </c>
      <c r="E79" s="24">
        <v>6</v>
      </c>
      <c r="F79" s="23">
        <v>10250000</v>
      </c>
      <c r="G79" s="25">
        <v>14</v>
      </c>
      <c r="H79" s="24">
        <v>12</v>
      </c>
      <c r="I79" s="27">
        <v>4</v>
      </c>
    </row>
    <row r="80" spans="1:9" s="18" customFormat="1" ht="11.25">
      <c r="A80" s="20" t="s">
        <v>34</v>
      </c>
      <c r="B80" s="22">
        <v>0</v>
      </c>
      <c r="C80" s="23">
        <v>0</v>
      </c>
      <c r="D80" s="24">
        <v>0</v>
      </c>
      <c r="E80" s="24">
        <v>0</v>
      </c>
      <c r="F80" s="23">
        <v>0</v>
      </c>
      <c r="G80" s="24">
        <v>0</v>
      </c>
      <c r="H80" s="24">
        <v>0</v>
      </c>
      <c r="I80" s="28">
        <v>0</v>
      </c>
    </row>
    <row r="81" spans="1:9" ht="11.25">
      <c r="A81" s="20" t="s">
        <v>35</v>
      </c>
      <c r="B81" s="22">
        <v>0</v>
      </c>
      <c r="C81" s="23">
        <v>0</v>
      </c>
      <c r="D81" s="24">
        <v>0</v>
      </c>
      <c r="E81" s="24">
        <v>0</v>
      </c>
      <c r="F81" s="23">
        <v>0</v>
      </c>
      <c r="G81" s="24">
        <v>0</v>
      </c>
      <c r="H81" s="24">
        <v>0</v>
      </c>
      <c r="I81" s="28">
        <v>0</v>
      </c>
    </row>
    <row r="82" spans="1:9" ht="11.25">
      <c r="A82" s="20" t="s">
        <v>36</v>
      </c>
      <c r="B82" s="37">
        <v>116</v>
      </c>
      <c r="C82" s="26">
        <v>3872000</v>
      </c>
      <c r="D82" s="24">
        <v>6</v>
      </c>
      <c r="E82" s="24">
        <v>1</v>
      </c>
      <c r="F82" s="23">
        <v>60000</v>
      </c>
      <c r="G82" s="25">
        <v>24</v>
      </c>
      <c r="H82" s="24">
        <v>1</v>
      </c>
      <c r="I82" s="27">
        <v>23</v>
      </c>
    </row>
    <row r="83" spans="1:9" ht="12" customHeight="1" thickBot="1">
      <c r="A83" s="30" t="s">
        <v>30</v>
      </c>
      <c r="B83" s="31">
        <v>0</v>
      </c>
      <c r="C83" s="32">
        <v>0</v>
      </c>
      <c r="D83" s="33">
        <v>0</v>
      </c>
      <c r="E83" s="33">
        <v>0</v>
      </c>
      <c r="F83" s="32">
        <v>0</v>
      </c>
      <c r="G83" s="33">
        <v>0</v>
      </c>
      <c r="H83" s="33">
        <v>0</v>
      </c>
      <c r="I83" s="36">
        <v>0</v>
      </c>
    </row>
    <row r="84" spans="1:9" ht="12.75" customHeight="1" thickBot="1">
      <c r="A84" s="342" t="s">
        <v>46</v>
      </c>
      <c r="B84" s="345"/>
      <c r="C84" s="345"/>
      <c r="D84" s="345"/>
      <c r="E84" s="345"/>
      <c r="F84" s="345"/>
      <c r="G84" s="345"/>
      <c r="H84" s="345"/>
      <c r="I84" s="346"/>
    </row>
    <row r="85" spans="1:9" ht="11.25">
      <c r="A85" s="20" t="s">
        <v>32</v>
      </c>
      <c r="B85" s="21">
        <v>72</v>
      </c>
      <c r="C85" s="21">
        <v>25202000</v>
      </c>
      <c r="D85" s="21">
        <v>1</v>
      </c>
      <c r="E85" s="21">
        <v>1</v>
      </c>
      <c r="F85" s="21">
        <v>216000</v>
      </c>
      <c r="G85" s="21">
        <v>47</v>
      </c>
      <c r="H85" s="21">
        <v>2</v>
      </c>
      <c r="I85" s="240">
        <v>17</v>
      </c>
    </row>
    <row r="86" spans="1:9" ht="11.25">
      <c r="A86" s="20" t="s">
        <v>33</v>
      </c>
      <c r="B86" s="37">
        <v>14</v>
      </c>
      <c r="C86" s="26">
        <v>22860000</v>
      </c>
      <c r="D86" s="24">
        <v>0</v>
      </c>
      <c r="E86" s="24">
        <v>1</v>
      </c>
      <c r="F86" s="23">
        <v>216000</v>
      </c>
      <c r="G86" s="25">
        <v>39</v>
      </c>
      <c r="H86" s="24">
        <v>2</v>
      </c>
      <c r="I86" s="27">
        <v>6</v>
      </c>
    </row>
    <row r="87" spans="1:9" s="18" customFormat="1" ht="11.25">
      <c r="A87" s="20" t="s">
        <v>34</v>
      </c>
      <c r="B87" s="22">
        <v>0</v>
      </c>
      <c r="C87" s="23">
        <v>0</v>
      </c>
      <c r="D87" s="24">
        <v>0</v>
      </c>
      <c r="E87" s="24">
        <v>0</v>
      </c>
      <c r="F87" s="23">
        <v>0</v>
      </c>
      <c r="G87" s="24">
        <v>0</v>
      </c>
      <c r="H87" s="24">
        <v>0</v>
      </c>
      <c r="I87" s="28">
        <v>0</v>
      </c>
    </row>
    <row r="88" spans="1:9" ht="11.25">
      <c r="A88" s="20" t="s">
        <v>35</v>
      </c>
      <c r="B88" s="22">
        <v>0</v>
      </c>
      <c r="C88" s="23">
        <v>0</v>
      </c>
      <c r="D88" s="24">
        <v>0</v>
      </c>
      <c r="E88" s="24">
        <v>0</v>
      </c>
      <c r="F88" s="23">
        <v>0</v>
      </c>
      <c r="G88" s="24">
        <v>0</v>
      </c>
      <c r="H88" s="24">
        <v>0</v>
      </c>
      <c r="I88" s="28">
        <v>0</v>
      </c>
    </row>
    <row r="89" spans="1:9" ht="11.25">
      <c r="A89" s="20" t="s">
        <v>36</v>
      </c>
      <c r="B89" s="37">
        <v>58</v>
      </c>
      <c r="C89" s="26">
        <v>2342000</v>
      </c>
      <c r="D89" s="24">
        <v>1</v>
      </c>
      <c r="E89" s="24">
        <v>0</v>
      </c>
      <c r="F89" s="23">
        <v>0</v>
      </c>
      <c r="G89" s="25">
        <v>8</v>
      </c>
      <c r="H89" s="24">
        <v>0</v>
      </c>
      <c r="I89" s="27">
        <v>10</v>
      </c>
    </row>
    <row r="90" spans="1:9" ht="12" customHeight="1" thickBot="1">
      <c r="A90" s="30" t="s">
        <v>30</v>
      </c>
      <c r="B90" s="31">
        <v>0</v>
      </c>
      <c r="C90" s="32">
        <v>0</v>
      </c>
      <c r="D90" s="33">
        <v>0</v>
      </c>
      <c r="E90" s="33">
        <v>0</v>
      </c>
      <c r="F90" s="32">
        <v>0</v>
      </c>
      <c r="G90" s="33">
        <v>0</v>
      </c>
      <c r="H90" s="33">
        <v>0</v>
      </c>
      <c r="I90" s="36">
        <v>1</v>
      </c>
    </row>
    <row r="91" spans="1:9" ht="12.75" customHeight="1" thickBot="1">
      <c r="A91" s="342" t="s">
        <v>47</v>
      </c>
      <c r="B91" s="345"/>
      <c r="C91" s="345"/>
      <c r="D91" s="345"/>
      <c r="E91" s="345"/>
      <c r="F91" s="345"/>
      <c r="G91" s="345"/>
      <c r="H91" s="345"/>
      <c r="I91" s="346"/>
    </row>
    <row r="92" spans="1:9" ht="11.25">
      <c r="A92" s="20" t="s">
        <v>32</v>
      </c>
      <c r="B92" s="21">
        <v>78</v>
      </c>
      <c r="C92" s="21">
        <v>27078232</v>
      </c>
      <c r="D92" s="21">
        <v>5</v>
      </c>
      <c r="E92" s="21">
        <v>5</v>
      </c>
      <c r="F92" s="21">
        <v>17110000</v>
      </c>
      <c r="G92" s="21">
        <v>12</v>
      </c>
      <c r="H92" s="21">
        <v>0</v>
      </c>
      <c r="I92" s="240">
        <v>14</v>
      </c>
    </row>
    <row r="93" spans="1:9" ht="11.25">
      <c r="A93" s="20" t="s">
        <v>33</v>
      </c>
      <c r="B93" s="37">
        <v>30</v>
      </c>
      <c r="C93" s="26">
        <v>20853232</v>
      </c>
      <c r="D93" s="24">
        <v>0</v>
      </c>
      <c r="E93" s="24">
        <v>5</v>
      </c>
      <c r="F93" s="23">
        <v>17110000</v>
      </c>
      <c r="G93" s="25">
        <v>6</v>
      </c>
      <c r="H93" s="24">
        <v>0</v>
      </c>
      <c r="I93" s="27">
        <v>5</v>
      </c>
    </row>
    <row r="94" spans="1:9" s="18" customFormat="1" ht="11.25">
      <c r="A94" s="20" t="s">
        <v>34</v>
      </c>
      <c r="B94" s="22">
        <v>0</v>
      </c>
      <c r="C94" s="23">
        <v>0</v>
      </c>
      <c r="D94" s="24">
        <v>0</v>
      </c>
      <c r="E94" s="24">
        <v>0</v>
      </c>
      <c r="F94" s="23">
        <v>0</v>
      </c>
      <c r="G94" s="24">
        <v>0</v>
      </c>
      <c r="H94" s="24">
        <v>0</v>
      </c>
      <c r="I94" s="28">
        <v>0</v>
      </c>
    </row>
    <row r="95" spans="1:9" ht="11.25">
      <c r="A95" s="20" t="s">
        <v>35</v>
      </c>
      <c r="B95" s="22">
        <v>0</v>
      </c>
      <c r="C95" s="23">
        <v>0</v>
      </c>
      <c r="D95" s="24">
        <v>0</v>
      </c>
      <c r="E95" s="24">
        <v>0</v>
      </c>
      <c r="F95" s="23">
        <v>0</v>
      </c>
      <c r="G95" s="24">
        <v>0</v>
      </c>
      <c r="H95" s="24">
        <v>0</v>
      </c>
      <c r="I95" s="28">
        <v>0</v>
      </c>
    </row>
    <row r="96" spans="1:9" ht="11.25">
      <c r="A96" s="20" t="s">
        <v>36</v>
      </c>
      <c r="B96" s="37">
        <v>48</v>
      </c>
      <c r="C96" s="26">
        <v>6225000</v>
      </c>
      <c r="D96" s="24">
        <v>5</v>
      </c>
      <c r="E96" s="24">
        <v>0</v>
      </c>
      <c r="F96" s="23">
        <v>0</v>
      </c>
      <c r="G96" s="25">
        <v>6</v>
      </c>
      <c r="H96" s="24">
        <v>0</v>
      </c>
      <c r="I96" s="27">
        <v>9</v>
      </c>
    </row>
    <row r="97" spans="1:9" ht="12" customHeight="1" thickBot="1">
      <c r="A97" s="30" t="s">
        <v>30</v>
      </c>
      <c r="B97" s="38">
        <v>0</v>
      </c>
      <c r="C97" s="39">
        <v>0</v>
      </c>
      <c r="D97" s="33">
        <v>0</v>
      </c>
      <c r="E97" s="33">
        <v>0</v>
      </c>
      <c r="F97" s="32">
        <v>0</v>
      </c>
      <c r="G97" s="33">
        <v>0</v>
      </c>
      <c r="H97" s="33">
        <v>0</v>
      </c>
      <c r="I97" s="35">
        <v>0</v>
      </c>
    </row>
    <row r="98" spans="1:10" ht="14.25" customHeight="1" thickBot="1">
      <c r="A98" s="342" t="s">
        <v>48</v>
      </c>
      <c r="B98" s="345"/>
      <c r="C98" s="345"/>
      <c r="D98" s="345"/>
      <c r="E98" s="345"/>
      <c r="F98" s="345"/>
      <c r="G98" s="345"/>
      <c r="H98" s="345"/>
      <c r="I98" s="346"/>
      <c r="J98" s="18"/>
    </row>
    <row r="99" spans="1:10" ht="11.25">
      <c r="A99" s="20" t="s">
        <v>32</v>
      </c>
      <c r="B99" s="21">
        <v>432</v>
      </c>
      <c r="C99" s="21">
        <v>81176000</v>
      </c>
      <c r="D99" s="21">
        <v>20</v>
      </c>
      <c r="E99" s="21">
        <v>20</v>
      </c>
      <c r="F99" s="21">
        <v>23864769</v>
      </c>
      <c r="G99" s="21">
        <v>82</v>
      </c>
      <c r="H99" s="21">
        <v>2</v>
      </c>
      <c r="I99" s="240">
        <v>86</v>
      </c>
      <c r="J99" s="18"/>
    </row>
    <row r="100" spans="1:10" ht="11.25">
      <c r="A100" s="20" t="s">
        <v>33</v>
      </c>
      <c r="B100" s="37">
        <v>73</v>
      </c>
      <c r="C100" s="26">
        <v>59054500</v>
      </c>
      <c r="D100" s="24">
        <v>0</v>
      </c>
      <c r="E100" s="25">
        <v>20</v>
      </c>
      <c r="F100" s="26">
        <v>23864769</v>
      </c>
      <c r="G100" s="25">
        <v>12</v>
      </c>
      <c r="H100" s="24">
        <v>2</v>
      </c>
      <c r="I100" s="27">
        <v>5</v>
      </c>
      <c r="J100" s="18"/>
    </row>
    <row r="101" spans="1:9" s="18" customFormat="1" ht="11.25">
      <c r="A101" s="20" t="s">
        <v>34</v>
      </c>
      <c r="B101" s="22">
        <v>0</v>
      </c>
      <c r="C101" s="23">
        <v>0</v>
      </c>
      <c r="D101" s="24">
        <v>0</v>
      </c>
      <c r="E101" s="24">
        <v>0</v>
      </c>
      <c r="F101" s="23">
        <v>0</v>
      </c>
      <c r="G101" s="24">
        <v>0</v>
      </c>
      <c r="H101" s="24">
        <v>0</v>
      </c>
      <c r="I101" s="28">
        <v>0</v>
      </c>
    </row>
    <row r="102" spans="1:9" ht="11.25">
      <c r="A102" s="20" t="s">
        <v>35</v>
      </c>
      <c r="B102" s="22">
        <v>0</v>
      </c>
      <c r="C102" s="23">
        <v>0</v>
      </c>
      <c r="D102" s="24">
        <v>0</v>
      </c>
      <c r="E102" s="24">
        <v>0</v>
      </c>
      <c r="F102" s="23">
        <v>0</v>
      </c>
      <c r="G102" s="24">
        <v>0</v>
      </c>
      <c r="H102" s="24">
        <v>0</v>
      </c>
      <c r="I102" s="28">
        <v>0</v>
      </c>
    </row>
    <row r="103" spans="1:9" ht="11.25">
      <c r="A103" s="20" t="s">
        <v>36</v>
      </c>
      <c r="B103" s="37">
        <v>359</v>
      </c>
      <c r="C103" s="26">
        <v>22121500</v>
      </c>
      <c r="D103" s="24">
        <v>20</v>
      </c>
      <c r="E103" s="25">
        <v>0</v>
      </c>
      <c r="F103" s="26">
        <v>0</v>
      </c>
      <c r="G103" s="25">
        <v>70</v>
      </c>
      <c r="H103" s="24">
        <v>0</v>
      </c>
      <c r="I103" s="27">
        <v>81</v>
      </c>
    </row>
    <row r="104" spans="1:9" ht="12" customHeight="1" thickBot="1">
      <c r="A104" s="30" t="s">
        <v>30</v>
      </c>
      <c r="B104" s="31">
        <v>0</v>
      </c>
      <c r="C104" s="32">
        <v>0</v>
      </c>
      <c r="D104" s="33">
        <v>0</v>
      </c>
      <c r="E104" s="33">
        <v>0</v>
      </c>
      <c r="F104" s="32">
        <v>0</v>
      </c>
      <c r="G104" s="33">
        <v>0</v>
      </c>
      <c r="H104" s="33">
        <v>0</v>
      </c>
      <c r="I104" s="36">
        <v>0</v>
      </c>
    </row>
    <row r="105" spans="1:9" ht="12.75" customHeight="1" thickBot="1">
      <c r="A105" s="342" t="s">
        <v>49</v>
      </c>
      <c r="B105" s="345"/>
      <c r="C105" s="345"/>
      <c r="D105" s="345"/>
      <c r="E105" s="345"/>
      <c r="F105" s="345"/>
      <c r="G105" s="345"/>
      <c r="H105" s="345"/>
      <c r="I105" s="346"/>
    </row>
    <row r="106" spans="1:9" ht="11.25">
      <c r="A106" s="20" t="s">
        <v>32</v>
      </c>
      <c r="B106" s="21">
        <v>158</v>
      </c>
      <c r="C106" s="21">
        <v>22460200</v>
      </c>
      <c r="D106" s="21">
        <v>10</v>
      </c>
      <c r="E106" s="21">
        <v>10</v>
      </c>
      <c r="F106" s="21">
        <v>34624000</v>
      </c>
      <c r="G106" s="21">
        <v>60</v>
      </c>
      <c r="H106" s="21">
        <v>1</v>
      </c>
      <c r="I106" s="240">
        <v>48</v>
      </c>
    </row>
    <row r="107" spans="1:9" ht="11.25">
      <c r="A107" s="20" t="s">
        <v>33</v>
      </c>
      <c r="B107" s="37">
        <v>18</v>
      </c>
      <c r="C107" s="26">
        <v>10230200</v>
      </c>
      <c r="D107" s="24">
        <v>0</v>
      </c>
      <c r="E107" s="25">
        <v>10</v>
      </c>
      <c r="F107" s="26">
        <v>34624000</v>
      </c>
      <c r="G107" s="25">
        <v>22</v>
      </c>
      <c r="H107" s="24">
        <v>1</v>
      </c>
      <c r="I107" s="27">
        <v>2</v>
      </c>
    </row>
    <row r="108" spans="1:9" s="18" customFormat="1" ht="11.25">
      <c r="A108" s="20" t="s">
        <v>34</v>
      </c>
      <c r="B108" s="22">
        <v>0</v>
      </c>
      <c r="C108" s="23">
        <v>0</v>
      </c>
      <c r="D108" s="24">
        <v>0</v>
      </c>
      <c r="E108" s="24">
        <v>0</v>
      </c>
      <c r="F108" s="23">
        <v>0</v>
      </c>
      <c r="G108" s="24">
        <v>0</v>
      </c>
      <c r="H108" s="24">
        <v>0</v>
      </c>
      <c r="I108" s="28">
        <v>0</v>
      </c>
    </row>
    <row r="109" spans="1:9" ht="11.25">
      <c r="A109" s="20" t="s">
        <v>35</v>
      </c>
      <c r="B109" s="22">
        <v>0</v>
      </c>
      <c r="C109" s="23">
        <v>0</v>
      </c>
      <c r="D109" s="24">
        <v>0</v>
      </c>
      <c r="E109" s="24">
        <v>0</v>
      </c>
      <c r="F109" s="23">
        <v>0</v>
      </c>
      <c r="G109" s="24">
        <v>0</v>
      </c>
      <c r="H109" s="24">
        <v>0</v>
      </c>
      <c r="I109" s="28">
        <v>0</v>
      </c>
    </row>
    <row r="110" spans="1:9" ht="11.25">
      <c r="A110" s="20" t="s">
        <v>36</v>
      </c>
      <c r="B110" s="37">
        <v>139</v>
      </c>
      <c r="C110" s="26">
        <v>12230000</v>
      </c>
      <c r="D110" s="24">
        <v>10</v>
      </c>
      <c r="E110" s="25">
        <v>0</v>
      </c>
      <c r="F110" s="26">
        <v>0</v>
      </c>
      <c r="G110" s="25">
        <v>38</v>
      </c>
      <c r="H110" s="24">
        <v>0</v>
      </c>
      <c r="I110" s="27">
        <v>46</v>
      </c>
    </row>
    <row r="111" spans="1:9" ht="12" customHeight="1" thickBot="1">
      <c r="A111" s="30" t="s">
        <v>30</v>
      </c>
      <c r="B111" s="31">
        <v>1</v>
      </c>
      <c r="C111" s="32">
        <v>0</v>
      </c>
      <c r="D111" s="33">
        <v>0</v>
      </c>
      <c r="E111" s="33">
        <v>0</v>
      </c>
      <c r="F111" s="32">
        <v>0</v>
      </c>
      <c r="G111" s="33">
        <v>0</v>
      </c>
      <c r="H111" s="33">
        <v>0</v>
      </c>
      <c r="I111" s="36">
        <v>0</v>
      </c>
    </row>
    <row r="112" spans="1:9" ht="12.75" customHeight="1" thickBot="1">
      <c r="A112" s="347" t="s">
        <v>50</v>
      </c>
      <c r="B112" s="345"/>
      <c r="C112" s="345"/>
      <c r="D112" s="345"/>
      <c r="E112" s="345"/>
      <c r="F112" s="345"/>
      <c r="G112" s="345"/>
      <c r="H112" s="345"/>
      <c r="I112" s="346"/>
    </row>
    <row r="113" spans="1:9" ht="11.25">
      <c r="A113" s="20" t="s">
        <v>32</v>
      </c>
      <c r="B113" s="21">
        <v>15</v>
      </c>
      <c r="C113" s="21">
        <v>1710000</v>
      </c>
      <c r="D113" s="21">
        <v>0</v>
      </c>
      <c r="E113" s="21">
        <v>0</v>
      </c>
      <c r="F113" s="21">
        <v>0</v>
      </c>
      <c r="G113" s="21">
        <v>0</v>
      </c>
      <c r="H113" s="21">
        <v>0</v>
      </c>
      <c r="I113" s="240">
        <v>3</v>
      </c>
    </row>
    <row r="114" spans="1:9" ht="11.25">
      <c r="A114" s="20" t="s">
        <v>33</v>
      </c>
      <c r="B114" s="22">
        <v>1</v>
      </c>
      <c r="C114" s="23">
        <v>100000</v>
      </c>
      <c r="D114" s="24">
        <v>0</v>
      </c>
      <c r="E114" s="24">
        <v>0</v>
      </c>
      <c r="F114" s="23">
        <v>0</v>
      </c>
      <c r="G114" s="25">
        <v>0</v>
      </c>
      <c r="H114" s="24">
        <v>0</v>
      </c>
      <c r="I114" s="28">
        <v>1</v>
      </c>
    </row>
    <row r="115" spans="1:9" ht="11.25">
      <c r="A115" s="20" t="s">
        <v>34</v>
      </c>
      <c r="B115" s="22">
        <v>0</v>
      </c>
      <c r="C115" s="23">
        <v>0</v>
      </c>
      <c r="D115" s="24">
        <v>0</v>
      </c>
      <c r="E115" s="24">
        <v>0</v>
      </c>
      <c r="F115" s="23">
        <v>0</v>
      </c>
      <c r="G115" s="24">
        <v>0</v>
      </c>
      <c r="H115" s="24">
        <v>0</v>
      </c>
      <c r="I115" s="28">
        <v>0</v>
      </c>
    </row>
    <row r="116" spans="1:9" s="18" customFormat="1" ht="11.25">
      <c r="A116" s="20" t="s">
        <v>35</v>
      </c>
      <c r="B116" s="22">
        <v>0</v>
      </c>
      <c r="C116" s="23">
        <v>0</v>
      </c>
      <c r="D116" s="24">
        <v>0</v>
      </c>
      <c r="E116" s="24">
        <v>0</v>
      </c>
      <c r="F116" s="23">
        <v>0</v>
      </c>
      <c r="G116" s="24">
        <v>0</v>
      </c>
      <c r="H116" s="24">
        <v>0</v>
      </c>
      <c r="I116" s="28">
        <v>0</v>
      </c>
    </row>
    <row r="117" spans="1:9" ht="11.25">
      <c r="A117" s="20" t="s">
        <v>36</v>
      </c>
      <c r="B117" s="37">
        <v>14</v>
      </c>
      <c r="C117" s="26">
        <v>1610000</v>
      </c>
      <c r="D117" s="24">
        <v>0</v>
      </c>
      <c r="E117" s="24">
        <v>0</v>
      </c>
      <c r="F117" s="23">
        <v>0</v>
      </c>
      <c r="G117" s="25">
        <v>0</v>
      </c>
      <c r="H117" s="24">
        <v>0</v>
      </c>
      <c r="I117" s="28">
        <v>2</v>
      </c>
    </row>
    <row r="118" spans="1:9" ht="12" thickBot="1">
      <c r="A118" s="30" t="s">
        <v>30</v>
      </c>
      <c r="B118" s="38">
        <v>0</v>
      </c>
      <c r="C118" s="39">
        <v>0</v>
      </c>
      <c r="D118" s="33">
        <v>0</v>
      </c>
      <c r="E118" s="33">
        <v>0</v>
      </c>
      <c r="F118" s="32">
        <v>0</v>
      </c>
      <c r="G118" s="33">
        <v>0</v>
      </c>
      <c r="H118" s="33">
        <v>0</v>
      </c>
      <c r="I118" s="36">
        <v>0</v>
      </c>
    </row>
    <row r="119" spans="1:9" ht="11.25" customHeight="1" thickBot="1">
      <c r="A119" s="342" t="s">
        <v>51</v>
      </c>
      <c r="B119" s="345"/>
      <c r="C119" s="345"/>
      <c r="D119" s="345"/>
      <c r="E119" s="345"/>
      <c r="F119" s="345"/>
      <c r="G119" s="345"/>
      <c r="H119" s="345"/>
      <c r="I119" s="346"/>
    </row>
    <row r="120" spans="1:9" ht="11.25">
      <c r="A120" s="20" t="s">
        <v>32</v>
      </c>
      <c r="B120" s="21">
        <v>123</v>
      </c>
      <c r="C120" s="21">
        <v>18432000</v>
      </c>
      <c r="D120" s="21">
        <v>1</v>
      </c>
      <c r="E120" s="21">
        <v>1</v>
      </c>
      <c r="F120" s="21">
        <v>680000</v>
      </c>
      <c r="G120" s="21">
        <v>19</v>
      </c>
      <c r="H120" s="21">
        <v>0</v>
      </c>
      <c r="I120" s="240">
        <v>12</v>
      </c>
    </row>
    <row r="121" spans="1:9" ht="11.25">
      <c r="A121" s="20" t="s">
        <v>33</v>
      </c>
      <c r="B121" s="37">
        <v>29</v>
      </c>
      <c r="C121" s="26">
        <v>10120000</v>
      </c>
      <c r="D121" s="24">
        <v>0</v>
      </c>
      <c r="E121" s="24">
        <v>1</v>
      </c>
      <c r="F121" s="23">
        <v>680000</v>
      </c>
      <c r="G121" s="25">
        <v>13</v>
      </c>
      <c r="H121" s="24">
        <v>0</v>
      </c>
      <c r="I121" s="27">
        <v>0</v>
      </c>
    </row>
    <row r="122" spans="1:9" ht="11.25">
      <c r="A122" s="20" t="s">
        <v>34</v>
      </c>
      <c r="B122" s="22">
        <v>0</v>
      </c>
      <c r="C122" s="23">
        <v>0</v>
      </c>
      <c r="D122" s="24">
        <v>0</v>
      </c>
      <c r="E122" s="24">
        <v>0</v>
      </c>
      <c r="F122" s="23">
        <v>0</v>
      </c>
      <c r="G122" s="24">
        <v>0</v>
      </c>
      <c r="H122" s="24">
        <v>0</v>
      </c>
      <c r="I122" s="28">
        <v>0</v>
      </c>
    </row>
    <row r="123" spans="1:9" ht="11.25">
      <c r="A123" s="20" t="s">
        <v>35</v>
      </c>
      <c r="B123" s="22">
        <v>0</v>
      </c>
      <c r="C123" s="23">
        <v>0</v>
      </c>
      <c r="D123" s="24">
        <v>0</v>
      </c>
      <c r="E123" s="24">
        <v>0</v>
      </c>
      <c r="F123" s="23">
        <v>0</v>
      </c>
      <c r="G123" s="24">
        <v>0</v>
      </c>
      <c r="H123" s="24">
        <v>0</v>
      </c>
      <c r="I123" s="28">
        <v>0</v>
      </c>
    </row>
    <row r="124" spans="1:9" ht="11.25">
      <c r="A124" s="20" t="s">
        <v>36</v>
      </c>
      <c r="B124" s="37">
        <v>94</v>
      </c>
      <c r="C124" s="26">
        <v>8312000</v>
      </c>
      <c r="D124" s="24">
        <v>1</v>
      </c>
      <c r="E124" s="24">
        <v>0</v>
      </c>
      <c r="F124" s="23">
        <v>0</v>
      </c>
      <c r="G124" s="25">
        <v>6</v>
      </c>
      <c r="H124" s="24">
        <v>0</v>
      </c>
      <c r="I124" s="27">
        <v>12</v>
      </c>
    </row>
    <row r="125" spans="1:9" ht="12" customHeight="1" thickBot="1">
      <c r="A125" s="30" t="s">
        <v>30</v>
      </c>
      <c r="B125" s="38">
        <v>0</v>
      </c>
      <c r="C125" s="39">
        <v>0</v>
      </c>
      <c r="D125" s="33">
        <v>0</v>
      </c>
      <c r="E125" s="33">
        <v>0</v>
      </c>
      <c r="F125" s="32">
        <v>0</v>
      </c>
      <c r="G125" s="33">
        <v>0</v>
      </c>
      <c r="H125" s="33">
        <v>0</v>
      </c>
      <c r="I125" s="36">
        <v>0</v>
      </c>
    </row>
    <row r="126" spans="1:9" ht="13.5" customHeight="1" thickBot="1">
      <c r="A126" s="347" t="s">
        <v>52</v>
      </c>
      <c r="B126" s="345"/>
      <c r="C126" s="345"/>
      <c r="D126" s="345"/>
      <c r="E126" s="345"/>
      <c r="F126" s="345"/>
      <c r="G126" s="345"/>
      <c r="H126" s="345"/>
      <c r="I126" s="348"/>
    </row>
    <row r="127" spans="1:10" ht="11.25">
      <c r="A127" s="20" t="s">
        <v>32</v>
      </c>
      <c r="B127" s="21">
        <v>116</v>
      </c>
      <c r="C127" s="21">
        <v>15175100</v>
      </c>
      <c r="D127" s="21">
        <v>6</v>
      </c>
      <c r="E127" s="21">
        <v>6</v>
      </c>
      <c r="F127" s="21">
        <v>2115245</v>
      </c>
      <c r="G127" s="21">
        <v>22</v>
      </c>
      <c r="H127" s="21">
        <v>1</v>
      </c>
      <c r="I127" s="240">
        <v>34</v>
      </c>
      <c r="J127" s="44"/>
    </row>
    <row r="128" spans="1:9" ht="11.25">
      <c r="A128" s="20" t="s">
        <v>33</v>
      </c>
      <c r="B128" s="37">
        <v>18</v>
      </c>
      <c r="C128" s="26">
        <v>9500000</v>
      </c>
      <c r="D128" s="24">
        <v>0</v>
      </c>
      <c r="E128" s="25">
        <v>6</v>
      </c>
      <c r="F128" s="26">
        <v>2115245</v>
      </c>
      <c r="G128" s="25">
        <v>7</v>
      </c>
      <c r="H128" s="24">
        <v>1</v>
      </c>
      <c r="I128" s="27">
        <v>1</v>
      </c>
    </row>
    <row r="129" spans="1:9" ht="11.25">
      <c r="A129" s="20" t="s">
        <v>34</v>
      </c>
      <c r="B129" s="22">
        <v>0</v>
      </c>
      <c r="C129" s="23">
        <v>0</v>
      </c>
      <c r="D129" s="24">
        <v>0</v>
      </c>
      <c r="E129" s="24">
        <v>0</v>
      </c>
      <c r="F129" s="23">
        <v>0</v>
      </c>
      <c r="G129" s="24">
        <v>0</v>
      </c>
      <c r="H129" s="24">
        <v>0</v>
      </c>
      <c r="I129" s="28">
        <v>0</v>
      </c>
    </row>
    <row r="130" spans="1:9" s="18" customFormat="1" ht="11.25">
      <c r="A130" s="20" t="s">
        <v>35</v>
      </c>
      <c r="B130" s="22">
        <v>0</v>
      </c>
      <c r="C130" s="23">
        <v>0</v>
      </c>
      <c r="D130" s="24">
        <v>0</v>
      </c>
      <c r="E130" s="24">
        <v>0</v>
      </c>
      <c r="F130" s="23">
        <v>0</v>
      </c>
      <c r="G130" s="24">
        <v>0</v>
      </c>
      <c r="H130" s="24">
        <v>0</v>
      </c>
      <c r="I130" s="28">
        <v>0</v>
      </c>
    </row>
    <row r="131" spans="1:9" ht="11.25">
      <c r="A131" s="20" t="s">
        <v>36</v>
      </c>
      <c r="B131" s="37">
        <v>98</v>
      </c>
      <c r="C131" s="26">
        <v>5675100</v>
      </c>
      <c r="D131" s="24">
        <v>6</v>
      </c>
      <c r="E131" s="24">
        <v>0</v>
      </c>
      <c r="F131" s="23">
        <v>0</v>
      </c>
      <c r="G131" s="25">
        <v>15</v>
      </c>
      <c r="H131" s="24">
        <v>0</v>
      </c>
      <c r="I131" s="27">
        <v>33</v>
      </c>
    </row>
    <row r="132" spans="1:9" ht="12" customHeight="1" thickBot="1">
      <c r="A132" s="184" t="s">
        <v>30</v>
      </c>
      <c r="B132" s="31">
        <v>0</v>
      </c>
      <c r="C132" s="32">
        <v>0</v>
      </c>
      <c r="D132" s="33">
        <v>0</v>
      </c>
      <c r="E132" s="33">
        <v>0</v>
      </c>
      <c r="F132" s="32">
        <v>0</v>
      </c>
      <c r="G132" s="33">
        <v>0</v>
      </c>
      <c r="H132" s="33">
        <v>0</v>
      </c>
      <c r="I132" s="36">
        <v>0</v>
      </c>
    </row>
    <row r="133" spans="1:9" ht="11.25">
      <c r="A133" s="183"/>
      <c r="B133" s="42"/>
      <c r="C133" s="43"/>
      <c r="D133" s="42"/>
      <c r="E133" s="42"/>
      <c r="F133" s="43"/>
      <c r="G133" s="42"/>
      <c r="H133" s="42"/>
      <c r="I133" s="42"/>
    </row>
    <row r="134" spans="1:9" ht="11.25">
      <c r="A134" s="183"/>
      <c r="B134" s="42"/>
      <c r="C134" s="43"/>
      <c r="D134" s="42"/>
      <c r="E134" s="42"/>
      <c r="F134" s="43"/>
      <c r="G134" s="42"/>
      <c r="H134" s="42"/>
      <c r="I134" s="42"/>
    </row>
    <row r="135" spans="1:9" ht="12" customHeight="1" thickBot="1">
      <c r="A135" s="183"/>
      <c r="B135" s="42"/>
      <c r="C135" s="43"/>
      <c r="D135" s="42"/>
      <c r="E135" s="42"/>
      <c r="F135" s="43"/>
      <c r="G135" s="42"/>
      <c r="H135" s="42"/>
      <c r="I135" s="42"/>
    </row>
    <row r="136" spans="1:9" ht="14.25" customHeight="1" thickBot="1">
      <c r="A136" s="342" t="s">
        <v>53</v>
      </c>
      <c r="B136" s="343"/>
      <c r="C136" s="343"/>
      <c r="D136" s="343"/>
      <c r="E136" s="343"/>
      <c r="F136" s="343"/>
      <c r="G136" s="343"/>
      <c r="H136" s="343"/>
      <c r="I136" s="344"/>
    </row>
    <row r="137" spans="1:9" ht="11.25">
      <c r="A137" s="20" t="s">
        <v>32</v>
      </c>
      <c r="B137" s="21">
        <v>43</v>
      </c>
      <c r="C137" s="21">
        <v>12880000</v>
      </c>
      <c r="D137" s="21">
        <v>0</v>
      </c>
      <c r="E137" s="21">
        <v>0</v>
      </c>
      <c r="F137" s="21">
        <v>0</v>
      </c>
      <c r="G137" s="21">
        <v>6</v>
      </c>
      <c r="H137" s="21">
        <v>0</v>
      </c>
      <c r="I137" s="240">
        <v>13</v>
      </c>
    </row>
    <row r="138" spans="1:9" ht="11.25">
      <c r="A138" s="20" t="s">
        <v>33</v>
      </c>
      <c r="B138" s="37">
        <v>11</v>
      </c>
      <c r="C138" s="26">
        <v>11550000</v>
      </c>
      <c r="D138" s="24">
        <v>0</v>
      </c>
      <c r="E138" s="24">
        <v>0</v>
      </c>
      <c r="F138" s="23">
        <v>0</v>
      </c>
      <c r="G138" s="25">
        <v>3</v>
      </c>
      <c r="H138" s="24">
        <v>0</v>
      </c>
      <c r="I138" s="27">
        <v>1</v>
      </c>
    </row>
    <row r="139" spans="1:9" ht="11.25" customHeight="1">
      <c r="A139" s="20" t="s">
        <v>34</v>
      </c>
      <c r="B139" s="22">
        <v>0</v>
      </c>
      <c r="C139" s="23">
        <v>0</v>
      </c>
      <c r="D139" s="24">
        <v>0</v>
      </c>
      <c r="E139" s="24">
        <v>0</v>
      </c>
      <c r="F139" s="23">
        <v>0</v>
      </c>
      <c r="G139" s="24">
        <v>0</v>
      </c>
      <c r="H139" s="24">
        <v>0</v>
      </c>
      <c r="I139" s="28">
        <v>0</v>
      </c>
    </row>
    <row r="140" spans="1:9" s="18" customFormat="1" ht="11.25">
      <c r="A140" s="20" t="s">
        <v>35</v>
      </c>
      <c r="B140" s="22">
        <v>0</v>
      </c>
      <c r="C140" s="23">
        <v>0</v>
      </c>
      <c r="D140" s="24">
        <v>0</v>
      </c>
      <c r="E140" s="24">
        <v>0</v>
      </c>
      <c r="F140" s="23">
        <v>0</v>
      </c>
      <c r="G140" s="24">
        <v>0</v>
      </c>
      <c r="H140" s="24">
        <v>0</v>
      </c>
      <c r="I140" s="28">
        <v>0</v>
      </c>
    </row>
    <row r="141" spans="1:9" ht="11.25">
      <c r="A141" s="20" t="s">
        <v>36</v>
      </c>
      <c r="B141" s="37">
        <v>32</v>
      </c>
      <c r="C141" s="26">
        <v>1330000</v>
      </c>
      <c r="D141" s="24">
        <v>0</v>
      </c>
      <c r="E141" s="24">
        <v>0</v>
      </c>
      <c r="F141" s="23">
        <v>0</v>
      </c>
      <c r="G141" s="25">
        <v>3</v>
      </c>
      <c r="H141" s="24">
        <v>0</v>
      </c>
      <c r="I141" s="27">
        <v>12</v>
      </c>
    </row>
    <row r="142" spans="1:9" ht="12" customHeight="1" thickBot="1">
      <c r="A142" s="30" t="s">
        <v>30</v>
      </c>
      <c r="B142" s="31">
        <v>0</v>
      </c>
      <c r="C142" s="32">
        <v>0</v>
      </c>
      <c r="D142" s="33">
        <v>0</v>
      </c>
      <c r="E142" s="33">
        <v>0</v>
      </c>
      <c r="F142" s="32">
        <v>0</v>
      </c>
      <c r="G142" s="33">
        <v>0</v>
      </c>
      <c r="H142" s="33">
        <v>0</v>
      </c>
      <c r="I142" s="36">
        <v>0</v>
      </c>
    </row>
    <row r="143" spans="1:9" ht="12" customHeight="1" thickBot="1">
      <c r="A143" s="342" t="s">
        <v>54</v>
      </c>
      <c r="B143" s="345"/>
      <c r="C143" s="345"/>
      <c r="D143" s="345"/>
      <c r="E143" s="345"/>
      <c r="F143" s="345"/>
      <c r="G143" s="345"/>
      <c r="H143" s="345"/>
      <c r="I143" s="346"/>
    </row>
    <row r="144" spans="1:9" ht="12.75" customHeight="1">
      <c r="A144" s="20" t="s">
        <v>32</v>
      </c>
      <c r="B144" s="21">
        <v>25</v>
      </c>
      <c r="C144" s="21">
        <v>1375000</v>
      </c>
      <c r="D144" s="21">
        <v>0</v>
      </c>
      <c r="E144" s="21">
        <v>0</v>
      </c>
      <c r="F144" s="21">
        <v>0</v>
      </c>
      <c r="G144" s="21">
        <v>9</v>
      </c>
      <c r="H144" s="21">
        <v>0</v>
      </c>
      <c r="I144" s="240">
        <v>5</v>
      </c>
    </row>
    <row r="145" spans="1:9" ht="11.25">
      <c r="A145" s="20" t="s">
        <v>33</v>
      </c>
      <c r="B145" s="22">
        <v>1</v>
      </c>
      <c r="C145" s="23">
        <v>150000</v>
      </c>
      <c r="D145" s="24">
        <v>0</v>
      </c>
      <c r="E145" s="24">
        <v>0</v>
      </c>
      <c r="F145" s="23">
        <v>0</v>
      </c>
      <c r="G145" s="24">
        <v>0</v>
      </c>
      <c r="H145" s="24">
        <v>0</v>
      </c>
      <c r="I145" s="27">
        <v>0</v>
      </c>
    </row>
    <row r="146" spans="1:9" ht="11.25">
      <c r="A146" s="20" t="s">
        <v>34</v>
      </c>
      <c r="B146" s="22">
        <v>1</v>
      </c>
      <c r="C146" s="23">
        <v>10000</v>
      </c>
      <c r="D146" s="24">
        <v>0</v>
      </c>
      <c r="E146" s="24">
        <v>0</v>
      </c>
      <c r="F146" s="23">
        <v>0</v>
      </c>
      <c r="G146" s="24">
        <v>0</v>
      </c>
      <c r="H146" s="24">
        <v>0</v>
      </c>
      <c r="I146" s="28">
        <v>0</v>
      </c>
    </row>
    <row r="147" spans="1:9" ht="11.25">
      <c r="A147" s="20" t="s">
        <v>35</v>
      </c>
      <c r="B147" s="22">
        <v>0</v>
      </c>
      <c r="C147" s="23">
        <v>0</v>
      </c>
      <c r="D147" s="24">
        <v>0</v>
      </c>
      <c r="E147" s="24">
        <v>0</v>
      </c>
      <c r="F147" s="23">
        <v>0</v>
      </c>
      <c r="G147" s="24">
        <v>0</v>
      </c>
      <c r="H147" s="24">
        <v>0</v>
      </c>
      <c r="I147" s="28">
        <v>0</v>
      </c>
    </row>
    <row r="148" spans="1:9" ht="11.25">
      <c r="A148" s="20" t="s">
        <v>36</v>
      </c>
      <c r="B148" s="37">
        <v>21</v>
      </c>
      <c r="C148" s="23">
        <v>1215000</v>
      </c>
      <c r="D148" s="24">
        <v>0</v>
      </c>
      <c r="E148" s="24">
        <v>0</v>
      </c>
      <c r="F148" s="23">
        <v>0</v>
      </c>
      <c r="G148" s="25">
        <v>9</v>
      </c>
      <c r="H148" s="24">
        <v>0</v>
      </c>
      <c r="I148" s="28">
        <v>5</v>
      </c>
    </row>
    <row r="149" spans="1:9" ht="12" customHeight="1" thickBot="1">
      <c r="A149" s="30" t="s">
        <v>30</v>
      </c>
      <c r="B149" s="38">
        <v>2</v>
      </c>
      <c r="C149" s="39">
        <v>0</v>
      </c>
      <c r="D149" s="33">
        <v>0</v>
      </c>
      <c r="E149" s="33">
        <v>0</v>
      </c>
      <c r="F149" s="32">
        <v>0</v>
      </c>
      <c r="G149" s="33">
        <v>0</v>
      </c>
      <c r="H149" s="33">
        <v>0</v>
      </c>
      <c r="I149" s="36">
        <v>0</v>
      </c>
    </row>
    <row r="150" spans="1:9" ht="24.75" customHeight="1" thickBot="1">
      <c r="A150" s="342" t="s">
        <v>55</v>
      </c>
      <c r="B150" s="345"/>
      <c r="C150" s="345"/>
      <c r="D150" s="345"/>
      <c r="E150" s="345"/>
      <c r="F150" s="345"/>
      <c r="G150" s="345"/>
      <c r="H150" s="345"/>
      <c r="I150" s="346"/>
    </row>
    <row r="151" spans="1:9" ht="11.25">
      <c r="A151" s="20" t="s">
        <v>32</v>
      </c>
      <c r="B151" s="21">
        <f>SUM(B152,B153,B154,B155,B156)</f>
        <v>0</v>
      </c>
      <c r="C151" s="21">
        <f aca="true" t="shared" si="6" ref="C151:I151">SUM(C152,C153,C154,C155,C156)</f>
        <v>0</v>
      </c>
      <c r="D151" s="21">
        <f t="shared" si="6"/>
        <v>0</v>
      </c>
      <c r="E151" s="21">
        <f t="shared" si="6"/>
        <v>0</v>
      </c>
      <c r="F151" s="21">
        <f t="shared" si="6"/>
        <v>0</v>
      </c>
      <c r="G151" s="21">
        <f t="shared" si="6"/>
        <v>0</v>
      </c>
      <c r="H151" s="21">
        <f t="shared" si="6"/>
        <v>0</v>
      </c>
      <c r="I151" s="240">
        <f t="shared" si="6"/>
        <v>0</v>
      </c>
    </row>
    <row r="152" spans="1:9" ht="11.25">
      <c r="A152" s="20" t="s">
        <v>33</v>
      </c>
      <c r="B152" s="22">
        <v>0</v>
      </c>
      <c r="C152" s="23">
        <v>0</v>
      </c>
      <c r="D152" s="24">
        <v>0</v>
      </c>
      <c r="E152" s="24">
        <v>0</v>
      </c>
      <c r="F152" s="23">
        <v>0</v>
      </c>
      <c r="G152" s="24">
        <v>0</v>
      </c>
      <c r="H152" s="24">
        <v>0</v>
      </c>
      <c r="I152" s="27">
        <v>0</v>
      </c>
    </row>
    <row r="153" spans="1:9" ht="11.25">
      <c r="A153" s="20" t="s">
        <v>34</v>
      </c>
      <c r="B153" s="22">
        <v>0</v>
      </c>
      <c r="C153" s="23">
        <v>0</v>
      </c>
      <c r="D153" s="24">
        <v>0</v>
      </c>
      <c r="E153" s="24">
        <v>0</v>
      </c>
      <c r="F153" s="23">
        <v>0</v>
      </c>
      <c r="G153" s="24">
        <v>0</v>
      </c>
      <c r="H153" s="24">
        <v>0</v>
      </c>
      <c r="I153" s="28">
        <v>0</v>
      </c>
    </row>
    <row r="154" spans="1:9" s="18" customFormat="1" ht="11.25">
      <c r="A154" s="20" t="s">
        <v>35</v>
      </c>
      <c r="B154" s="22">
        <v>0</v>
      </c>
      <c r="C154" s="23">
        <v>0</v>
      </c>
      <c r="D154" s="24">
        <v>0</v>
      </c>
      <c r="E154" s="24">
        <v>0</v>
      </c>
      <c r="F154" s="23">
        <v>0</v>
      </c>
      <c r="G154" s="24">
        <v>0</v>
      </c>
      <c r="H154" s="24">
        <v>0</v>
      </c>
      <c r="I154" s="28">
        <v>0</v>
      </c>
    </row>
    <row r="155" spans="1:9" ht="11.25">
      <c r="A155" s="20" t="s">
        <v>36</v>
      </c>
      <c r="B155" s="37">
        <v>0</v>
      </c>
      <c r="C155" s="26">
        <v>0</v>
      </c>
      <c r="D155" s="24">
        <v>0</v>
      </c>
      <c r="E155" s="24">
        <v>0</v>
      </c>
      <c r="F155" s="23">
        <v>0</v>
      </c>
      <c r="G155" s="25">
        <v>0</v>
      </c>
      <c r="H155" s="24">
        <v>0</v>
      </c>
      <c r="I155" s="28">
        <v>0</v>
      </c>
    </row>
    <row r="156" spans="1:9" ht="12" customHeight="1" thickBot="1">
      <c r="A156" s="30" t="s">
        <v>30</v>
      </c>
      <c r="B156" s="38">
        <v>0</v>
      </c>
      <c r="C156" s="39">
        <v>0</v>
      </c>
      <c r="D156" s="33">
        <v>0</v>
      </c>
      <c r="E156" s="33">
        <v>0</v>
      </c>
      <c r="F156" s="32">
        <v>0</v>
      </c>
      <c r="G156" s="33">
        <v>0</v>
      </c>
      <c r="H156" s="33">
        <v>0</v>
      </c>
      <c r="I156" s="36">
        <v>0</v>
      </c>
    </row>
    <row r="157" spans="1:9" ht="13.5" customHeight="1" thickBot="1">
      <c r="A157" s="342" t="s">
        <v>56</v>
      </c>
      <c r="B157" s="345"/>
      <c r="C157" s="345"/>
      <c r="D157" s="345"/>
      <c r="E157" s="345"/>
      <c r="F157" s="345"/>
      <c r="G157" s="345"/>
      <c r="H157" s="345"/>
      <c r="I157" s="346"/>
    </row>
    <row r="158" spans="1:9" ht="11.25">
      <c r="A158" s="20" t="s">
        <v>32</v>
      </c>
      <c r="B158" s="21">
        <f>SUM(B159,B160,B161,B162,B163)</f>
        <v>0</v>
      </c>
      <c r="C158" s="21">
        <f aca="true" t="shared" si="7" ref="C158:I158">SUM(C159,C160,C161,C162,C163)</f>
        <v>0</v>
      </c>
      <c r="D158" s="21">
        <f t="shared" si="7"/>
        <v>0</v>
      </c>
      <c r="E158" s="21">
        <f t="shared" si="7"/>
        <v>0</v>
      </c>
      <c r="F158" s="21">
        <f t="shared" si="7"/>
        <v>0</v>
      </c>
      <c r="G158" s="21">
        <f t="shared" si="7"/>
        <v>0</v>
      </c>
      <c r="H158" s="21">
        <f t="shared" si="7"/>
        <v>0</v>
      </c>
      <c r="I158" s="240">
        <f t="shared" si="7"/>
        <v>0</v>
      </c>
    </row>
    <row r="159" spans="1:9" ht="11.25">
      <c r="A159" s="20" t="s">
        <v>33</v>
      </c>
      <c r="B159" s="22">
        <v>0</v>
      </c>
      <c r="C159" s="23">
        <v>0</v>
      </c>
      <c r="D159" s="24">
        <v>0</v>
      </c>
      <c r="E159" s="24">
        <v>0</v>
      </c>
      <c r="F159" s="23">
        <v>0</v>
      </c>
      <c r="G159" s="24">
        <v>0</v>
      </c>
      <c r="H159" s="24">
        <v>0</v>
      </c>
      <c r="I159" s="28">
        <v>0</v>
      </c>
    </row>
    <row r="160" spans="1:9" ht="11.25">
      <c r="A160" s="20" t="s">
        <v>34</v>
      </c>
      <c r="B160" s="22">
        <v>0</v>
      </c>
      <c r="C160" s="23">
        <v>0</v>
      </c>
      <c r="D160" s="24">
        <v>0</v>
      </c>
      <c r="E160" s="24">
        <v>0</v>
      </c>
      <c r="F160" s="23">
        <v>0</v>
      </c>
      <c r="G160" s="24">
        <v>0</v>
      </c>
      <c r="H160" s="24">
        <v>0</v>
      </c>
      <c r="I160" s="28">
        <v>0</v>
      </c>
    </row>
    <row r="161" spans="1:9" ht="11.25">
      <c r="A161" s="20" t="s">
        <v>35</v>
      </c>
      <c r="B161" s="22">
        <v>0</v>
      </c>
      <c r="C161" s="23">
        <v>0</v>
      </c>
      <c r="D161" s="24">
        <v>0</v>
      </c>
      <c r="E161" s="24">
        <v>0</v>
      </c>
      <c r="F161" s="23">
        <v>0</v>
      </c>
      <c r="G161" s="24">
        <v>0</v>
      </c>
      <c r="H161" s="24">
        <v>0</v>
      </c>
      <c r="I161" s="28">
        <v>0</v>
      </c>
    </row>
    <row r="162" spans="1:9" ht="11.25" customHeight="1">
      <c r="A162" s="20" t="s">
        <v>36</v>
      </c>
      <c r="B162" s="22">
        <v>0</v>
      </c>
      <c r="C162" s="23">
        <v>0</v>
      </c>
      <c r="D162" s="24">
        <v>0</v>
      </c>
      <c r="E162" s="24">
        <v>0</v>
      </c>
      <c r="F162" s="23">
        <v>0</v>
      </c>
      <c r="G162" s="24">
        <v>0</v>
      </c>
      <c r="H162" s="24">
        <v>0</v>
      </c>
      <c r="I162" s="28">
        <v>0</v>
      </c>
    </row>
    <row r="163" spans="1:9" ht="12" customHeight="1" thickBot="1">
      <c r="A163" s="30" t="s">
        <v>57</v>
      </c>
      <c r="B163" s="31">
        <v>0</v>
      </c>
      <c r="C163" s="32">
        <v>0</v>
      </c>
      <c r="D163" s="33">
        <v>0</v>
      </c>
      <c r="E163" s="33">
        <v>0</v>
      </c>
      <c r="F163" s="32">
        <v>0</v>
      </c>
      <c r="G163" s="33">
        <v>0</v>
      </c>
      <c r="H163" s="33">
        <v>0</v>
      </c>
      <c r="I163" s="36">
        <v>0</v>
      </c>
    </row>
    <row r="164" ht="13.5" customHeight="1"/>
    <row r="165" ht="27" customHeight="1">
      <c r="A165" s="45" t="s">
        <v>18</v>
      </c>
    </row>
    <row r="166" ht="27" customHeight="1"/>
  </sheetData>
  <sheetProtection/>
  <mergeCells count="27">
    <mergeCell ref="A70:I70"/>
    <mergeCell ref="A1:I1"/>
    <mergeCell ref="A2:I2"/>
    <mergeCell ref="A3:A6"/>
    <mergeCell ref="B3:C3"/>
    <mergeCell ref="D3:F3"/>
    <mergeCell ref="D4:E5"/>
    <mergeCell ref="A126:I126"/>
    <mergeCell ref="A91:I91"/>
    <mergeCell ref="A13:I13"/>
    <mergeCell ref="A20:I20"/>
    <mergeCell ref="A27:I27"/>
    <mergeCell ref="A34:I34"/>
    <mergeCell ref="A41:I41"/>
    <mergeCell ref="A48:I48"/>
    <mergeCell ref="A55:I55"/>
    <mergeCell ref="A62:I62"/>
    <mergeCell ref="A136:I136"/>
    <mergeCell ref="A77:I77"/>
    <mergeCell ref="A84:I84"/>
    <mergeCell ref="A143:I143"/>
    <mergeCell ref="A150:I150"/>
    <mergeCell ref="A157:I157"/>
    <mergeCell ref="A98:I98"/>
    <mergeCell ref="A105:I105"/>
    <mergeCell ref="A112:I112"/>
    <mergeCell ref="A119:I119"/>
  </mergeCells>
  <printOptions/>
  <pageMargins left="0.7874015748031497" right="0.7086614173228347" top="0.1968503937007874" bottom="0.5118110236220472" header="0.31496062992125984" footer="0.31496062992125984"/>
  <pageSetup horizontalDpi="600" verticalDpi="600" orientation="portrait" paperSize="9" r:id="rId1"/>
  <headerFooter>
    <oddFooter>&amp;L&amp;"Arial,Normal"&amp;9 21.06.2013
&amp;C&amp;"Arial,Normal"&amp;9TÜRKİYE ODALAR ve BORSALAR BİRLİĞİ
Bilgi Hizmetleri Dairesi  &amp;"-,Normal"&amp;11                                                                  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K32"/>
  <sheetViews>
    <sheetView zoomScale="115" zoomScaleNormal="115" zoomScalePageLayoutView="0" workbookViewId="0" topLeftCell="A1">
      <selection activeCell="N20" sqref="N20"/>
    </sheetView>
  </sheetViews>
  <sheetFormatPr defaultColWidth="9.140625" defaultRowHeight="15"/>
  <cols>
    <col min="1" max="1" width="19.28125" style="0" bestFit="1" customWidth="1"/>
    <col min="2" max="2" width="7.00390625" style="0" bestFit="1" customWidth="1"/>
    <col min="3" max="3" width="7.57421875" style="0" bestFit="1" customWidth="1"/>
    <col min="4" max="4" width="7.00390625" style="0" bestFit="1" customWidth="1"/>
    <col min="5" max="5" width="7.57421875" style="0" bestFit="1" customWidth="1"/>
    <col min="6" max="6" width="7.00390625" style="0" bestFit="1" customWidth="1"/>
    <col min="7" max="7" width="7.57421875" style="0" bestFit="1" customWidth="1"/>
    <col min="8" max="8" width="7.7109375" style="0" bestFit="1" customWidth="1"/>
    <col min="9" max="9" width="8.140625" style="0" bestFit="1" customWidth="1"/>
    <col min="10" max="10" width="7.7109375" style="0" bestFit="1" customWidth="1"/>
    <col min="11" max="11" width="8.140625" style="0" bestFit="1" customWidth="1"/>
  </cols>
  <sheetData>
    <row r="2" spans="1:11" ht="18.75" thickBot="1">
      <c r="A2" s="323" t="s">
        <v>409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</row>
    <row r="3" spans="1:11" ht="15.75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</row>
    <row r="4" spans="1:11" ht="18.75" customHeight="1">
      <c r="A4" s="354" t="s">
        <v>320</v>
      </c>
      <c r="B4" s="354"/>
      <c r="C4" s="354"/>
      <c r="D4" s="354"/>
      <c r="E4" s="354"/>
      <c r="F4" s="354"/>
      <c r="G4" s="354"/>
      <c r="H4" s="354"/>
      <c r="I4" s="354"/>
      <c r="J4" s="354"/>
      <c r="K4" s="354"/>
    </row>
    <row r="5" spans="2:11" ht="16.5" customHeight="1" thickBot="1">
      <c r="B5" s="51"/>
      <c r="C5" s="51"/>
      <c r="D5" s="51"/>
      <c r="E5" s="51"/>
      <c r="F5" s="51"/>
      <c r="G5" s="51"/>
      <c r="H5" s="51"/>
      <c r="I5" s="51"/>
      <c r="J5" s="51"/>
      <c r="K5" s="51"/>
    </row>
    <row r="6" spans="1:11" ht="15.75" customHeight="1" thickBot="1">
      <c r="A6" s="360" t="s">
        <v>58</v>
      </c>
      <c r="B6" s="362" t="s">
        <v>59</v>
      </c>
      <c r="C6" s="363"/>
      <c r="D6" s="364" t="s">
        <v>60</v>
      </c>
      <c r="E6" s="363"/>
      <c r="F6" s="364" t="s">
        <v>61</v>
      </c>
      <c r="G6" s="363"/>
      <c r="H6" s="364" t="s">
        <v>62</v>
      </c>
      <c r="I6" s="363"/>
      <c r="J6" s="364" t="s">
        <v>63</v>
      </c>
      <c r="K6" s="363"/>
    </row>
    <row r="7" spans="1:11" ht="15.75" customHeight="1" thickBot="1">
      <c r="A7" s="361"/>
      <c r="B7" s="52" t="s">
        <v>8</v>
      </c>
      <c r="C7" s="53" t="s">
        <v>17</v>
      </c>
      <c r="D7" s="52" t="s">
        <v>8</v>
      </c>
      <c r="E7" s="53" t="s">
        <v>17</v>
      </c>
      <c r="F7" s="52" t="s">
        <v>8</v>
      </c>
      <c r="G7" s="53" t="s">
        <v>17</v>
      </c>
      <c r="H7" s="52" t="s">
        <v>8</v>
      </c>
      <c r="I7" s="53" t="s">
        <v>17</v>
      </c>
      <c r="J7" s="52" t="s">
        <v>8</v>
      </c>
      <c r="K7" s="53" t="s">
        <v>17</v>
      </c>
    </row>
    <row r="8" spans="1:11" ht="15.75" thickBot="1">
      <c r="A8" s="54" t="s">
        <v>64</v>
      </c>
      <c r="B8" s="55">
        <f>SUM(B9,B10,B11,B12,B13,B14,B15,B16,B17,B18,B19,B20,B21,B22,B23,B24,B25,B26,B27,B28,B29)</f>
        <v>4475</v>
      </c>
      <c r="C8" s="56">
        <f>SUM(C9,C10,C11,C12,C13,C14,C15,C16,C17,C18,C19,C20,C21,C22,C23,C24,C25,C26,C27,C28,C29)</f>
        <v>1184</v>
      </c>
      <c r="D8" s="56">
        <f>SUM(D9,D10,D11,D12,D13,D14,D15,D16,D17,D18,D19,D20,D21,D22,D23,D24,D25,D26,D27,D28,D29)</f>
        <v>1792</v>
      </c>
      <c r="E8" s="56">
        <f>SUM(E9:E29)</f>
        <v>558</v>
      </c>
      <c r="F8" s="56">
        <f>SUM(F9,F10,F11,F12,F13,F14,F15,F16,F17,F18,F19,F20,F21,F22,F23,F24,F25,F26,F27,F28,F30)</f>
        <v>551</v>
      </c>
      <c r="G8" s="56">
        <f>SUM(G9,G10,G11,G12,G13,G14,G15,G16,G17,G18,G19,G20,G21,G22,G23,G24,G25,G26,G27,G28,G30)</f>
        <v>108</v>
      </c>
      <c r="H8" s="56">
        <f>SUM(H9,H10,H11,H12,H13,H14,H15,H16,H17,H18,H19,H20,H21,H22,H23,H24,H25,H26,H27,H28,H30)</f>
        <v>261</v>
      </c>
      <c r="I8" s="56">
        <f>SUM(I9,I10,I11,I12,I13,I14,I15,I16,I17,I18,I19,I20,I21,I22,I23,I24,I25,I26,I27,I28,I30)</f>
        <v>79</v>
      </c>
      <c r="J8" s="56">
        <f>SUM(J9:J29)</f>
        <v>1871</v>
      </c>
      <c r="K8" s="56">
        <f>SUM(K9:K29)</f>
        <v>439</v>
      </c>
    </row>
    <row r="9" spans="1:11" ht="26.25" customHeight="1">
      <c r="A9" s="73" t="s">
        <v>65</v>
      </c>
      <c r="B9" s="57">
        <v>99</v>
      </c>
      <c r="C9" s="57">
        <v>18</v>
      </c>
      <c r="D9" s="58">
        <v>14</v>
      </c>
      <c r="E9" s="186">
        <v>3</v>
      </c>
      <c r="F9" s="58">
        <v>6</v>
      </c>
      <c r="G9" s="186">
        <v>2</v>
      </c>
      <c r="H9" s="58">
        <v>5</v>
      </c>
      <c r="I9" s="186">
        <v>0</v>
      </c>
      <c r="J9" s="58">
        <f>B9-(D9+F9+H9)</f>
        <v>74</v>
      </c>
      <c r="K9" s="243">
        <f>C9-(E9+G9+I9)</f>
        <v>13</v>
      </c>
    </row>
    <row r="10" spans="1:11" ht="26.25" customHeight="1">
      <c r="A10" s="59" t="s">
        <v>66</v>
      </c>
      <c r="B10" s="60">
        <v>46</v>
      </c>
      <c r="C10" s="60">
        <v>5</v>
      </c>
      <c r="D10" s="61">
        <v>11</v>
      </c>
      <c r="E10" s="62">
        <v>1</v>
      </c>
      <c r="F10" s="61">
        <v>8</v>
      </c>
      <c r="G10" s="62">
        <v>0</v>
      </c>
      <c r="H10" s="61">
        <v>2</v>
      </c>
      <c r="I10" s="62">
        <v>0</v>
      </c>
      <c r="J10" s="58">
        <f>B10-(D10+F10+H10)</f>
        <v>25</v>
      </c>
      <c r="K10" s="249">
        <f>C10-(E10+G10+I10)</f>
        <v>4</v>
      </c>
    </row>
    <row r="11" spans="1:11" ht="15">
      <c r="A11" s="59" t="s">
        <v>67</v>
      </c>
      <c r="B11" s="60">
        <v>604</v>
      </c>
      <c r="C11" s="60">
        <v>160</v>
      </c>
      <c r="D11" s="61">
        <v>274</v>
      </c>
      <c r="E11" s="62">
        <v>92</v>
      </c>
      <c r="F11" s="61">
        <v>59</v>
      </c>
      <c r="G11" s="62">
        <v>14</v>
      </c>
      <c r="H11" s="61">
        <v>34</v>
      </c>
      <c r="I11" s="62">
        <v>11</v>
      </c>
      <c r="J11" s="58">
        <f aca="true" t="shared" si="0" ref="J11:J27">B11-(D11+F11+H11)</f>
        <v>237</v>
      </c>
      <c r="K11" s="249">
        <f aca="true" t="shared" si="1" ref="K11:K27">C11-(E11+G11+I11)</f>
        <v>43</v>
      </c>
    </row>
    <row r="12" spans="1:11" ht="36.75" customHeight="1">
      <c r="A12" s="59" t="s">
        <v>68</v>
      </c>
      <c r="B12" s="60">
        <v>57</v>
      </c>
      <c r="C12" s="60">
        <v>13</v>
      </c>
      <c r="D12" s="61">
        <v>18</v>
      </c>
      <c r="E12" s="62">
        <v>3</v>
      </c>
      <c r="F12" s="61">
        <v>12</v>
      </c>
      <c r="G12" s="62">
        <v>5</v>
      </c>
      <c r="H12" s="61">
        <v>5</v>
      </c>
      <c r="I12" s="62">
        <v>2</v>
      </c>
      <c r="J12" s="58">
        <f t="shared" si="0"/>
        <v>22</v>
      </c>
      <c r="K12" s="249">
        <f t="shared" si="1"/>
        <v>3</v>
      </c>
    </row>
    <row r="13" spans="1:11" ht="39.75" customHeight="1">
      <c r="A13" s="59" t="s">
        <v>69</v>
      </c>
      <c r="B13" s="60">
        <v>10</v>
      </c>
      <c r="C13" s="60">
        <v>0</v>
      </c>
      <c r="D13" s="61">
        <v>3</v>
      </c>
      <c r="E13" s="62">
        <v>0</v>
      </c>
      <c r="F13" s="61">
        <v>2</v>
      </c>
      <c r="G13" s="62">
        <v>0</v>
      </c>
      <c r="H13" s="61">
        <v>0</v>
      </c>
      <c r="I13" s="62">
        <v>0</v>
      </c>
      <c r="J13" s="58">
        <f t="shared" si="0"/>
        <v>5</v>
      </c>
      <c r="K13" s="249">
        <f t="shared" si="1"/>
        <v>0</v>
      </c>
    </row>
    <row r="14" spans="1:11" ht="15">
      <c r="A14" s="59" t="s">
        <v>70</v>
      </c>
      <c r="B14" s="60">
        <v>726</v>
      </c>
      <c r="C14" s="60">
        <v>228</v>
      </c>
      <c r="D14" s="61">
        <v>230</v>
      </c>
      <c r="E14" s="62">
        <v>83</v>
      </c>
      <c r="F14" s="61">
        <v>111</v>
      </c>
      <c r="G14" s="62">
        <v>23</v>
      </c>
      <c r="H14" s="61">
        <v>48</v>
      </c>
      <c r="I14" s="62">
        <v>18</v>
      </c>
      <c r="J14" s="58">
        <f t="shared" si="0"/>
        <v>337</v>
      </c>
      <c r="K14" s="249">
        <f t="shared" si="1"/>
        <v>104</v>
      </c>
    </row>
    <row r="15" spans="1:11" ht="47.25" customHeight="1">
      <c r="A15" s="59" t="s">
        <v>71</v>
      </c>
      <c r="B15" s="60">
        <v>1238</v>
      </c>
      <c r="C15" s="60">
        <v>414</v>
      </c>
      <c r="D15" s="61">
        <v>505</v>
      </c>
      <c r="E15" s="62">
        <v>205</v>
      </c>
      <c r="F15" s="61">
        <v>118</v>
      </c>
      <c r="G15" s="62">
        <v>34</v>
      </c>
      <c r="H15" s="61">
        <v>83</v>
      </c>
      <c r="I15" s="62">
        <v>28</v>
      </c>
      <c r="J15" s="58">
        <f t="shared" si="0"/>
        <v>532</v>
      </c>
      <c r="K15" s="249">
        <f t="shared" si="1"/>
        <v>147</v>
      </c>
    </row>
    <row r="16" spans="1:11" ht="18" customHeight="1">
      <c r="A16" s="59" t="s">
        <v>72</v>
      </c>
      <c r="B16" s="60">
        <v>217</v>
      </c>
      <c r="C16" s="60">
        <v>36</v>
      </c>
      <c r="D16" s="61">
        <v>85</v>
      </c>
      <c r="E16" s="62">
        <v>16</v>
      </c>
      <c r="F16" s="61">
        <v>18</v>
      </c>
      <c r="G16" s="62">
        <v>4</v>
      </c>
      <c r="H16" s="61">
        <v>7</v>
      </c>
      <c r="I16" s="62">
        <v>3</v>
      </c>
      <c r="J16" s="58">
        <f t="shared" si="0"/>
        <v>107</v>
      </c>
      <c r="K16" s="249">
        <f t="shared" si="1"/>
        <v>13</v>
      </c>
    </row>
    <row r="17" spans="1:11" ht="26.25" customHeight="1">
      <c r="A17" s="59" t="s">
        <v>73</v>
      </c>
      <c r="B17" s="60">
        <v>242</v>
      </c>
      <c r="C17" s="60">
        <v>51</v>
      </c>
      <c r="D17" s="61">
        <v>120</v>
      </c>
      <c r="E17" s="62">
        <v>19</v>
      </c>
      <c r="F17" s="61">
        <v>23</v>
      </c>
      <c r="G17" s="62">
        <v>4</v>
      </c>
      <c r="H17" s="61">
        <v>13</v>
      </c>
      <c r="I17" s="62">
        <v>3</v>
      </c>
      <c r="J17" s="58">
        <f t="shared" si="0"/>
        <v>86</v>
      </c>
      <c r="K17" s="249">
        <f t="shared" si="1"/>
        <v>25</v>
      </c>
    </row>
    <row r="18" spans="1:11" ht="15">
      <c r="A18" s="59" t="s">
        <v>74</v>
      </c>
      <c r="B18" s="60">
        <v>174</v>
      </c>
      <c r="C18" s="60">
        <v>27</v>
      </c>
      <c r="D18" s="61">
        <v>107</v>
      </c>
      <c r="E18" s="62">
        <v>18</v>
      </c>
      <c r="F18" s="61">
        <v>33</v>
      </c>
      <c r="G18" s="62">
        <v>3</v>
      </c>
      <c r="H18" s="61">
        <v>7</v>
      </c>
      <c r="I18" s="62">
        <v>1</v>
      </c>
      <c r="J18" s="58">
        <f t="shared" si="0"/>
        <v>27</v>
      </c>
      <c r="K18" s="249">
        <f t="shared" si="1"/>
        <v>5</v>
      </c>
    </row>
    <row r="19" spans="1:11" ht="25.5" customHeight="1">
      <c r="A19" s="59" t="s">
        <v>75</v>
      </c>
      <c r="B19" s="60">
        <v>72</v>
      </c>
      <c r="C19" s="60">
        <v>17</v>
      </c>
      <c r="D19" s="61">
        <v>23</v>
      </c>
      <c r="E19" s="62">
        <v>9</v>
      </c>
      <c r="F19" s="61">
        <v>7</v>
      </c>
      <c r="G19" s="62">
        <v>3</v>
      </c>
      <c r="H19" s="61">
        <v>6</v>
      </c>
      <c r="I19" s="62">
        <v>1</v>
      </c>
      <c r="J19" s="58">
        <f t="shared" si="0"/>
        <v>36</v>
      </c>
      <c r="K19" s="249">
        <f t="shared" si="1"/>
        <v>4</v>
      </c>
    </row>
    <row r="20" spans="1:11" ht="23.25">
      <c r="A20" s="59" t="s">
        <v>76</v>
      </c>
      <c r="B20" s="60">
        <v>78</v>
      </c>
      <c r="C20" s="60">
        <v>14</v>
      </c>
      <c r="D20" s="61">
        <v>44</v>
      </c>
      <c r="E20" s="62">
        <v>6</v>
      </c>
      <c r="F20" s="61">
        <v>9</v>
      </c>
      <c r="G20" s="62">
        <v>3</v>
      </c>
      <c r="H20" s="61">
        <v>4</v>
      </c>
      <c r="I20" s="62">
        <v>0</v>
      </c>
      <c r="J20" s="58">
        <f t="shared" si="0"/>
        <v>21</v>
      </c>
      <c r="K20" s="249">
        <f t="shared" si="1"/>
        <v>5</v>
      </c>
    </row>
    <row r="21" spans="1:11" ht="26.25" customHeight="1">
      <c r="A21" s="59" t="s">
        <v>77</v>
      </c>
      <c r="B21" s="60">
        <v>432</v>
      </c>
      <c r="C21" s="60">
        <v>86</v>
      </c>
      <c r="D21" s="61">
        <v>178</v>
      </c>
      <c r="E21" s="62">
        <v>41</v>
      </c>
      <c r="F21" s="61">
        <v>77</v>
      </c>
      <c r="G21" s="62">
        <v>8</v>
      </c>
      <c r="H21" s="61">
        <v>20</v>
      </c>
      <c r="I21" s="62">
        <v>6</v>
      </c>
      <c r="J21" s="58">
        <f t="shared" si="0"/>
        <v>157</v>
      </c>
      <c r="K21" s="249">
        <f t="shared" si="1"/>
        <v>31</v>
      </c>
    </row>
    <row r="22" spans="1:11" ht="25.5" customHeight="1">
      <c r="A22" s="59" t="s">
        <v>78</v>
      </c>
      <c r="B22" s="60">
        <v>158</v>
      </c>
      <c r="C22" s="60">
        <v>48</v>
      </c>
      <c r="D22" s="61">
        <v>72</v>
      </c>
      <c r="E22" s="62">
        <v>26</v>
      </c>
      <c r="F22" s="61">
        <v>21</v>
      </c>
      <c r="G22" s="62">
        <v>3</v>
      </c>
      <c r="H22" s="61">
        <v>7</v>
      </c>
      <c r="I22" s="62">
        <v>4</v>
      </c>
      <c r="J22" s="58">
        <f t="shared" si="0"/>
        <v>58</v>
      </c>
      <c r="K22" s="249">
        <f t="shared" si="1"/>
        <v>15</v>
      </c>
    </row>
    <row r="23" spans="1:11" ht="34.5">
      <c r="A23" s="59" t="s">
        <v>79</v>
      </c>
      <c r="B23" s="60">
        <v>15</v>
      </c>
      <c r="C23" s="60">
        <v>3</v>
      </c>
      <c r="D23" s="61">
        <v>3</v>
      </c>
      <c r="E23" s="61">
        <v>2</v>
      </c>
      <c r="F23" s="61">
        <v>3</v>
      </c>
      <c r="G23" s="61">
        <v>0</v>
      </c>
      <c r="H23" s="62">
        <v>0</v>
      </c>
      <c r="I23" s="62">
        <v>0</v>
      </c>
      <c r="J23" s="58">
        <f t="shared" si="0"/>
        <v>9</v>
      </c>
      <c r="K23" s="249">
        <f t="shared" si="1"/>
        <v>1</v>
      </c>
    </row>
    <row r="24" spans="1:11" ht="15">
      <c r="A24" s="59" t="s">
        <v>80</v>
      </c>
      <c r="B24" s="60">
        <v>123</v>
      </c>
      <c r="C24" s="60">
        <v>12</v>
      </c>
      <c r="D24" s="61">
        <v>35</v>
      </c>
      <c r="E24" s="62">
        <v>6</v>
      </c>
      <c r="F24" s="61">
        <v>26</v>
      </c>
      <c r="G24" s="62">
        <v>1</v>
      </c>
      <c r="H24" s="61">
        <v>6</v>
      </c>
      <c r="I24" s="62">
        <v>0</v>
      </c>
      <c r="J24" s="58">
        <f t="shared" si="0"/>
        <v>56</v>
      </c>
      <c r="K24" s="249">
        <f t="shared" si="1"/>
        <v>5</v>
      </c>
    </row>
    <row r="25" spans="1:11" ht="25.5" customHeight="1">
      <c r="A25" s="59" t="s">
        <v>81</v>
      </c>
      <c r="B25" s="60">
        <v>116</v>
      </c>
      <c r="C25" s="60">
        <v>34</v>
      </c>
      <c r="D25" s="61">
        <v>41</v>
      </c>
      <c r="E25" s="62">
        <v>15</v>
      </c>
      <c r="F25" s="61">
        <v>12</v>
      </c>
      <c r="G25" s="62">
        <v>1</v>
      </c>
      <c r="H25" s="61">
        <v>8</v>
      </c>
      <c r="I25" s="62">
        <v>2</v>
      </c>
      <c r="J25" s="58">
        <f t="shared" si="0"/>
        <v>55</v>
      </c>
      <c r="K25" s="249">
        <f t="shared" si="1"/>
        <v>16</v>
      </c>
    </row>
    <row r="26" spans="1:11" ht="29.25" customHeight="1">
      <c r="A26" s="59" t="s">
        <v>82</v>
      </c>
      <c r="B26" s="60">
        <v>43</v>
      </c>
      <c r="C26" s="60">
        <v>13</v>
      </c>
      <c r="D26" s="61">
        <v>19</v>
      </c>
      <c r="E26" s="62">
        <v>10</v>
      </c>
      <c r="F26" s="61">
        <v>4</v>
      </c>
      <c r="G26" s="62">
        <v>0</v>
      </c>
      <c r="H26" s="62">
        <v>3</v>
      </c>
      <c r="I26" s="62">
        <v>0</v>
      </c>
      <c r="J26" s="58">
        <f t="shared" si="0"/>
        <v>17</v>
      </c>
      <c r="K26" s="249">
        <f t="shared" si="1"/>
        <v>3</v>
      </c>
    </row>
    <row r="27" spans="1:11" ht="23.25">
      <c r="A27" s="59" t="s">
        <v>83</v>
      </c>
      <c r="B27" s="60">
        <v>25</v>
      </c>
      <c r="C27" s="60">
        <v>5</v>
      </c>
      <c r="D27" s="61">
        <v>10</v>
      </c>
      <c r="E27" s="62">
        <v>3</v>
      </c>
      <c r="F27" s="61">
        <v>2</v>
      </c>
      <c r="G27" s="62">
        <v>0</v>
      </c>
      <c r="H27" s="61">
        <v>3</v>
      </c>
      <c r="I27" s="62">
        <v>0</v>
      </c>
      <c r="J27" s="58">
        <f t="shared" si="0"/>
        <v>10</v>
      </c>
      <c r="K27" s="249">
        <f t="shared" si="1"/>
        <v>2</v>
      </c>
    </row>
    <row r="28" spans="1:11" ht="92.25" customHeight="1">
      <c r="A28" s="59" t="s">
        <v>84</v>
      </c>
      <c r="B28" s="60">
        <v>0</v>
      </c>
      <c r="C28" s="60">
        <v>0</v>
      </c>
      <c r="D28" s="62">
        <v>0</v>
      </c>
      <c r="E28" s="62">
        <v>0</v>
      </c>
      <c r="F28" s="62">
        <v>0</v>
      </c>
      <c r="G28" s="62">
        <v>0</v>
      </c>
      <c r="H28" s="62">
        <v>0</v>
      </c>
      <c r="I28" s="62">
        <v>0</v>
      </c>
      <c r="J28" s="58">
        <f>B28-(D28+F28+H28)</f>
        <v>0</v>
      </c>
      <c r="K28" s="249">
        <f>C28-(E28+G28+I28)</f>
        <v>0</v>
      </c>
    </row>
    <row r="29" spans="1:11" ht="46.5" thickBot="1">
      <c r="A29" s="63" t="s">
        <v>85</v>
      </c>
      <c r="B29" s="64">
        <v>0</v>
      </c>
      <c r="C29" s="64">
        <v>0</v>
      </c>
      <c r="D29" s="65">
        <v>0</v>
      </c>
      <c r="E29" s="65">
        <v>0</v>
      </c>
      <c r="F29" s="65">
        <v>0</v>
      </c>
      <c r="G29" s="65">
        <v>0</v>
      </c>
      <c r="H29" s="65">
        <v>0</v>
      </c>
      <c r="I29" s="241">
        <v>0</v>
      </c>
      <c r="J29" s="202">
        <f>B29-(D29+F29+H29)</f>
        <v>0</v>
      </c>
      <c r="K29" s="242">
        <f>C29-(E29+G29+I29)</f>
        <v>0</v>
      </c>
    </row>
    <row r="30" spans="1:11" ht="15">
      <c r="A30" s="66" t="s">
        <v>18</v>
      </c>
      <c r="B30" s="3"/>
      <c r="C30" s="67"/>
      <c r="D30" s="68"/>
      <c r="E30" s="68"/>
      <c r="F30" s="68"/>
      <c r="G30" s="68"/>
      <c r="H30" s="68"/>
      <c r="I30" s="68"/>
      <c r="J30" s="68"/>
      <c r="K30" s="68"/>
    </row>
    <row r="31" spans="6:9" ht="15" customHeight="1">
      <c r="F31" s="4"/>
      <c r="G31" s="4"/>
      <c r="H31" s="4"/>
      <c r="I31" s="4"/>
    </row>
    <row r="32" spans="1:9" ht="15">
      <c r="A32" s="66"/>
      <c r="B32" s="3"/>
      <c r="C32" s="3"/>
      <c r="F32" s="4"/>
      <c r="G32" s="4"/>
      <c r="H32" s="4"/>
      <c r="I32" s="4"/>
    </row>
    <row r="34" ht="15" customHeight="1"/>
    <row r="35" ht="15" customHeight="1"/>
    <row r="36" ht="15" customHeight="1"/>
  </sheetData>
  <sheetProtection/>
  <mergeCells count="8">
    <mergeCell ref="A2:K2"/>
    <mergeCell ref="A4:K4"/>
    <mergeCell ref="A6:A7"/>
    <mergeCell ref="B6:C6"/>
    <mergeCell ref="D6:E6"/>
    <mergeCell ref="F6:G6"/>
    <mergeCell ref="H6:I6"/>
    <mergeCell ref="J6:K6"/>
  </mergeCells>
  <printOptions/>
  <pageMargins left="0.31496062992125984" right="0.31496062992125984" top="0" bottom="0" header="0.31496062992125984" footer="0.31496062992125984"/>
  <pageSetup horizontalDpi="600" verticalDpi="600" orientation="portrait" paperSize="9" r:id="rId1"/>
  <headerFooter>
    <oddFooter>&amp;L21.06.2013
&amp;CTÜRKİYE ODALAR ve BORSALAR BİRLİĞİ
Bilgi Hizmetleri Dairesi&amp;R&amp;P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K33"/>
  <sheetViews>
    <sheetView zoomScalePageLayoutView="0" workbookViewId="0" topLeftCell="A1">
      <selection activeCell="M20" sqref="M20"/>
    </sheetView>
  </sheetViews>
  <sheetFormatPr defaultColWidth="9.140625" defaultRowHeight="15"/>
  <cols>
    <col min="1" max="1" width="21.00390625" style="0" customWidth="1"/>
    <col min="2" max="2" width="7.140625" style="0" customWidth="1"/>
    <col min="3" max="3" width="8.140625" style="0" bestFit="1" customWidth="1"/>
    <col min="4" max="4" width="7.28125" style="0" bestFit="1" customWidth="1"/>
    <col min="5" max="5" width="8.140625" style="0" bestFit="1" customWidth="1"/>
    <col min="6" max="6" width="7.28125" style="0" bestFit="1" customWidth="1"/>
    <col min="7" max="7" width="8.140625" style="0" bestFit="1" customWidth="1"/>
    <col min="8" max="8" width="7.28125" style="0" bestFit="1" customWidth="1"/>
    <col min="9" max="9" width="8.140625" style="0" bestFit="1" customWidth="1"/>
    <col min="10" max="10" width="7.00390625" style="0" customWidth="1"/>
    <col min="11" max="11" width="7.7109375" style="0" customWidth="1"/>
  </cols>
  <sheetData>
    <row r="2" spans="1:11" ht="18.75" thickBot="1">
      <c r="A2" s="323" t="s">
        <v>410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</row>
    <row r="3" spans="2:11" ht="15.75">
      <c r="B3" s="69"/>
      <c r="C3" s="70"/>
      <c r="D3" s="70"/>
      <c r="E3" s="70"/>
      <c r="F3" s="70"/>
      <c r="G3" s="70"/>
      <c r="H3" s="70"/>
      <c r="I3" s="70"/>
      <c r="J3" s="70"/>
      <c r="K3" s="70"/>
    </row>
    <row r="4" spans="1:11" ht="15.75" customHeight="1">
      <c r="A4" s="354" t="s">
        <v>86</v>
      </c>
      <c r="B4" s="354"/>
      <c r="C4" s="354"/>
      <c r="D4" s="354"/>
      <c r="E4" s="354"/>
      <c r="F4" s="354"/>
      <c r="G4" s="354"/>
      <c r="H4" s="354"/>
      <c r="I4" s="354"/>
      <c r="J4" s="354"/>
      <c r="K4" s="354"/>
    </row>
    <row r="5" spans="2:11" ht="16.5" customHeight="1" thickBot="1">
      <c r="B5" s="51"/>
      <c r="C5" s="51"/>
      <c r="D5" s="51"/>
      <c r="E5" s="51"/>
      <c r="F5" s="51"/>
      <c r="G5" s="51"/>
      <c r="H5" s="51"/>
      <c r="I5" s="51"/>
      <c r="J5" s="51"/>
      <c r="K5" s="51"/>
    </row>
    <row r="6" spans="1:11" ht="58.5" customHeight="1" thickBot="1">
      <c r="A6" s="360" t="s">
        <v>87</v>
      </c>
      <c r="B6" s="362" t="s">
        <v>59</v>
      </c>
      <c r="C6" s="363"/>
      <c r="D6" s="364" t="s">
        <v>60</v>
      </c>
      <c r="E6" s="363"/>
      <c r="F6" s="364" t="s">
        <v>61</v>
      </c>
      <c r="G6" s="363"/>
      <c r="H6" s="364" t="s">
        <v>62</v>
      </c>
      <c r="I6" s="363"/>
      <c r="J6" s="364" t="s">
        <v>63</v>
      </c>
      <c r="K6" s="366"/>
    </row>
    <row r="7" spans="1:11" ht="15.75" customHeight="1" thickBot="1">
      <c r="A7" s="361"/>
      <c r="B7" s="52" t="s">
        <v>8</v>
      </c>
      <c r="C7" s="53" t="s">
        <v>17</v>
      </c>
      <c r="D7" s="52" t="s">
        <v>8</v>
      </c>
      <c r="E7" s="53" t="s">
        <v>17</v>
      </c>
      <c r="F7" s="52" t="s">
        <v>8</v>
      </c>
      <c r="G7" s="53" t="s">
        <v>17</v>
      </c>
      <c r="H7" s="52" t="s">
        <v>8</v>
      </c>
      <c r="I7" s="53" t="s">
        <v>17</v>
      </c>
      <c r="J7" s="52" t="s">
        <v>8</v>
      </c>
      <c r="K7" s="53" t="s">
        <v>17</v>
      </c>
    </row>
    <row r="8" spans="1:11" ht="15.75" thickBot="1">
      <c r="A8" s="71" t="s">
        <v>64</v>
      </c>
      <c r="B8" s="193">
        <f>SUM(B9,B10,B11,B12,B13,B14,B15,B16,B17,B18,B19,B20,B21,B22,B23,B24,B25,B26,B27,B28,B29)</f>
        <v>5930</v>
      </c>
      <c r="C8" s="193">
        <f>SUM(C9,C10,C11,C12,C13,C14,C15,C16,C17,C18,C19,C20,C21,C22,C23,C24,C25,C26,C27,C28,C29)</f>
        <v>1413</v>
      </c>
      <c r="D8" s="72">
        <f aca="true" t="shared" si="0" ref="D8:K8">SUM(D9,D10,D11,D12,D13,D14,D15,D16,D17,D18,D19,D20,D21,D22,D23,D24,D25,D26,D27,D28,D29)</f>
        <v>1972</v>
      </c>
      <c r="E8" s="72">
        <f t="shared" si="0"/>
        <v>449</v>
      </c>
      <c r="F8" s="72">
        <f t="shared" si="0"/>
        <v>717</v>
      </c>
      <c r="G8" s="72">
        <f t="shared" si="0"/>
        <v>220</v>
      </c>
      <c r="H8" s="72">
        <f t="shared" si="0"/>
        <v>194</v>
      </c>
      <c r="I8" s="72">
        <f t="shared" si="0"/>
        <v>53</v>
      </c>
      <c r="J8" s="306">
        <f>SUM(J9,J10,J11,J12,J13,J14,J15,J16,J17,J18,J19,J20,J21,J22,J23,J24,J25,J26,J27,J28,J29)</f>
        <v>3047</v>
      </c>
      <c r="K8" s="306">
        <f t="shared" si="0"/>
        <v>691</v>
      </c>
    </row>
    <row r="9" spans="1:11" ht="29.25" customHeight="1">
      <c r="A9" s="73" t="s">
        <v>65</v>
      </c>
      <c r="B9" s="74">
        <v>18</v>
      </c>
      <c r="C9" s="74">
        <v>10</v>
      </c>
      <c r="D9" s="75">
        <v>3</v>
      </c>
      <c r="E9" s="76">
        <v>1</v>
      </c>
      <c r="F9" s="75">
        <v>2</v>
      </c>
      <c r="G9" s="76">
        <v>2</v>
      </c>
      <c r="H9" s="75">
        <v>0</v>
      </c>
      <c r="I9" s="76">
        <v>1</v>
      </c>
      <c r="J9" s="305">
        <f>B9-(D9+F9+H9)</f>
        <v>13</v>
      </c>
      <c r="K9" s="307">
        <f>C9-(E9+G9+I9)</f>
        <v>6</v>
      </c>
    </row>
    <row r="10" spans="1:11" ht="23.25">
      <c r="A10" s="59" t="s">
        <v>66</v>
      </c>
      <c r="B10" s="60">
        <v>35</v>
      </c>
      <c r="C10" s="60">
        <v>6</v>
      </c>
      <c r="D10" s="61">
        <v>2</v>
      </c>
      <c r="E10" s="62">
        <v>1</v>
      </c>
      <c r="F10" s="61">
        <v>0</v>
      </c>
      <c r="G10" s="62">
        <v>0</v>
      </c>
      <c r="H10" s="61">
        <v>0</v>
      </c>
      <c r="I10" s="62">
        <v>0</v>
      </c>
      <c r="J10" s="244">
        <f>B10-(D10+F10+H10)</f>
        <v>33</v>
      </c>
      <c r="K10" s="249">
        <f>C10-(E10+G10+I10)</f>
        <v>5</v>
      </c>
    </row>
    <row r="11" spans="1:11" ht="15">
      <c r="A11" s="59" t="s">
        <v>67</v>
      </c>
      <c r="B11" s="60">
        <v>698</v>
      </c>
      <c r="C11" s="60">
        <v>112</v>
      </c>
      <c r="D11" s="61">
        <v>258</v>
      </c>
      <c r="E11" s="62">
        <v>40</v>
      </c>
      <c r="F11" s="61">
        <v>65</v>
      </c>
      <c r="G11" s="62">
        <v>8</v>
      </c>
      <c r="H11" s="61">
        <v>13</v>
      </c>
      <c r="I11" s="62">
        <v>1</v>
      </c>
      <c r="J11" s="244">
        <f aca="true" t="shared" si="1" ref="J11:J27">B11-(D11+F11+H11)</f>
        <v>362</v>
      </c>
      <c r="K11" s="249">
        <f aca="true" t="shared" si="2" ref="K11:K27">C11-(E11+G11+I11)</f>
        <v>63</v>
      </c>
    </row>
    <row r="12" spans="1:11" ht="36.75" customHeight="1">
      <c r="A12" s="59" t="s">
        <v>68</v>
      </c>
      <c r="B12" s="60">
        <v>3</v>
      </c>
      <c r="C12" s="60">
        <v>1</v>
      </c>
      <c r="D12" s="61">
        <v>0</v>
      </c>
      <c r="E12" s="62">
        <v>1</v>
      </c>
      <c r="F12" s="61">
        <v>1</v>
      </c>
      <c r="G12" s="62">
        <v>0</v>
      </c>
      <c r="H12" s="61">
        <v>0</v>
      </c>
      <c r="I12" s="62">
        <v>0</v>
      </c>
      <c r="J12" s="244">
        <f t="shared" si="1"/>
        <v>2</v>
      </c>
      <c r="K12" s="249">
        <f t="shared" si="2"/>
        <v>0</v>
      </c>
    </row>
    <row r="13" spans="1:11" ht="38.25" customHeight="1">
      <c r="A13" s="59" t="s">
        <v>69</v>
      </c>
      <c r="B13" s="60">
        <v>13</v>
      </c>
      <c r="C13" s="60">
        <v>2</v>
      </c>
      <c r="D13" s="61">
        <v>4</v>
      </c>
      <c r="E13" s="62">
        <v>0</v>
      </c>
      <c r="F13" s="61">
        <v>0</v>
      </c>
      <c r="G13" s="62">
        <v>0</v>
      </c>
      <c r="H13" s="62">
        <v>2</v>
      </c>
      <c r="I13" s="62">
        <v>1</v>
      </c>
      <c r="J13" s="244">
        <f t="shared" si="1"/>
        <v>7</v>
      </c>
      <c r="K13" s="249">
        <f t="shared" si="2"/>
        <v>1</v>
      </c>
    </row>
    <row r="14" spans="1:11" ht="15">
      <c r="A14" s="59" t="s">
        <v>70</v>
      </c>
      <c r="B14" s="60">
        <v>1207</v>
      </c>
      <c r="C14" s="60">
        <v>168</v>
      </c>
      <c r="D14" s="61">
        <v>332</v>
      </c>
      <c r="E14" s="62">
        <v>65</v>
      </c>
      <c r="F14" s="61">
        <v>123</v>
      </c>
      <c r="G14" s="62">
        <v>30</v>
      </c>
      <c r="H14" s="61">
        <v>59</v>
      </c>
      <c r="I14" s="62">
        <v>11</v>
      </c>
      <c r="J14" s="244">
        <f t="shared" si="1"/>
        <v>693</v>
      </c>
      <c r="K14" s="249">
        <f t="shared" si="2"/>
        <v>62</v>
      </c>
    </row>
    <row r="15" spans="1:11" ht="47.25" customHeight="1">
      <c r="A15" s="59" t="s">
        <v>71</v>
      </c>
      <c r="B15" s="60">
        <v>2091</v>
      </c>
      <c r="C15" s="60">
        <v>693</v>
      </c>
      <c r="D15" s="61">
        <v>559</v>
      </c>
      <c r="E15" s="62">
        <v>172</v>
      </c>
      <c r="F15" s="61">
        <v>283</v>
      </c>
      <c r="G15" s="62">
        <v>105</v>
      </c>
      <c r="H15" s="61">
        <v>57</v>
      </c>
      <c r="I15" s="62">
        <v>24</v>
      </c>
      <c r="J15" s="244">
        <f t="shared" si="1"/>
        <v>1192</v>
      </c>
      <c r="K15" s="249">
        <f t="shared" si="2"/>
        <v>392</v>
      </c>
    </row>
    <row r="16" spans="1:11" ht="19.5" customHeight="1">
      <c r="A16" s="59" t="s">
        <v>72</v>
      </c>
      <c r="B16" s="60">
        <v>555</v>
      </c>
      <c r="C16" s="60">
        <v>87</v>
      </c>
      <c r="D16" s="61">
        <v>429</v>
      </c>
      <c r="E16" s="62">
        <v>63</v>
      </c>
      <c r="F16" s="61">
        <v>18</v>
      </c>
      <c r="G16" s="62">
        <v>2</v>
      </c>
      <c r="H16" s="61">
        <v>5</v>
      </c>
      <c r="I16" s="62">
        <v>3</v>
      </c>
      <c r="J16" s="244">
        <f t="shared" si="1"/>
        <v>103</v>
      </c>
      <c r="K16" s="249">
        <f t="shared" si="2"/>
        <v>19</v>
      </c>
    </row>
    <row r="17" spans="1:11" ht="26.25" customHeight="1">
      <c r="A17" s="59" t="s">
        <v>73</v>
      </c>
      <c r="B17" s="57">
        <v>427</v>
      </c>
      <c r="C17" s="60">
        <v>102</v>
      </c>
      <c r="D17" s="61">
        <v>113</v>
      </c>
      <c r="E17" s="62">
        <v>26</v>
      </c>
      <c r="F17" s="61">
        <v>77</v>
      </c>
      <c r="G17" s="62">
        <v>32</v>
      </c>
      <c r="H17" s="61">
        <v>10</v>
      </c>
      <c r="I17" s="62">
        <v>1</v>
      </c>
      <c r="J17" s="244">
        <f t="shared" si="1"/>
        <v>227</v>
      </c>
      <c r="K17" s="249">
        <f t="shared" si="2"/>
        <v>43</v>
      </c>
    </row>
    <row r="18" spans="1:11" ht="15">
      <c r="A18" s="59" t="s">
        <v>74</v>
      </c>
      <c r="B18" s="60">
        <v>91</v>
      </c>
      <c r="C18" s="60">
        <v>23</v>
      </c>
      <c r="D18" s="61">
        <v>57</v>
      </c>
      <c r="E18" s="62">
        <v>7</v>
      </c>
      <c r="F18" s="61">
        <v>16</v>
      </c>
      <c r="G18" s="62">
        <v>7</v>
      </c>
      <c r="H18" s="61">
        <v>3</v>
      </c>
      <c r="I18" s="62">
        <v>1</v>
      </c>
      <c r="J18" s="244">
        <f t="shared" si="1"/>
        <v>15</v>
      </c>
      <c r="K18" s="249">
        <f t="shared" si="2"/>
        <v>8</v>
      </c>
    </row>
    <row r="19" spans="1:11" ht="27.75" customHeight="1">
      <c r="A19" s="59" t="s">
        <v>75</v>
      </c>
      <c r="B19" s="60">
        <v>23</v>
      </c>
      <c r="C19" s="60">
        <v>33</v>
      </c>
      <c r="D19" s="61">
        <v>9</v>
      </c>
      <c r="E19" s="62">
        <v>13</v>
      </c>
      <c r="F19" s="61">
        <v>2</v>
      </c>
      <c r="G19" s="62">
        <v>2</v>
      </c>
      <c r="H19" s="61">
        <v>1</v>
      </c>
      <c r="I19" s="62">
        <v>2</v>
      </c>
      <c r="J19" s="244">
        <f t="shared" si="1"/>
        <v>11</v>
      </c>
      <c r="K19" s="249">
        <f t="shared" si="2"/>
        <v>16</v>
      </c>
    </row>
    <row r="20" spans="1:11" ht="25.5" customHeight="1">
      <c r="A20" s="59" t="s">
        <v>76</v>
      </c>
      <c r="B20" s="60">
        <v>133</v>
      </c>
      <c r="C20" s="60">
        <v>38</v>
      </c>
      <c r="D20" s="61">
        <v>35</v>
      </c>
      <c r="E20" s="62">
        <v>20</v>
      </c>
      <c r="F20" s="61">
        <v>28</v>
      </c>
      <c r="G20" s="62">
        <v>6</v>
      </c>
      <c r="H20" s="61">
        <v>11</v>
      </c>
      <c r="I20" s="62">
        <v>1</v>
      </c>
      <c r="J20" s="244">
        <f t="shared" si="1"/>
        <v>59</v>
      </c>
      <c r="K20" s="249">
        <f t="shared" si="2"/>
        <v>11</v>
      </c>
    </row>
    <row r="21" spans="1:11" ht="26.25" customHeight="1">
      <c r="A21" s="59" t="s">
        <v>77</v>
      </c>
      <c r="B21" s="60">
        <v>263</v>
      </c>
      <c r="C21" s="60">
        <v>55</v>
      </c>
      <c r="D21" s="61">
        <v>85</v>
      </c>
      <c r="E21" s="62">
        <v>21</v>
      </c>
      <c r="F21" s="61">
        <v>31</v>
      </c>
      <c r="G21" s="62">
        <v>12</v>
      </c>
      <c r="H21" s="61">
        <v>11</v>
      </c>
      <c r="I21" s="62">
        <v>4</v>
      </c>
      <c r="J21" s="244">
        <f t="shared" si="1"/>
        <v>136</v>
      </c>
      <c r="K21" s="249">
        <f t="shared" si="2"/>
        <v>18</v>
      </c>
    </row>
    <row r="22" spans="1:11" ht="28.5" customHeight="1">
      <c r="A22" s="59" t="s">
        <v>78</v>
      </c>
      <c r="B22" s="60">
        <v>134</v>
      </c>
      <c r="C22" s="60">
        <v>16</v>
      </c>
      <c r="D22" s="61">
        <v>34</v>
      </c>
      <c r="E22" s="62">
        <v>9</v>
      </c>
      <c r="F22" s="61">
        <v>13</v>
      </c>
      <c r="G22" s="62">
        <v>0</v>
      </c>
      <c r="H22" s="61">
        <v>6</v>
      </c>
      <c r="I22" s="62">
        <v>0</v>
      </c>
      <c r="J22" s="244">
        <f t="shared" si="1"/>
        <v>81</v>
      </c>
      <c r="K22" s="249">
        <f t="shared" si="2"/>
        <v>7</v>
      </c>
    </row>
    <row r="23" spans="1:11" ht="34.5">
      <c r="A23" s="59" t="s">
        <v>79</v>
      </c>
      <c r="B23" s="60">
        <v>1</v>
      </c>
      <c r="C23" s="60">
        <v>0</v>
      </c>
      <c r="D23" s="61">
        <v>0</v>
      </c>
      <c r="E23" s="61">
        <v>0</v>
      </c>
      <c r="F23" s="61">
        <v>0</v>
      </c>
      <c r="G23" s="61">
        <v>0</v>
      </c>
      <c r="H23" s="61">
        <v>0</v>
      </c>
      <c r="I23" s="61">
        <v>0</v>
      </c>
      <c r="J23" s="244">
        <f t="shared" si="1"/>
        <v>1</v>
      </c>
      <c r="K23" s="249">
        <f t="shared" si="2"/>
        <v>0</v>
      </c>
    </row>
    <row r="24" spans="1:11" ht="15">
      <c r="A24" s="59" t="s">
        <v>80</v>
      </c>
      <c r="B24" s="60">
        <v>87</v>
      </c>
      <c r="C24" s="60">
        <v>13</v>
      </c>
      <c r="D24" s="61">
        <v>19</v>
      </c>
      <c r="E24" s="62">
        <v>4</v>
      </c>
      <c r="F24" s="61">
        <v>15</v>
      </c>
      <c r="G24" s="62">
        <v>1</v>
      </c>
      <c r="H24" s="61">
        <v>8</v>
      </c>
      <c r="I24" s="62">
        <v>1</v>
      </c>
      <c r="J24" s="244">
        <f t="shared" si="1"/>
        <v>45</v>
      </c>
      <c r="K24" s="249">
        <f t="shared" si="2"/>
        <v>7</v>
      </c>
    </row>
    <row r="25" spans="1:11" ht="25.5" customHeight="1">
      <c r="A25" s="59" t="s">
        <v>81</v>
      </c>
      <c r="B25" s="60">
        <v>17</v>
      </c>
      <c r="C25" s="60">
        <v>5</v>
      </c>
      <c r="D25" s="61">
        <v>3</v>
      </c>
      <c r="E25" s="62">
        <v>0</v>
      </c>
      <c r="F25" s="61">
        <v>3</v>
      </c>
      <c r="G25" s="62">
        <v>0</v>
      </c>
      <c r="H25" s="61">
        <v>2</v>
      </c>
      <c r="I25" s="62">
        <v>0</v>
      </c>
      <c r="J25" s="244">
        <f t="shared" si="1"/>
        <v>9</v>
      </c>
      <c r="K25" s="249">
        <f t="shared" si="2"/>
        <v>5</v>
      </c>
    </row>
    <row r="26" spans="1:11" ht="30.75" customHeight="1">
      <c r="A26" s="59" t="s">
        <v>82</v>
      </c>
      <c r="B26" s="60">
        <v>42</v>
      </c>
      <c r="C26" s="60">
        <v>19</v>
      </c>
      <c r="D26" s="61">
        <v>12</v>
      </c>
      <c r="E26" s="62">
        <v>2</v>
      </c>
      <c r="F26" s="61">
        <v>5</v>
      </c>
      <c r="G26" s="62">
        <v>3</v>
      </c>
      <c r="H26" s="62">
        <v>5</v>
      </c>
      <c r="I26" s="62">
        <v>2</v>
      </c>
      <c r="J26" s="244">
        <f t="shared" si="1"/>
        <v>20</v>
      </c>
      <c r="K26" s="249">
        <f t="shared" si="2"/>
        <v>12</v>
      </c>
    </row>
    <row r="27" spans="1:11" ht="21" customHeight="1">
      <c r="A27" s="59" t="s">
        <v>83</v>
      </c>
      <c r="B27" s="60">
        <v>92</v>
      </c>
      <c r="C27" s="60">
        <v>30</v>
      </c>
      <c r="D27" s="61">
        <v>18</v>
      </c>
      <c r="E27" s="62">
        <v>4</v>
      </c>
      <c r="F27" s="61">
        <v>35</v>
      </c>
      <c r="G27" s="62">
        <v>10</v>
      </c>
      <c r="H27" s="61">
        <v>1</v>
      </c>
      <c r="I27" s="62">
        <v>0</v>
      </c>
      <c r="J27" s="244">
        <f t="shared" si="1"/>
        <v>38</v>
      </c>
      <c r="K27" s="249">
        <f t="shared" si="2"/>
        <v>16</v>
      </c>
    </row>
    <row r="28" spans="1:11" ht="79.5" customHeight="1">
      <c r="A28" s="59" t="s">
        <v>84</v>
      </c>
      <c r="B28" s="57">
        <v>0</v>
      </c>
      <c r="C28" s="60">
        <v>0</v>
      </c>
      <c r="D28" s="62">
        <v>0</v>
      </c>
      <c r="E28" s="62">
        <v>0</v>
      </c>
      <c r="F28" s="62">
        <v>0</v>
      </c>
      <c r="G28" s="62">
        <v>0</v>
      </c>
      <c r="H28" s="62">
        <v>0</v>
      </c>
      <c r="I28" s="62">
        <v>0</v>
      </c>
      <c r="J28" s="244">
        <f>B28-(D28+F28+H28)</f>
        <v>0</v>
      </c>
      <c r="K28" s="249">
        <f>C28-(E28+G28+I28)</f>
        <v>0</v>
      </c>
    </row>
    <row r="29" spans="1:11" ht="36" customHeight="1" thickBot="1">
      <c r="A29" s="63" t="s">
        <v>85</v>
      </c>
      <c r="B29" s="57">
        <v>0</v>
      </c>
      <c r="C29" s="64">
        <v>0</v>
      </c>
      <c r="D29" s="65">
        <v>0</v>
      </c>
      <c r="E29" s="65">
        <v>0</v>
      </c>
      <c r="F29" s="65">
        <v>0</v>
      </c>
      <c r="G29" s="65">
        <v>0</v>
      </c>
      <c r="H29" s="65">
        <v>0</v>
      </c>
      <c r="I29" s="65">
        <v>0</v>
      </c>
      <c r="J29" s="202">
        <v>0</v>
      </c>
      <c r="K29" s="242">
        <v>0</v>
      </c>
    </row>
    <row r="30" spans="1:11" ht="15">
      <c r="A30" s="365" t="s">
        <v>18</v>
      </c>
      <c r="B30" s="365"/>
      <c r="C30" s="365"/>
      <c r="D30" s="68"/>
      <c r="E30" s="68"/>
      <c r="F30" s="68"/>
      <c r="G30" s="68"/>
      <c r="H30" s="68"/>
      <c r="I30" s="68"/>
      <c r="J30" s="68"/>
      <c r="K30" s="68"/>
    </row>
    <row r="31" ht="15" customHeight="1">
      <c r="A31" s="77"/>
    </row>
    <row r="32" ht="15">
      <c r="A32" s="77"/>
    </row>
    <row r="33" ht="15">
      <c r="A33" s="77"/>
    </row>
    <row r="34" ht="15" customHeight="1"/>
    <row r="35" ht="15" customHeight="1"/>
    <row r="36" ht="15" customHeight="1"/>
    <row r="37" ht="15" customHeight="1"/>
    <row r="38" ht="15" customHeight="1"/>
  </sheetData>
  <sheetProtection/>
  <mergeCells count="9">
    <mergeCell ref="A30:C30"/>
    <mergeCell ref="A2:K2"/>
    <mergeCell ref="A4:K4"/>
    <mergeCell ref="A6:A7"/>
    <mergeCell ref="B6:C6"/>
    <mergeCell ref="D6:E6"/>
    <mergeCell ref="F6:G6"/>
    <mergeCell ref="H6:I6"/>
    <mergeCell ref="J6:K6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2"/>
  <headerFooter>
    <oddFooter>&amp;L21.06.2013
&amp;CTÜRKİYE ODALAR ve BORSALAR BİRLİĞİ
Bilgi Hizmetleri Dairesi&amp;R&amp;P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J31"/>
  <sheetViews>
    <sheetView zoomScale="115" zoomScaleNormal="115" zoomScalePageLayoutView="0" workbookViewId="0" topLeftCell="A13">
      <selection activeCell="S15" sqref="S15"/>
    </sheetView>
  </sheetViews>
  <sheetFormatPr defaultColWidth="9.140625" defaultRowHeight="15"/>
  <cols>
    <col min="1" max="1" width="21.00390625" style="0" customWidth="1"/>
    <col min="2" max="2" width="7.00390625" style="0" bestFit="1" customWidth="1"/>
    <col min="3" max="3" width="8.140625" style="0" customWidth="1"/>
    <col min="4" max="4" width="7.00390625" style="0" bestFit="1" customWidth="1"/>
    <col min="5" max="5" width="8.57421875" style="0" customWidth="1"/>
    <col min="6" max="6" width="7.00390625" style="0" bestFit="1" customWidth="1"/>
    <col min="7" max="7" width="8.140625" style="0" customWidth="1"/>
    <col min="8" max="8" width="7.7109375" style="0" bestFit="1" customWidth="1"/>
    <col min="9" max="9" width="8.140625" style="0" bestFit="1" customWidth="1"/>
    <col min="10" max="10" width="7.7109375" style="0" bestFit="1" customWidth="1"/>
    <col min="134" max="134" width="21.00390625" style="0" customWidth="1"/>
    <col min="135" max="135" width="7.00390625" style="0" bestFit="1" customWidth="1"/>
    <col min="136" max="136" width="8.140625" style="0" customWidth="1"/>
    <col min="137" max="137" width="7.00390625" style="0" bestFit="1" customWidth="1"/>
    <col min="138" max="138" width="8.57421875" style="0" customWidth="1"/>
    <col min="139" max="139" width="7.00390625" style="0" bestFit="1" customWidth="1"/>
    <col min="140" max="140" width="8.140625" style="0" customWidth="1"/>
    <col min="141" max="141" width="7.7109375" style="0" bestFit="1" customWidth="1"/>
    <col min="142" max="142" width="8.140625" style="0" bestFit="1" customWidth="1"/>
    <col min="143" max="143" width="7.7109375" style="0" bestFit="1" customWidth="1"/>
    <col min="144" max="144" width="17.8515625" style="0" bestFit="1" customWidth="1"/>
  </cols>
  <sheetData>
    <row r="2" spans="1:10" ht="15.75" customHeight="1" thickBot="1">
      <c r="A2" s="367" t="s">
        <v>410</v>
      </c>
      <c r="B2" s="367"/>
      <c r="C2" s="367"/>
      <c r="D2" s="367"/>
      <c r="E2" s="367"/>
      <c r="F2" s="367"/>
      <c r="G2" s="367"/>
      <c r="H2" s="367"/>
      <c r="I2" s="367"/>
      <c r="J2" s="367"/>
    </row>
    <row r="3" spans="1:10" ht="15.75" customHeight="1">
      <c r="A3" s="50"/>
      <c r="B3" s="50"/>
      <c r="C3" s="50"/>
      <c r="D3" s="50"/>
      <c r="E3" s="50"/>
      <c r="F3" s="50"/>
      <c r="G3" s="50"/>
      <c r="H3" s="50"/>
      <c r="I3" s="50"/>
      <c r="J3" s="50"/>
    </row>
    <row r="4" spans="1:10" ht="18.75" customHeight="1">
      <c r="A4" s="368" t="s">
        <v>247</v>
      </c>
      <c r="B4" s="368"/>
      <c r="C4" s="368"/>
      <c r="D4" s="368"/>
      <c r="E4" s="368"/>
      <c r="F4" s="368"/>
      <c r="G4" s="368"/>
      <c r="H4" s="368"/>
      <c r="I4" s="368"/>
      <c r="J4" s="368"/>
    </row>
    <row r="5" spans="2:10" ht="16.5" customHeight="1" thickBot="1">
      <c r="B5" s="51"/>
      <c r="C5" s="51"/>
      <c r="D5" s="51"/>
      <c r="E5" s="51"/>
      <c r="F5" s="51"/>
      <c r="G5" s="51"/>
      <c r="H5" s="51"/>
      <c r="I5" s="51"/>
      <c r="J5" s="126"/>
    </row>
    <row r="6" spans="1:10" ht="58.5" customHeight="1" thickBot="1">
      <c r="A6" s="360" t="s">
        <v>248</v>
      </c>
      <c r="B6" s="369" t="s">
        <v>404</v>
      </c>
      <c r="C6" s="370"/>
      <c r="D6" s="370"/>
      <c r="E6" s="371"/>
      <c r="F6" s="364" t="s">
        <v>411</v>
      </c>
      <c r="G6" s="372"/>
      <c r="H6" s="372"/>
      <c r="I6" s="363"/>
      <c r="J6" s="49"/>
    </row>
    <row r="7" spans="1:10" ht="15.75" customHeight="1" thickBot="1">
      <c r="A7" s="361"/>
      <c r="B7" s="373" t="s">
        <v>249</v>
      </c>
      <c r="C7" s="374"/>
      <c r="D7" s="373" t="s">
        <v>250</v>
      </c>
      <c r="E7" s="374"/>
      <c r="F7" s="373" t="s">
        <v>249</v>
      </c>
      <c r="G7" s="374"/>
      <c r="H7" s="373" t="s">
        <v>250</v>
      </c>
      <c r="I7" s="374"/>
      <c r="J7" s="49"/>
    </row>
    <row r="8" spans="1:10" ht="15.75" thickBot="1">
      <c r="A8" s="54" t="s">
        <v>64</v>
      </c>
      <c r="B8" s="127" t="s">
        <v>8</v>
      </c>
      <c r="C8" s="128" t="s">
        <v>17</v>
      </c>
      <c r="D8" s="127" t="s">
        <v>8</v>
      </c>
      <c r="E8" s="128" t="s">
        <v>17</v>
      </c>
      <c r="F8" s="127" t="s">
        <v>8</v>
      </c>
      <c r="G8" s="128" t="s">
        <v>17</v>
      </c>
      <c r="H8" s="127" t="s">
        <v>8</v>
      </c>
      <c r="I8" s="127" t="s">
        <v>17</v>
      </c>
      <c r="J8" s="49"/>
    </row>
    <row r="9" spans="1:10" ht="23.25">
      <c r="A9" s="73" t="s">
        <v>65</v>
      </c>
      <c r="B9" s="76">
        <v>99</v>
      </c>
      <c r="C9" s="76">
        <v>18</v>
      </c>
      <c r="D9" s="75">
        <v>18</v>
      </c>
      <c r="E9" s="76">
        <v>10</v>
      </c>
      <c r="F9" s="75">
        <v>443</v>
      </c>
      <c r="G9" s="76">
        <v>105</v>
      </c>
      <c r="H9" s="58">
        <v>161</v>
      </c>
      <c r="I9" s="130">
        <v>50</v>
      </c>
      <c r="J9" s="49"/>
    </row>
    <row r="10" spans="1:10" ht="23.25">
      <c r="A10" s="59" t="s">
        <v>66</v>
      </c>
      <c r="B10" s="62">
        <v>46</v>
      </c>
      <c r="C10" s="62">
        <v>5</v>
      </c>
      <c r="D10" s="61">
        <v>35</v>
      </c>
      <c r="E10" s="62">
        <v>6</v>
      </c>
      <c r="F10" s="61">
        <v>242</v>
      </c>
      <c r="G10" s="62">
        <v>47</v>
      </c>
      <c r="H10" s="61">
        <v>68</v>
      </c>
      <c r="I10" s="129">
        <v>27</v>
      </c>
      <c r="J10" s="49"/>
    </row>
    <row r="11" spans="1:10" ht="15">
      <c r="A11" s="59" t="s">
        <v>67</v>
      </c>
      <c r="B11" s="62">
        <v>604</v>
      </c>
      <c r="C11" s="62">
        <v>160</v>
      </c>
      <c r="D11" s="61">
        <v>698</v>
      </c>
      <c r="E11" s="62">
        <v>112</v>
      </c>
      <c r="F11" s="61">
        <v>3254</v>
      </c>
      <c r="G11" s="62">
        <v>1223</v>
      </c>
      <c r="H11" s="61">
        <v>3506</v>
      </c>
      <c r="I11" s="129">
        <v>833</v>
      </c>
      <c r="J11" s="49"/>
    </row>
    <row r="12" spans="1:10" ht="34.5">
      <c r="A12" s="59" t="s">
        <v>68</v>
      </c>
      <c r="B12" s="62">
        <v>57</v>
      </c>
      <c r="C12" s="62">
        <v>13</v>
      </c>
      <c r="D12" s="61">
        <v>3</v>
      </c>
      <c r="E12" s="62">
        <v>1</v>
      </c>
      <c r="F12" s="61">
        <v>270</v>
      </c>
      <c r="G12" s="62">
        <v>81</v>
      </c>
      <c r="H12" s="61">
        <v>18</v>
      </c>
      <c r="I12" s="129">
        <v>6</v>
      </c>
      <c r="J12" s="49"/>
    </row>
    <row r="13" spans="1:10" ht="34.5">
      <c r="A13" s="59" t="s">
        <v>69</v>
      </c>
      <c r="B13" s="62">
        <v>10</v>
      </c>
      <c r="C13" s="62">
        <v>0</v>
      </c>
      <c r="D13" s="61">
        <v>13</v>
      </c>
      <c r="E13" s="62">
        <v>2</v>
      </c>
      <c r="F13" s="61">
        <v>84</v>
      </c>
      <c r="G13" s="62">
        <v>12</v>
      </c>
      <c r="H13" s="61">
        <v>42</v>
      </c>
      <c r="I13" s="129">
        <v>5</v>
      </c>
      <c r="J13" s="49"/>
    </row>
    <row r="14" spans="1:10" ht="15">
      <c r="A14" s="59" t="s">
        <v>70</v>
      </c>
      <c r="B14" s="62">
        <v>726</v>
      </c>
      <c r="C14" s="62">
        <v>228</v>
      </c>
      <c r="D14" s="61">
        <v>1207</v>
      </c>
      <c r="E14" s="62">
        <v>168</v>
      </c>
      <c r="F14" s="61">
        <v>3615</v>
      </c>
      <c r="G14" s="62">
        <v>1445</v>
      </c>
      <c r="H14" s="61">
        <v>5360</v>
      </c>
      <c r="I14" s="129">
        <v>1202</v>
      </c>
      <c r="J14" s="49"/>
    </row>
    <row r="15" spans="1:10" ht="45.75">
      <c r="A15" s="59" t="s">
        <v>71</v>
      </c>
      <c r="B15" s="62">
        <v>1238</v>
      </c>
      <c r="C15" s="62">
        <v>414</v>
      </c>
      <c r="D15" s="61">
        <v>2091</v>
      </c>
      <c r="E15" s="62">
        <v>693</v>
      </c>
      <c r="F15" s="61">
        <v>6051</v>
      </c>
      <c r="G15" s="62">
        <v>2644</v>
      </c>
      <c r="H15" s="61">
        <v>11187</v>
      </c>
      <c r="I15" s="129">
        <v>4455</v>
      </c>
      <c r="J15" s="49"/>
    </row>
    <row r="16" spans="1:10" ht="15">
      <c r="A16" s="59" t="s">
        <v>72</v>
      </c>
      <c r="B16" s="62">
        <v>217</v>
      </c>
      <c r="C16" s="62">
        <v>36</v>
      </c>
      <c r="D16" s="61">
        <v>555</v>
      </c>
      <c r="E16" s="62">
        <v>87</v>
      </c>
      <c r="F16" s="61">
        <v>1031</v>
      </c>
      <c r="G16" s="62">
        <v>343</v>
      </c>
      <c r="H16" s="61">
        <v>2498</v>
      </c>
      <c r="I16" s="129">
        <v>553</v>
      </c>
      <c r="J16" s="49"/>
    </row>
    <row r="17" spans="1:10" ht="23.25">
      <c r="A17" s="59" t="s">
        <v>73</v>
      </c>
      <c r="B17" s="62">
        <v>242</v>
      </c>
      <c r="C17" s="62">
        <v>51</v>
      </c>
      <c r="D17" s="61">
        <v>427</v>
      </c>
      <c r="E17" s="62">
        <v>102</v>
      </c>
      <c r="F17" s="61">
        <v>1035</v>
      </c>
      <c r="G17" s="62">
        <v>198</v>
      </c>
      <c r="H17" s="61">
        <v>2056</v>
      </c>
      <c r="I17" s="129">
        <v>554</v>
      </c>
      <c r="J17" s="49"/>
    </row>
    <row r="18" spans="1:10" ht="15">
      <c r="A18" s="59" t="s">
        <v>74</v>
      </c>
      <c r="B18" s="62">
        <v>174</v>
      </c>
      <c r="C18" s="62">
        <v>27</v>
      </c>
      <c r="D18" s="61">
        <v>91</v>
      </c>
      <c r="E18" s="62">
        <v>23</v>
      </c>
      <c r="F18" s="61">
        <v>882</v>
      </c>
      <c r="G18" s="62">
        <v>181</v>
      </c>
      <c r="H18" s="61">
        <v>489</v>
      </c>
      <c r="I18" s="129">
        <v>133</v>
      </c>
      <c r="J18" s="49"/>
    </row>
    <row r="19" spans="1:10" ht="23.25">
      <c r="A19" s="59" t="s">
        <v>75</v>
      </c>
      <c r="B19" s="62">
        <v>72</v>
      </c>
      <c r="C19" s="62">
        <v>17</v>
      </c>
      <c r="D19" s="61">
        <v>23</v>
      </c>
      <c r="E19" s="62">
        <v>33</v>
      </c>
      <c r="F19" s="61">
        <v>351</v>
      </c>
      <c r="G19" s="62">
        <v>109</v>
      </c>
      <c r="H19" s="61">
        <v>146</v>
      </c>
      <c r="I19" s="129">
        <v>185</v>
      </c>
      <c r="J19" s="49"/>
    </row>
    <row r="20" spans="1:10" ht="18" customHeight="1">
      <c r="A20" s="59" t="s">
        <v>76</v>
      </c>
      <c r="B20" s="62">
        <v>78</v>
      </c>
      <c r="C20" s="62">
        <v>14</v>
      </c>
      <c r="D20" s="61">
        <v>133</v>
      </c>
      <c r="E20" s="62">
        <v>38</v>
      </c>
      <c r="F20" s="61">
        <v>388</v>
      </c>
      <c r="G20" s="62">
        <v>117</v>
      </c>
      <c r="H20" s="61">
        <v>575</v>
      </c>
      <c r="I20" s="129">
        <v>244</v>
      </c>
      <c r="J20" s="49"/>
    </row>
    <row r="21" spans="1:10" ht="23.25">
      <c r="A21" s="59" t="s">
        <v>77</v>
      </c>
      <c r="B21" s="62">
        <v>432</v>
      </c>
      <c r="C21" s="62">
        <v>86</v>
      </c>
      <c r="D21" s="61">
        <v>263</v>
      </c>
      <c r="E21" s="62">
        <v>55</v>
      </c>
      <c r="F21" s="61">
        <v>2204</v>
      </c>
      <c r="G21" s="62">
        <v>528</v>
      </c>
      <c r="H21" s="61">
        <v>1286</v>
      </c>
      <c r="I21" s="129">
        <v>298</v>
      </c>
      <c r="J21" s="49"/>
    </row>
    <row r="22" spans="1:10" ht="23.25">
      <c r="A22" s="59" t="s">
        <v>78</v>
      </c>
      <c r="B22" s="62">
        <v>158</v>
      </c>
      <c r="C22" s="62">
        <v>48</v>
      </c>
      <c r="D22" s="61">
        <v>134</v>
      </c>
      <c r="E22" s="62">
        <v>16</v>
      </c>
      <c r="F22" s="61">
        <v>875</v>
      </c>
      <c r="G22" s="62">
        <v>235</v>
      </c>
      <c r="H22" s="61">
        <v>604</v>
      </c>
      <c r="I22" s="129">
        <v>104</v>
      </c>
      <c r="J22" s="49"/>
    </row>
    <row r="23" spans="1:10" ht="34.5">
      <c r="A23" s="59" t="s">
        <v>79</v>
      </c>
      <c r="B23" s="62">
        <v>15</v>
      </c>
      <c r="C23" s="62">
        <v>3</v>
      </c>
      <c r="D23" s="61">
        <v>1</v>
      </c>
      <c r="E23" s="61">
        <v>0</v>
      </c>
      <c r="F23" s="61">
        <v>47</v>
      </c>
      <c r="G23" s="61">
        <v>14</v>
      </c>
      <c r="H23" s="61">
        <v>7</v>
      </c>
      <c r="I23" s="129">
        <v>5</v>
      </c>
      <c r="J23" s="49"/>
    </row>
    <row r="24" spans="1:10" ht="15">
      <c r="A24" s="59" t="s">
        <v>80</v>
      </c>
      <c r="B24" s="62">
        <v>123</v>
      </c>
      <c r="C24" s="62">
        <v>12</v>
      </c>
      <c r="D24" s="61">
        <v>87</v>
      </c>
      <c r="E24" s="62">
        <v>13</v>
      </c>
      <c r="F24" s="61">
        <v>513</v>
      </c>
      <c r="G24" s="62">
        <v>106</v>
      </c>
      <c r="H24" s="61">
        <v>365</v>
      </c>
      <c r="I24" s="129">
        <v>65</v>
      </c>
      <c r="J24" s="49"/>
    </row>
    <row r="25" spans="1:10" ht="23.25">
      <c r="A25" s="59" t="s">
        <v>81</v>
      </c>
      <c r="B25" s="62">
        <v>116</v>
      </c>
      <c r="C25" s="62">
        <v>34</v>
      </c>
      <c r="D25" s="61">
        <v>17</v>
      </c>
      <c r="E25" s="62">
        <v>5</v>
      </c>
      <c r="F25" s="61">
        <v>539</v>
      </c>
      <c r="G25" s="62">
        <v>198</v>
      </c>
      <c r="H25" s="61">
        <v>78</v>
      </c>
      <c r="I25" s="129">
        <v>37</v>
      </c>
      <c r="J25" s="49"/>
    </row>
    <row r="26" spans="1:10" ht="23.25">
      <c r="A26" s="59" t="s">
        <v>82</v>
      </c>
      <c r="B26" s="62">
        <v>43</v>
      </c>
      <c r="C26" s="62">
        <v>13</v>
      </c>
      <c r="D26" s="61">
        <v>42</v>
      </c>
      <c r="E26" s="62">
        <v>19</v>
      </c>
      <c r="F26" s="61">
        <v>163</v>
      </c>
      <c r="G26" s="62">
        <v>58</v>
      </c>
      <c r="H26" s="61">
        <v>202</v>
      </c>
      <c r="I26" s="129">
        <v>78</v>
      </c>
      <c r="J26" s="49"/>
    </row>
    <row r="27" spans="1:10" ht="15">
      <c r="A27" s="59" t="s">
        <v>83</v>
      </c>
      <c r="B27" s="62">
        <v>25</v>
      </c>
      <c r="C27" s="62">
        <v>5</v>
      </c>
      <c r="D27" s="61">
        <v>92</v>
      </c>
      <c r="E27" s="62">
        <v>30</v>
      </c>
      <c r="F27" s="61">
        <v>150</v>
      </c>
      <c r="G27" s="62">
        <v>55</v>
      </c>
      <c r="H27" s="61">
        <v>494</v>
      </c>
      <c r="I27" s="129">
        <v>141</v>
      </c>
      <c r="J27" s="49"/>
    </row>
    <row r="28" spans="1:10" ht="81" customHeight="1">
      <c r="A28" s="59" t="s">
        <v>84</v>
      </c>
      <c r="B28" s="62">
        <v>0</v>
      </c>
      <c r="C28" s="62">
        <v>0</v>
      </c>
      <c r="D28" s="62">
        <v>0</v>
      </c>
      <c r="E28" s="62">
        <v>0</v>
      </c>
      <c r="F28" s="62">
        <v>0</v>
      </c>
      <c r="G28" s="62">
        <v>0</v>
      </c>
      <c r="H28" s="61">
        <v>0</v>
      </c>
      <c r="I28" s="129">
        <v>0</v>
      </c>
      <c r="J28" s="49"/>
    </row>
    <row r="29" spans="1:10" ht="34.5">
      <c r="A29" s="59" t="s">
        <v>85</v>
      </c>
      <c r="B29" s="62">
        <v>0</v>
      </c>
      <c r="C29" s="62">
        <v>0</v>
      </c>
      <c r="D29" s="62">
        <v>0</v>
      </c>
      <c r="E29" s="62">
        <v>0</v>
      </c>
      <c r="F29" s="62">
        <v>0</v>
      </c>
      <c r="G29" s="62">
        <v>0</v>
      </c>
      <c r="H29" s="58">
        <v>0</v>
      </c>
      <c r="I29" s="130">
        <v>0</v>
      </c>
      <c r="J29" s="49"/>
    </row>
    <row r="30" spans="1:10" ht="15.75" thickBot="1">
      <c r="A30" s="131" t="s">
        <v>32</v>
      </c>
      <c r="B30" s="132">
        <f>SUM(B9:B29)</f>
        <v>4475</v>
      </c>
      <c r="C30" s="132">
        <f aca="true" t="shared" si="0" ref="C30:I30">SUM(C9:C29)</f>
        <v>1184</v>
      </c>
      <c r="D30" s="132">
        <f t="shared" si="0"/>
        <v>5930</v>
      </c>
      <c r="E30" s="132">
        <f t="shared" si="0"/>
        <v>1413</v>
      </c>
      <c r="F30" s="132">
        <f t="shared" si="0"/>
        <v>22137</v>
      </c>
      <c r="G30" s="132">
        <f t="shared" si="0"/>
        <v>7699</v>
      </c>
      <c r="H30" s="132">
        <f t="shared" si="0"/>
        <v>29142</v>
      </c>
      <c r="I30" s="132">
        <f t="shared" si="0"/>
        <v>8975</v>
      </c>
      <c r="J30" s="49"/>
    </row>
    <row r="31" spans="1:10" ht="15" customHeight="1">
      <c r="A31" s="133" t="s">
        <v>18</v>
      </c>
      <c r="J31" s="49"/>
    </row>
    <row r="36" ht="15" customHeight="1"/>
    <row r="37" ht="15" customHeight="1"/>
    <row r="38" ht="15" customHeight="1"/>
  </sheetData>
  <sheetProtection/>
  <mergeCells count="9">
    <mergeCell ref="A2:J2"/>
    <mergeCell ref="A4:J4"/>
    <mergeCell ref="A6:A7"/>
    <mergeCell ref="B6:E6"/>
    <mergeCell ref="F6:I6"/>
    <mergeCell ref="B7:C7"/>
    <mergeCell ref="D7:E7"/>
    <mergeCell ref="F7:G7"/>
    <mergeCell ref="H7:I7"/>
  </mergeCells>
  <printOptions/>
  <pageMargins left="0.7874015748031497" right="0.1968503937007874" top="0" bottom="0" header="0.31496062992125984" footer="0.31496062992125984"/>
  <pageSetup horizontalDpi="600" verticalDpi="600" orientation="portrait" paperSize="9" r:id="rId2"/>
  <headerFooter>
    <oddFooter>&amp;L21.06.2013 &amp;CTÜRKİYE ODALAR ve BORSALAR BİRLİĞİ
Bilgi Hizmetleri Dairesi&amp;R&amp;P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8"/>
  <sheetViews>
    <sheetView zoomScalePageLayoutView="0" workbookViewId="0" topLeftCell="A1">
      <selection activeCell="A2" sqref="A2"/>
    </sheetView>
  </sheetViews>
  <sheetFormatPr defaultColWidth="9.140625" defaultRowHeight="15"/>
  <cols>
    <col min="9" max="9" width="13.421875" style="0" customWidth="1"/>
    <col min="208" max="208" width="3.140625" style="0" customWidth="1"/>
  </cols>
  <sheetData>
    <row r="1" spans="1:9" ht="18.75" customHeight="1" thickBot="1">
      <c r="A1" s="323" t="s">
        <v>410</v>
      </c>
      <c r="B1" s="323"/>
      <c r="C1" s="323"/>
      <c r="D1" s="323"/>
      <c r="E1" s="323"/>
      <c r="F1" s="323"/>
      <c r="G1" s="323"/>
      <c r="H1" s="323"/>
      <c r="I1" s="323"/>
    </row>
    <row r="3" spans="1:9" ht="15.75">
      <c r="A3" s="354" t="s">
        <v>412</v>
      </c>
      <c r="B3" s="354"/>
      <c r="C3" s="354"/>
      <c r="D3" s="354"/>
      <c r="E3" s="354"/>
      <c r="F3" s="354"/>
      <c r="G3" s="354"/>
      <c r="H3" s="354"/>
      <c r="I3" s="354"/>
    </row>
    <row r="4" spans="1:9" ht="15.75" customHeight="1">
      <c r="A4" s="381" t="s">
        <v>88</v>
      </c>
      <c r="B4" s="381"/>
      <c r="C4" s="381"/>
      <c r="D4" s="381"/>
      <c r="E4" s="381"/>
      <c r="F4" s="381"/>
      <c r="G4" s="381"/>
      <c r="H4" s="381"/>
      <c r="I4" s="381"/>
    </row>
    <row r="5" spans="4:8" ht="18.75">
      <c r="D5" s="79"/>
      <c r="E5" s="79"/>
      <c r="F5" s="79"/>
      <c r="G5" s="79"/>
      <c r="H5" s="79"/>
    </row>
    <row r="6" spans="4:7" ht="22.5" customHeight="1">
      <c r="D6" s="377" t="s">
        <v>89</v>
      </c>
      <c r="E6" s="377"/>
      <c r="F6" s="302" t="s">
        <v>9</v>
      </c>
      <c r="G6" s="80" t="s">
        <v>90</v>
      </c>
    </row>
    <row r="7" spans="4:7" ht="15">
      <c r="D7" s="378" t="s">
        <v>91</v>
      </c>
      <c r="E7" s="378"/>
      <c r="F7" s="198">
        <v>2482</v>
      </c>
      <c r="G7" s="81">
        <f>F7/3651*100</f>
        <v>67.98137496576281</v>
      </c>
    </row>
    <row r="8" spans="4:7" ht="13.5" customHeight="1">
      <c r="D8" s="378" t="s">
        <v>92</v>
      </c>
      <c r="E8" s="378"/>
      <c r="F8" s="198">
        <v>92</v>
      </c>
      <c r="G8" s="81">
        <f aca="true" t="shared" si="0" ref="G8:G21">F8/3651*100</f>
        <v>2.519857573267598</v>
      </c>
    </row>
    <row r="9" spans="4:7" ht="13.5" customHeight="1">
      <c r="D9" s="378" t="s">
        <v>93</v>
      </c>
      <c r="E9" s="378"/>
      <c r="F9" s="198">
        <v>223</v>
      </c>
      <c r="G9" s="81">
        <f t="shared" si="0"/>
        <v>6.107915639550808</v>
      </c>
    </row>
    <row r="10" spans="4:7" ht="15.75" customHeight="1">
      <c r="D10" s="378" t="s">
        <v>94</v>
      </c>
      <c r="E10" s="378"/>
      <c r="F10" s="198">
        <v>90</v>
      </c>
      <c r="G10" s="81">
        <f t="shared" si="0"/>
        <v>2.4650780608052587</v>
      </c>
    </row>
    <row r="11" spans="4:7" ht="14.25" customHeight="1">
      <c r="D11" s="378" t="s">
        <v>95</v>
      </c>
      <c r="E11" s="378"/>
      <c r="F11" s="198">
        <v>76</v>
      </c>
      <c r="G11" s="81">
        <f t="shared" si="0"/>
        <v>2.081621473568885</v>
      </c>
    </row>
    <row r="12" spans="4:7" ht="15" customHeight="1">
      <c r="D12" s="378" t="s">
        <v>96</v>
      </c>
      <c r="E12" s="378"/>
      <c r="F12" s="198">
        <v>68</v>
      </c>
      <c r="G12" s="81">
        <f t="shared" si="0"/>
        <v>1.862503423719529</v>
      </c>
    </row>
    <row r="13" spans="4:7" ht="14.25" customHeight="1">
      <c r="D13" s="378" t="s">
        <v>97</v>
      </c>
      <c r="E13" s="378"/>
      <c r="F13" s="198">
        <v>182</v>
      </c>
      <c r="G13" s="81">
        <f t="shared" si="0"/>
        <v>4.984935634072857</v>
      </c>
    </row>
    <row r="14" spans="4:7" ht="16.5" customHeight="1">
      <c r="D14" s="378" t="s">
        <v>98</v>
      </c>
      <c r="E14" s="378"/>
      <c r="F14" s="198">
        <v>46</v>
      </c>
      <c r="G14" s="81">
        <f t="shared" si="0"/>
        <v>1.259928786633799</v>
      </c>
    </row>
    <row r="15" spans="4:7" ht="16.5" customHeight="1">
      <c r="D15" s="378" t="s">
        <v>99</v>
      </c>
      <c r="E15" s="378"/>
      <c r="F15" s="198">
        <v>176</v>
      </c>
      <c r="G15" s="81">
        <f t="shared" si="0"/>
        <v>4.820597096685839</v>
      </c>
    </row>
    <row r="16" spans="4:7" ht="15.75" customHeight="1">
      <c r="D16" s="378" t="s">
        <v>100</v>
      </c>
      <c r="E16" s="378"/>
      <c r="F16" s="198">
        <v>35</v>
      </c>
      <c r="G16" s="81">
        <f t="shared" si="0"/>
        <v>0.9586414680909341</v>
      </c>
    </row>
    <row r="17" spans="4:7" ht="15.75" customHeight="1">
      <c r="D17" s="378" t="s">
        <v>101</v>
      </c>
      <c r="E17" s="378"/>
      <c r="F17" s="198">
        <v>45</v>
      </c>
      <c r="G17" s="81">
        <f t="shared" si="0"/>
        <v>1.2325390304026294</v>
      </c>
    </row>
    <row r="18" spans="4:7" ht="17.25" customHeight="1">
      <c r="D18" s="378" t="s">
        <v>102</v>
      </c>
      <c r="E18" s="378"/>
      <c r="F18" s="198">
        <v>35</v>
      </c>
      <c r="G18" s="81">
        <f t="shared" si="0"/>
        <v>0.9586414680909341</v>
      </c>
    </row>
    <row r="19" spans="4:7" ht="17.25" customHeight="1">
      <c r="D19" s="378" t="s">
        <v>103</v>
      </c>
      <c r="E19" s="378"/>
      <c r="F19" s="198">
        <v>19</v>
      </c>
      <c r="G19" s="81">
        <f t="shared" si="0"/>
        <v>0.5204053683922213</v>
      </c>
    </row>
    <row r="20" spans="4:7" ht="15.75" customHeight="1">
      <c r="D20" s="378" t="s">
        <v>104</v>
      </c>
      <c r="E20" s="378"/>
      <c r="F20" s="198">
        <v>82</v>
      </c>
      <c r="G20" s="81">
        <f t="shared" si="0"/>
        <v>2.2459600109559026</v>
      </c>
    </row>
    <row r="21" spans="4:7" ht="15">
      <c r="D21" s="379" t="s">
        <v>32</v>
      </c>
      <c r="E21" s="380"/>
      <c r="F21" s="199">
        <f>SUM(F7:F20)</f>
        <v>3651</v>
      </c>
      <c r="G21" s="315">
        <f t="shared" si="0"/>
        <v>100</v>
      </c>
    </row>
    <row r="22" ht="15.75" customHeight="1"/>
    <row r="23" spans="1:9" ht="15">
      <c r="A23" s="381" t="s">
        <v>105</v>
      </c>
      <c r="B23" s="381"/>
      <c r="C23" s="381"/>
      <c r="D23" s="381"/>
      <c r="E23" s="381"/>
      <c r="F23" s="381"/>
      <c r="G23" s="381"/>
      <c r="H23" s="381"/>
      <c r="I23" s="381"/>
    </row>
    <row r="24" ht="15.75" customHeight="1"/>
    <row r="25" spans="4:7" ht="30" customHeight="1">
      <c r="D25" s="377" t="s">
        <v>89</v>
      </c>
      <c r="E25" s="377"/>
      <c r="F25" s="197" t="s">
        <v>9</v>
      </c>
      <c r="G25" s="80" t="s">
        <v>90</v>
      </c>
    </row>
    <row r="26" spans="4:7" ht="15" customHeight="1">
      <c r="D26" s="376" t="s">
        <v>106</v>
      </c>
      <c r="E26" s="376"/>
      <c r="F26" s="196">
        <v>5489</v>
      </c>
      <c r="G26" s="81">
        <f>F26/18037*100</f>
        <v>30.431890003880913</v>
      </c>
    </row>
    <row r="27" spans="4:7" ht="15">
      <c r="D27" s="376" t="s">
        <v>107</v>
      </c>
      <c r="E27" s="376"/>
      <c r="F27" s="196">
        <v>1864</v>
      </c>
      <c r="G27" s="81">
        <f aca="true" t="shared" si="1" ref="G27:G47">F27/18037*100</f>
        <v>10.334312801463657</v>
      </c>
    </row>
    <row r="28" spans="4:7" ht="15">
      <c r="D28" s="376" t="s">
        <v>108</v>
      </c>
      <c r="E28" s="376"/>
      <c r="F28" s="196">
        <v>864</v>
      </c>
      <c r="G28" s="81">
        <f t="shared" si="1"/>
        <v>4.790153573210622</v>
      </c>
    </row>
    <row r="29" spans="4:7" ht="15">
      <c r="D29" s="376" t="s">
        <v>109</v>
      </c>
      <c r="E29" s="376"/>
      <c r="F29" s="196">
        <v>508</v>
      </c>
      <c r="G29" s="81">
        <f t="shared" si="1"/>
        <v>2.816432887952542</v>
      </c>
    </row>
    <row r="30" spans="4:7" ht="15">
      <c r="D30" s="376" t="s">
        <v>110</v>
      </c>
      <c r="E30" s="376"/>
      <c r="F30" s="196">
        <v>2864</v>
      </c>
      <c r="G30" s="81">
        <f t="shared" si="1"/>
        <v>15.878472029716695</v>
      </c>
    </row>
    <row r="31" spans="4:7" ht="15">
      <c r="D31" s="376" t="s">
        <v>111</v>
      </c>
      <c r="E31" s="376"/>
      <c r="F31" s="196">
        <v>300</v>
      </c>
      <c r="G31" s="81">
        <f t="shared" si="1"/>
        <v>1.6632477684759106</v>
      </c>
    </row>
    <row r="32" spans="4:7" ht="15">
      <c r="D32" s="376" t="s">
        <v>112</v>
      </c>
      <c r="E32" s="376"/>
      <c r="F32" s="196">
        <v>3194</v>
      </c>
      <c r="G32" s="81">
        <f t="shared" si="1"/>
        <v>17.708044575040194</v>
      </c>
    </row>
    <row r="33" spans="4:7" ht="15">
      <c r="D33" s="376" t="s">
        <v>113</v>
      </c>
      <c r="E33" s="376"/>
      <c r="F33" s="196">
        <v>87</v>
      </c>
      <c r="G33" s="81">
        <f t="shared" si="1"/>
        <v>0.4823418528580141</v>
      </c>
    </row>
    <row r="34" spans="4:7" ht="15">
      <c r="D34" s="376" t="s">
        <v>114</v>
      </c>
      <c r="E34" s="376"/>
      <c r="F34" s="196">
        <v>286</v>
      </c>
      <c r="G34" s="81">
        <f t="shared" si="1"/>
        <v>1.585629539280368</v>
      </c>
    </row>
    <row r="35" spans="4:7" ht="15">
      <c r="D35" s="376" t="s">
        <v>93</v>
      </c>
      <c r="E35" s="376"/>
      <c r="F35" s="196">
        <v>883</v>
      </c>
      <c r="G35" s="81">
        <f t="shared" si="1"/>
        <v>4.89549259854743</v>
      </c>
    </row>
    <row r="36" spans="4:7" ht="15">
      <c r="D36" s="376" t="s">
        <v>94</v>
      </c>
      <c r="E36" s="376"/>
      <c r="F36" s="196">
        <v>255</v>
      </c>
      <c r="G36" s="81">
        <f t="shared" si="1"/>
        <v>1.413760603204524</v>
      </c>
    </row>
    <row r="37" spans="4:7" ht="15">
      <c r="D37" s="376" t="s">
        <v>95</v>
      </c>
      <c r="E37" s="376"/>
      <c r="F37" s="196">
        <v>315</v>
      </c>
      <c r="G37" s="81">
        <f t="shared" si="1"/>
        <v>1.7464101568997061</v>
      </c>
    </row>
    <row r="38" spans="4:7" ht="15">
      <c r="D38" s="376" t="s">
        <v>96</v>
      </c>
      <c r="E38" s="376"/>
      <c r="F38" s="196">
        <v>223</v>
      </c>
      <c r="G38" s="81">
        <f t="shared" si="1"/>
        <v>1.236347507900427</v>
      </c>
    </row>
    <row r="39" spans="4:7" ht="15">
      <c r="D39" s="376" t="s">
        <v>97</v>
      </c>
      <c r="E39" s="376"/>
      <c r="F39" s="196">
        <v>456</v>
      </c>
      <c r="G39" s="81">
        <f t="shared" si="1"/>
        <v>2.5281366080833845</v>
      </c>
    </row>
    <row r="40" spans="4:7" ht="15">
      <c r="D40" s="376" t="s">
        <v>115</v>
      </c>
      <c r="E40" s="376"/>
      <c r="F40" s="196">
        <v>68</v>
      </c>
      <c r="G40" s="81">
        <f t="shared" si="1"/>
        <v>0.3770028275212064</v>
      </c>
    </row>
    <row r="41" spans="4:7" ht="15">
      <c r="D41" s="376" t="s">
        <v>116</v>
      </c>
      <c r="E41" s="376"/>
      <c r="F41" s="196">
        <v>17</v>
      </c>
      <c r="G41" s="81">
        <f t="shared" si="1"/>
        <v>0.0942507068803016</v>
      </c>
    </row>
    <row r="42" spans="4:7" ht="15">
      <c r="D42" s="376" t="s">
        <v>117</v>
      </c>
      <c r="E42" s="376"/>
      <c r="F42" s="196">
        <v>49</v>
      </c>
      <c r="G42" s="81">
        <f t="shared" si="1"/>
        <v>0.27166380218439873</v>
      </c>
    </row>
    <row r="43" spans="4:7" ht="15">
      <c r="D43" s="376" t="s">
        <v>118</v>
      </c>
      <c r="E43" s="376"/>
      <c r="F43" s="196">
        <v>200</v>
      </c>
      <c r="G43" s="81">
        <f t="shared" si="1"/>
        <v>1.108831845650607</v>
      </c>
    </row>
    <row r="44" spans="4:7" ht="15">
      <c r="D44" s="376" t="s">
        <v>100</v>
      </c>
      <c r="E44" s="376"/>
      <c r="F44" s="196">
        <v>35</v>
      </c>
      <c r="G44" s="81">
        <f t="shared" si="1"/>
        <v>0.19404557298885625</v>
      </c>
    </row>
    <row r="45" spans="4:7" ht="15">
      <c r="D45" s="376" t="s">
        <v>101</v>
      </c>
      <c r="E45" s="376"/>
      <c r="F45" s="196">
        <v>44</v>
      </c>
      <c r="G45" s="81">
        <f t="shared" si="1"/>
        <v>0.24394300604313354</v>
      </c>
    </row>
    <row r="46" spans="4:7" ht="15">
      <c r="D46" s="376" t="s">
        <v>119</v>
      </c>
      <c r="E46" s="376"/>
      <c r="F46" s="196">
        <v>36</v>
      </c>
      <c r="G46" s="81">
        <f t="shared" si="1"/>
        <v>0.19958973221710927</v>
      </c>
    </row>
    <row r="47" spans="4:7" ht="15">
      <c r="D47" s="375" t="s">
        <v>32</v>
      </c>
      <c r="E47" s="375"/>
      <c r="F47" s="195">
        <f>SUM(F26:F46)</f>
        <v>18037</v>
      </c>
      <c r="G47" s="315">
        <f t="shared" si="1"/>
        <v>100</v>
      </c>
    </row>
    <row r="48" spans="4:8" ht="15">
      <c r="D48" s="3" t="s">
        <v>120</v>
      </c>
      <c r="E48" s="3"/>
      <c r="F48" s="3"/>
      <c r="G48" s="3"/>
      <c r="H48" s="3"/>
    </row>
  </sheetData>
  <sheetProtection/>
  <mergeCells count="43">
    <mergeCell ref="D8:E8"/>
    <mergeCell ref="D9:E9"/>
    <mergeCell ref="D10:E10"/>
    <mergeCell ref="D7:E7"/>
    <mergeCell ref="A1:I1"/>
    <mergeCell ref="A3:I3"/>
    <mergeCell ref="A4:I4"/>
    <mergeCell ref="D6:E6"/>
    <mergeCell ref="D14:E14"/>
    <mergeCell ref="D15:E15"/>
    <mergeCell ref="D16:E16"/>
    <mergeCell ref="D11:E11"/>
    <mergeCell ref="D12:E12"/>
    <mergeCell ref="D13:E13"/>
    <mergeCell ref="D26:E26"/>
    <mergeCell ref="D27:E27"/>
    <mergeCell ref="D28:E28"/>
    <mergeCell ref="D25:E25"/>
    <mergeCell ref="D17:E17"/>
    <mergeCell ref="D18:E18"/>
    <mergeCell ref="D19:E19"/>
    <mergeCell ref="D20:E20"/>
    <mergeCell ref="D21:E21"/>
    <mergeCell ref="A23:I23"/>
    <mergeCell ref="D32:E32"/>
    <mergeCell ref="D33:E33"/>
    <mergeCell ref="D34:E34"/>
    <mergeCell ref="D29:E29"/>
    <mergeCell ref="D30:E30"/>
    <mergeCell ref="D31:E31"/>
    <mergeCell ref="D38:E38"/>
    <mergeCell ref="D39:E39"/>
    <mergeCell ref="D40:E40"/>
    <mergeCell ref="D35:E35"/>
    <mergeCell ref="D36:E36"/>
    <mergeCell ref="D37:E37"/>
    <mergeCell ref="D47:E47"/>
    <mergeCell ref="D44:E44"/>
    <mergeCell ref="D45:E45"/>
    <mergeCell ref="D46:E46"/>
    <mergeCell ref="D41:E41"/>
    <mergeCell ref="D42:E42"/>
    <mergeCell ref="D43:E43"/>
  </mergeCells>
  <printOptions/>
  <pageMargins left="0.3937007874015748" right="0.1968503937007874" top="0.5905511811023623" bottom="0.11811023622047245" header="0.31496062992125984" footer="0.31496062992125984"/>
  <pageSetup horizontalDpi="600" verticalDpi="600" orientation="portrait" paperSize="9" r:id="rId1"/>
  <headerFooter>
    <oddFooter>&amp;L21.06.2013&amp;CTÜRKİYE ODALAR ve BORSALAR BİRLİĞİ 
Bilgi Hizmetleri Dairesi&amp;R&amp;P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K45"/>
  <sheetViews>
    <sheetView zoomScalePageLayoutView="0" workbookViewId="0" topLeftCell="A1">
      <selection activeCell="E22" sqref="E22"/>
    </sheetView>
  </sheetViews>
  <sheetFormatPr defaultColWidth="9.140625" defaultRowHeight="15"/>
  <cols>
    <col min="2" max="2" width="17.00390625" style="0" customWidth="1"/>
    <col min="3" max="3" width="11.8515625" style="0" customWidth="1"/>
    <col min="4" max="4" width="11.57421875" style="0" customWidth="1"/>
    <col min="5" max="5" width="11.00390625" style="0" customWidth="1"/>
    <col min="6" max="6" width="12.00390625" style="0" customWidth="1"/>
  </cols>
  <sheetData>
    <row r="2" spans="1:11" ht="17.25" customHeight="1" thickBot="1">
      <c r="A2" s="323" t="s">
        <v>409</v>
      </c>
      <c r="B2" s="323"/>
      <c r="C2" s="323"/>
      <c r="D2" s="323"/>
      <c r="E2" s="323"/>
      <c r="F2" s="323"/>
      <c r="G2" s="323"/>
      <c r="H2" s="323"/>
      <c r="I2" s="78"/>
      <c r="J2" s="78"/>
      <c r="K2" s="78"/>
    </row>
    <row r="3" spans="1:11" ht="15" customHeight="1">
      <c r="A3" s="82"/>
      <c r="B3" s="82"/>
      <c r="C3" s="82"/>
      <c r="D3" s="82"/>
      <c r="E3" s="82"/>
      <c r="F3" s="82"/>
      <c r="G3" s="82"/>
      <c r="H3" s="82"/>
      <c r="I3" s="82"/>
      <c r="J3" s="82"/>
      <c r="K3" s="78"/>
    </row>
    <row r="4" spans="2:11" ht="15">
      <c r="B4" s="4"/>
      <c r="C4" s="4"/>
      <c r="D4" s="4"/>
      <c r="E4" s="4"/>
      <c r="F4" s="4"/>
      <c r="G4" s="4"/>
      <c r="H4" s="4"/>
      <c r="I4" s="4"/>
      <c r="J4" s="4"/>
      <c r="K4" s="4"/>
    </row>
    <row r="5" spans="2:11" ht="15.75">
      <c r="B5" s="385" t="s">
        <v>121</v>
      </c>
      <c r="C5" s="385"/>
      <c r="D5" s="385"/>
      <c r="E5" s="385"/>
      <c r="F5" s="385"/>
      <c r="G5" s="295"/>
      <c r="H5" s="295"/>
      <c r="I5" s="295"/>
      <c r="J5" s="295"/>
      <c r="K5" s="83"/>
    </row>
    <row r="6" spans="2:11" ht="18.75">
      <c r="B6" s="84"/>
      <c r="C6" s="85"/>
      <c r="D6" s="85"/>
      <c r="E6" s="85"/>
      <c r="F6" s="85"/>
      <c r="G6" s="85"/>
      <c r="H6" s="85"/>
      <c r="I6" s="85"/>
      <c r="J6" s="85"/>
      <c r="K6" s="4"/>
    </row>
    <row r="7" spans="2:11" ht="15">
      <c r="B7" s="4"/>
      <c r="C7" s="4"/>
      <c r="D7" s="84"/>
      <c r="E7" s="84"/>
      <c r="F7" s="84"/>
      <c r="G7" s="4"/>
      <c r="H7" s="4"/>
      <c r="I7" s="4"/>
      <c r="J7" s="4"/>
      <c r="K7" s="4"/>
    </row>
    <row r="8" spans="2:11" ht="24.75" customHeight="1">
      <c r="B8" s="383"/>
      <c r="C8" s="384" t="s">
        <v>356</v>
      </c>
      <c r="D8" s="384"/>
      <c r="E8" s="384" t="s">
        <v>357</v>
      </c>
      <c r="F8" s="384"/>
      <c r="G8" s="4"/>
      <c r="H8" s="4"/>
      <c r="I8" s="4"/>
      <c r="J8" s="4"/>
      <c r="K8" s="4"/>
    </row>
    <row r="9" spans="2:11" ht="24.75" customHeight="1">
      <c r="B9" s="383"/>
      <c r="C9" s="384"/>
      <c r="D9" s="384"/>
      <c r="E9" s="384"/>
      <c r="F9" s="384"/>
      <c r="G9" s="4"/>
      <c r="H9" s="4"/>
      <c r="I9" s="87"/>
      <c r="J9" s="4"/>
      <c r="K9" s="4"/>
    </row>
    <row r="10" spans="2:11" ht="24.75" customHeight="1">
      <c r="B10" s="285" t="s">
        <v>358</v>
      </c>
      <c r="C10" s="285" t="s">
        <v>9</v>
      </c>
      <c r="D10" s="285" t="s">
        <v>122</v>
      </c>
      <c r="E10" s="285" t="s">
        <v>9</v>
      </c>
      <c r="F10" s="285" t="s">
        <v>122</v>
      </c>
      <c r="G10" s="283"/>
      <c r="H10" s="4"/>
      <c r="I10" s="4"/>
      <c r="J10" s="4"/>
      <c r="K10" s="4"/>
    </row>
    <row r="11" spans="2:11" ht="24.75" customHeight="1">
      <c r="B11" s="286">
        <v>1</v>
      </c>
      <c r="C11" s="287">
        <v>303</v>
      </c>
      <c r="D11" s="288">
        <f>C11/729*100</f>
        <v>41.56378600823045</v>
      </c>
      <c r="E11" s="289">
        <v>1908</v>
      </c>
      <c r="F11" s="288">
        <f>E11/3649*100</f>
        <v>52.28829816388052</v>
      </c>
      <c r="G11" s="4"/>
      <c r="H11" s="4"/>
      <c r="I11" s="4"/>
      <c r="J11" s="4"/>
      <c r="K11" s="4"/>
    </row>
    <row r="12" spans="2:8" ht="24.75" customHeight="1">
      <c r="B12" s="286">
        <v>2</v>
      </c>
      <c r="C12" s="290">
        <v>184</v>
      </c>
      <c r="D12" s="288">
        <f aca="true" t="shared" si="0" ref="D12:D22">C12/729*100</f>
        <v>25.240054869684496</v>
      </c>
      <c r="E12" s="290">
        <v>1189</v>
      </c>
      <c r="F12" s="288">
        <f aca="true" t="shared" si="1" ref="F12:F22">E12/3649*100</f>
        <v>32.58426966292135</v>
      </c>
      <c r="G12" s="4"/>
      <c r="H12" s="4"/>
    </row>
    <row r="13" spans="2:8" ht="24.75" customHeight="1">
      <c r="B13" s="286">
        <v>3</v>
      </c>
      <c r="C13" s="291">
        <v>107</v>
      </c>
      <c r="D13" s="288">
        <f t="shared" si="0"/>
        <v>14.67764060356653</v>
      </c>
      <c r="E13" s="291">
        <v>380</v>
      </c>
      <c r="F13" s="288">
        <f t="shared" si="1"/>
        <v>10.413812003288573</v>
      </c>
      <c r="G13" s="4"/>
      <c r="H13" s="4"/>
    </row>
    <row r="14" spans="2:8" ht="24.75" customHeight="1">
      <c r="B14" s="286">
        <v>4</v>
      </c>
      <c r="C14" s="291">
        <v>66</v>
      </c>
      <c r="D14" s="288">
        <f t="shared" si="0"/>
        <v>9.053497942386832</v>
      </c>
      <c r="E14" s="291">
        <v>109</v>
      </c>
      <c r="F14" s="288">
        <f t="shared" si="1"/>
        <v>2.9871197588380376</v>
      </c>
      <c r="G14" s="4"/>
      <c r="H14" s="4"/>
    </row>
    <row r="15" spans="2:8" ht="24.75" customHeight="1">
      <c r="B15" s="286">
        <v>5</v>
      </c>
      <c r="C15" s="291">
        <v>34</v>
      </c>
      <c r="D15" s="288">
        <f t="shared" si="0"/>
        <v>4.663923182441701</v>
      </c>
      <c r="E15" s="291">
        <v>40</v>
      </c>
      <c r="F15" s="288">
        <f t="shared" si="1"/>
        <v>1.0961907371882706</v>
      </c>
      <c r="G15" s="4"/>
      <c r="H15" s="4"/>
    </row>
    <row r="16" spans="2:8" ht="24.75" customHeight="1">
      <c r="B16" s="286">
        <v>6</v>
      </c>
      <c r="C16" s="291">
        <v>16</v>
      </c>
      <c r="D16" s="288">
        <f t="shared" si="0"/>
        <v>2.194787379972565</v>
      </c>
      <c r="E16" s="291">
        <v>10</v>
      </c>
      <c r="F16" s="288">
        <f t="shared" si="1"/>
        <v>0.27404768429706766</v>
      </c>
      <c r="G16" s="4"/>
      <c r="H16" s="4"/>
    </row>
    <row r="17" spans="2:8" ht="23.25" customHeight="1">
      <c r="B17" s="286">
        <v>7</v>
      </c>
      <c r="C17" s="291">
        <v>5</v>
      </c>
      <c r="D17" s="288">
        <f t="shared" si="0"/>
        <v>0.6858710562414266</v>
      </c>
      <c r="E17" s="291">
        <v>7</v>
      </c>
      <c r="F17" s="288">
        <f t="shared" si="1"/>
        <v>0.1918333790079474</v>
      </c>
      <c r="G17" s="4"/>
      <c r="H17" s="4"/>
    </row>
    <row r="18" spans="2:8" ht="25.5" customHeight="1">
      <c r="B18" s="286">
        <v>8</v>
      </c>
      <c r="C18" s="291">
        <v>6</v>
      </c>
      <c r="D18" s="288">
        <f t="shared" si="0"/>
        <v>0.823045267489712</v>
      </c>
      <c r="E18" s="291">
        <v>0</v>
      </c>
      <c r="F18" s="288">
        <f t="shared" si="1"/>
        <v>0</v>
      </c>
      <c r="G18" s="4"/>
      <c r="H18" s="4"/>
    </row>
    <row r="19" spans="1:8" ht="22.5" customHeight="1">
      <c r="A19" s="283"/>
      <c r="B19" s="286">
        <v>9</v>
      </c>
      <c r="C19" s="291">
        <v>4</v>
      </c>
      <c r="D19" s="288">
        <f t="shared" si="0"/>
        <v>0.5486968449931412</v>
      </c>
      <c r="E19" s="291">
        <v>0</v>
      </c>
      <c r="F19" s="288">
        <f t="shared" si="1"/>
        <v>0</v>
      </c>
      <c r="G19" s="283"/>
      <c r="H19" s="4"/>
    </row>
    <row r="20" spans="2:8" ht="23.25" customHeight="1">
      <c r="B20" s="286">
        <v>10</v>
      </c>
      <c r="C20" s="291">
        <v>0</v>
      </c>
      <c r="D20" s="288">
        <f t="shared" si="0"/>
        <v>0</v>
      </c>
      <c r="E20" s="291">
        <v>0</v>
      </c>
      <c r="F20" s="288">
        <f t="shared" si="1"/>
        <v>0</v>
      </c>
      <c r="G20" s="4"/>
      <c r="H20" s="4"/>
    </row>
    <row r="21" spans="2:8" ht="24.75" customHeight="1">
      <c r="B21" s="286" t="s">
        <v>123</v>
      </c>
      <c r="C21" s="291">
        <v>4</v>
      </c>
      <c r="D21" s="288">
        <f t="shared" si="0"/>
        <v>0.5486968449931412</v>
      </c>
      <c r="E21" s="291">
        <v>6</v>
      </c>
      <c r="F21" s="288">
        <f t="shared" si="1"/>
        <v>0.1644286105782406</v>
      </c>
      <c r="G21" s="4"/>
      <c r="H21" s="4"/>
    </row>
    <row r="22" spans="2:8" ht="24.75" customHeight="1">
      <c r="B22" s="285" t="s">
        <v>32</v>
      </c>
      <c r="C22" s="292">
        <f>SUM(C11:C21)</f>
        <v>729</v>
      </c>
      <c r="D22" s="293">
        <f t="shared" si="0"/>
        <v>100</v>
      </c>
      <c r="E22" s="294">
        <f>SUM(E11:E21)</f>
        <v>3649</v>
      </c>
      <c r="F22" s="293">
        <f t="shared" si="1"/>
        <v>100</v>
      </c>
      <c r="G22" s="4"/>
      <c r="H22" s="4"/>
    </row>
    <row r="23" spans="2:8" ht="18.75" customHeight="1">
      <c r="B23" s="382" t="s">
        <v>18</v>
      </c>
      <c r="C23" s="382"/>
      <c r="D23" s="382"/>
      <c r="E23" s="382"/>
      <c r="F23" s="382"/>
      <c r="G23" s="4"/>
      <c r="H23" s="4"/>
    </row>
    <row r="24" spans="2:8" ht="19.5" customHeight="1">
      <c r="B24" t="s">
        <v>359</v>
      </c>
      <c r="C24" s="4"/>
      <c r="D24" s="4"/>
      <c r="E24" s="4"/>
      <c r="F24" s="4"/>
      <c r="G24" s="4"/>
      <c r="H24" s="4"/>
    </row>
    <row r="25" spans="2:11" ht="24.75" customHeight="1"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2:11" ht="24.75" customHeight="1">
      <c r="B26" s="4"/>
      <c r="C26" s="4"/>
      <c r="D26" s="4"/>
      <c r="E26" s="4"/>
      <c r="F26" s="4"/>
      <c r="G26" s="200"/>
      <c r="H26" s="4"/>
      <c r="I26" s="4"/>
      <c r="J26" s="4"/>
      <c r="K26" s="4"/>
    </row>
    <row r="27" spans="2:11" ht="24.75" customHeight="1"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2:11" ht="24.75" customHeight="1"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2:11" ht="24.75" customHeight="1"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2:11" ht="24.75" customHeight="1"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2:11" ht="24.75" customHeight="1"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2:11" ht="24.75" customHeight="1"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2:11" ht="15">
      <c r="B33" s="4"/>
      <c r="C33" s="4"/>
      <c r="D33" s="4"/>
      <c r="E33" s="4"/>
      <c r="F33" s="4"/>
      <c r="G33" s="4"/>
      <c r="H33" s="284"/>
      <c r="I33" s="4"/>
      <c r="J33" s="4"/>
      <c r="K33" s="4"/>
    </row>
    <row r="34" spans="2:11" ht="15">
      <c r="B34" s="4"/>
      <c r="C34" s="4"/>
      <c r="D34" s="4"/>
      <c r="H34" s="4"/>
      <c r="I34" s="4"/>
      <c r="J34" s="4"/>
      <c r="K34" s="4"/>
    </row>
    <row r="35" spans="2:11" ht="15">
      <c r="B35" s="4"/>
      <c r="C35" s="4"/>
      <c r="D35" s="4"/>
      <c r="H35" s="200"/>
      <c r="I35" s="200"/>
      <c r="J35" s="4"/>
      <c r="K35" s="4"/>
    </row>
    <row r="36" spans="2:11" ht="15">
      <c r="B36" s="4"/>
      <c r="C36" s="89"/>
      <c r="D36" s="89"/>
      <c r="H36" s="90"/>
      <c r="I36" s="4"/>
      <c r="J36" s="4"/>
      <c r="K36" s="4"/>
    </row>
    <row r="37" spans="2:11" ht="15">
      <c r="B37" s="4"/>
      <c r="C37" s="4"/>
      <c r="D37" s="4"/>
      <c r="H37" s="4"/>
      <c r="I37" s="4"/>
      <c r="J37" s="4"/>
      <c r="K37" s="4"/>
    </row>
    <row r="38" spans="2:11" ht="15">
      <c r="B38" s="4"/>
      <c r="C38" s="4"/>
      <c r="D38" s="4"/>
      <c r="H38" s="4"/>
      <c r="I38" s="4"/>
      <c r="J38" s="4"/>
      <c r="K38" s="4"/>
    </row>
    <row r="39" spans="2:11" ht="15">
      <c r="B39" s="4"/>
      <c r="C39" s="4"/>
      <c r="D39" s="4"/>
      <c r="H39" s="4"/>
      <c r="I39" s="4"/>
      <c r="J39" s="4"/>
      <c r="K39" s="4"/>
    </row>
    <row r="40" spans="2:11" ht="15">
      <c r="B40" s="4"/>
      <c r="C40" s="4"/>
      <c r="D40" s="4"/>
      <c r="H40" s="4"/>
      <c r="I40" s="4"/>
      <c r="J40" s="4"/>
      <c r="K40" s="4"/>
    </row>
    <row r="41" spans="2:11" ht="15">
      <c r="B41" s="4"/>
      <c r="C41" s="4"/>
      <c r="D41" s="4"/>
      <c r="H41" s="4"/>
      <c r="I41" s="4"/>
      <c r="J41" s="4"/>
      <c r="K41" s="4"/>
    </row>
    <row r="42" spans="2:11" ht="15">
      <c r="B42" s="4"/>
      <c r="C42" s="4"/>
      <c r="D42" s="4"/>
      <c r="H42" s="4"/>
      <c r="I42" s="4"/>
      <c r="J42" s="4"/>
      <c r="K42" s="4"/>
    </row>
    <row r="43" spans="2:11" ht="15">
      <c r="B43" s="4"/>
      <c r="C43" s="4"/>
      <c r="D43" s="4"/>
      <c r="H43" s="4"/>
      <c r="I43" s="4"/>
      <c r="J43" s="4"/>
      <c r="K43" s="4"/>
    </row>
    <row r="44" spans="2:11" ht="15">
      <c r="B44" s="4"/>
      <c r="C44" s="4"/>
      <c r="D44" s="4"/>
      <c r="H44" s="4"/>
      <c r="I44" s="4"/>
      <c r="J44" s="4"/>
      <c r="K44" s="4"/>
    </row>
    <row r="45" spans="2:11" ht="15">
      <c r="B45" s="4"/>
      <c r="C45" s="4"/>
      <c r="D45" s="4"/>
      <c r="H45" s="4"/>
      <c r="I45" s="4"/>
      <c r="J45" s="4"/>
      <c r="K45" s="4"/>
    </row>
  </sheetData>
  <sheetProtection/>
  <mergeCells count="6">
    <mergeCell ref="B23:F23"/>
    <mergeCell ref="A2:H2"/>
    <mergeCell ref="B8:B9"/>
    <mergeCell ref="C8:D9"/>
    <mergeCell ref="E8:F9"/>
    <mergeCell ref="B5:F5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&amp;L21.06.2013&amp;CTÜRKİYE ODALAR ve BORSALAR BİRLİĞİ
Bilgi Hizmetleri Dairesi&amp;R&amp;P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2014-04-10T13:35:34Z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