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firstSheet="9" activeTab="1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FAALİYETLER'!$A$1:$F$69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İLLER'!$33:$35</definedName>
    <definedName name="_xlnm.Print_Titles" localSheetId="17">'YABANCI SERMAYE ve ÜLKELER'!$50:$52</definedName>
  </definedNames>
  <calcPr fullCalcOnLoad="1"/>
</workbook>
</file>

<file path=xl/sharedStrings.xml><?xml version="1.0" encoding="utf-8"?>
<sst xmlns="http://schemas.openxmlformats.org/spreadsheetml/2006/main" count="1102" uniqueCount="483">
  <si>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</si>
  <si>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</si>
  <si>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</si>
  <si>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</si>
  <si>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</si>
  <si>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</si>
  <si>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</si>
  <si>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</si>
  <si>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</si>
  <si>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</si>
  <si>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</si>
  <si>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</si>
  <si>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</si>
  <si>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</si>
  <si>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</si>
  <si>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</si>
  <si>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</si>
  <si>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</si>
  <si>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</si>
  <si>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</si>
  <si>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</si>
  <si>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</si>
  <si>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</si>
  <si>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</si>
  <si>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</si>
  <si>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</si>
  <si>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</si>
  <si>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</si>
  <si>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</si>
  <si>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</si>
  <si>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</si>
  <si>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</si>
  <si>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</si>
  <si>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</si>
  <si>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</si>
  <si>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</si>
  <si>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</si>
  <si>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</si>
  <si>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</si>
  <si>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</si>
  <si>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</si>
  <si>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</si>
  <si>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</si>
  <si>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</si>
  <si>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</si>
  <si>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</si>
  <si>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</si>
  <si>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</si>
  <si>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</si>
  <si>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</si>
  <si>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</si>
  <si>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</si>
  <si>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</si>
  <si>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</si>
  <si>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</si>
  <si>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</si>
  <si>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</si>
  <si>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</si>
  <si>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</si>
  <si>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</si>
  <si>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</si>
  <si>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</si>
  <si>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</si>
  <si>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</si>
  <si>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</si>
  <si>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</si>
  <si>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</si>
  <si>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</si>
  <si>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</si>
  <si>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</si>
  <si>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</si>
  <si>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</si>
  <si>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</si>
  <si>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</si>
  <si>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</si>
  <si>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</si>
  <si>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</si>
  <si>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</si>
  <si>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</si>
  <si>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</si>
  <si>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</si>
  <si>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</si>
  <si>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</si>
  <si>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</si>
  <si>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</si>
  <si>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</si>
  <si>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</si>
  <si>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</si>
  <si>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</si>
  <si>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</si>
  <si>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</si>
  <si>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</si>
  <si>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</si>
  <si>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</si>
  <si>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</si>
  <si>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</si>
  <si>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</si>
  <si>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</si>
  <si>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</si>
  <si>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</si>
  <si>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</si>
  <si>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</si>
  <si>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</si>
  <si>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</si>
  <si>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</si>
  <si>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</si>
  <si>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</si>
  <si>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</si>
  <si>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</si>
  <si>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</si>
  <si>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</si>
  <si>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</si>
  <si>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</si>
  <si>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</si>
  <si>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</si>
  <si>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</si>
  <si>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</si>
  <si>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</si>
  <si>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</si>
  <si>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</si>
  <si>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</si>
  <si>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</si>
  <si>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</si>
  <si>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</si>
  <si>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</si>
  <si>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</si>
  <si>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</si>
  <si>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</si>
  <si>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</si>
  <si>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</si>
  <si>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</si>
  <si>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</si>
  <si>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</si>
  <si>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</si>
  <si>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</si>
  <si>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</si>
  <si>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</si>
  <si>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</si>
  <si>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</si>
  <si>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</si>
  <si>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</si>
  <si>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</si>
  <si>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</si>
  <si>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</si>
  <si>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</si>
  <si>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</si>
  <si>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</si>
  <si>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</si>
  <si>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</si>
  <si>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</si>
  <si>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</si>
  <si>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</si>
  <si>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</si>
  <si>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</si>
  <si>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</si>
  <si>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</si>
  <si>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</si>
  <si>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</si>
  <si>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</si>
  <si>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</si>
  <si>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</si>
  <si>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</si>
  <si>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</si>
  <si>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</si>
  <si>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</si>
  <si>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</si>
  <si>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</si>
  <si>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</si>
  <si>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</si>
  <si>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</si>
  <si>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</si>
  <si>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</si>
  <si>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</si>
  <si>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</si>
  <si>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</si>
  <si>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</si>
  <si>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</si>
  <si>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</si>
  <si>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</si>
  <si>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</si>
  <si>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</si>
  <si>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</si>
  <si>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</si>
  <si>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</si>
  <si>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</si>
  <si>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</si>
  <si>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</si>
  <si>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</si>
  <si>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</si>
  <si>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</si>
  <si>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</si>
  <si>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</si>
  <si>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</si>
  <si>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</si>
  <si>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</si>
  <si>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</si>
  <si>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</si>
  <si>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</si>
  <si>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</si>
  <si>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</si>
  <si>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</si>
  <si>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</si>
  <si>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</si>
  <si>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</si>
  <si>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</si>
  <si>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</si>
  <si>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</si>
  <si>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</si>
  <si>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</si>
  <si>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</si>
  <si>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</si>
  <si>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</si>
  <si>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</si>
  <si>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</si>
  <si>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</si>
  <si>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</si>
  <si>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</si>
  <si>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</si>
  <si>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</si>
  <si>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</si>
  <si>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</si>
  <si>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</si>
  <si>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</si>
  <si>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</si>
  <si>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</si>
  <si>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</si>
  <si>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</si>
  <si>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</si>
  <si>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</si>
  <si>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</si>
  <si>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</si>
  <si>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</si>
  <si>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</si>
  <si>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</si>
  <si>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</si>
  <si>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</si>
  <si>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</si>
  <si>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</si>
  <si>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</si>
  <si>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</si>
  <si>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</si>
  <si>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</si>
  <si>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</si>
  <si>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</si>
  <si>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</si>
  <si>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</si>
  <si>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</si>
  <si>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</si>
  <si>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</si>
  <si>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</si>
  <si>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</si>
  <si>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</si>
  <si>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</si>
  <si>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</si>
  <si>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</si>
  <si>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</si>
  <si>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</si>
  <si>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</si>
  <si>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</si>
  <si>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</si>
  <si>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</si>
  <si>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</si>
  <si>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</si>
  <si>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</si>
  <si>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</si>
  <si>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</si>
  <si>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</si>
  <si>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</si>
  <si>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</si>
  <si>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</si>
  <si>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</si>
  <si>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</si>
  <si>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</si>
  <si>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</si>
  <si>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</si>
  <si>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</si>
  <si>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</si>
  <si>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</si>
  <si>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</si>
  <si>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</si>
  <si>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</si>
  <si>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</si>
  <si>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</si>
  <si>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</si>
  <si>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</si>
  <si>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</si>
  <si>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</si>
  <si>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</si>
  <si>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</si>
  <si>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</si>
  <si>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</si>
  <si>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</si>
  <si>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</si>
  <si>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</si>
  <si>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</si>
  <si>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</si>
  <si>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</si>
  <si>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</si>
  <si>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</si>
  <si>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</si>
  <si>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</si>
  <si>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</si>
  <si>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</si>
  <si>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</si>
  <si>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</si>
  <si>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</si>
  <si>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</si>
  <si>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</si>
  <si>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</si>
  <si>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</si>
  <si>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</si>
  <si>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</si>
  <si>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</si>
  <si>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</si>
  <si>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</si>
  <si>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</si>
  <si>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</si>
  <si>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</si>
  <si>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</si>
  <si>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</si>
  <si>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</si>
  <si>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</si>
  <si>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</si>
  <si>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</si>
  <si>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</si>
  <si>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</si>
  <si>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Kırgızistan</t>
  </si>
  <si>
    <t>Suudi Arabistan</t>
  </si>
  <si>
    <t>Hindistan</t>
  </si>
  <si>
    <t>Avusturya</t>
  </si>
  <si>
    <t>Kanada</t>
  </si>
  <si>
    <t>Çin</t>
  </si>
  <si>
    <t>Suriye</t>
  </si>
  <si>
    <t>Kazakistan</t>
  </si>
  <si>
    <t>Katar</t>
  </si>
  <si>
    <t>İsrail</t>
  </si>
  <si>
    <t>Libya</t>
  </si>
  <si>
    <t>Türkmenistan</t>
  </si>
  <si>
    <t>Kuzey Kore</t>
  </si>
  <si>
    <t>Finlandiya</t>
  </si>
  <si>
    <t>Avustralya</t>
  </si>
  <si>
    <t>Afganistan</t>
  </si>
  <si>
    <t>Gürcistan</t>
  </si>
  <si>
    <t>Ukrayna</t>
  </si>
  <si>
    <t>46.73 -Ağaç, inşaat malzemesi ve sıhhi teçhizat toptan ticareti</t>
  </si>
  <si>
    <t>Eski Sermaye(TL)</t>
  </si>
  <si>
    <t>Şirketlerin Faaliyetlere ve Üç Büyük İle Göre Dağılımı</t>
  </si>
  <si>
    <t>68.31</t>
  </si>
  <si>
    <t>Gayrimenkul acenteleri</t>
  </si>
  <si>
    <t>70.22</t>
  </si>
  <si>
    <t>İşletme ve diğer idari danışmanlık faaliyetleri</t>
  </si>
  <si>
    <t>Mühendislik faaliyetleri ve ilgili teknik danışmanlık</t>
  </si>
  <si>
    <t>47.52</t>
  </si>
  <si>
    <t>Belirli bir mala tahsis edilmiş mağazalarda hırdavat, boya ve cam perakende ticareti</t>
  </si>
  <si>
    <t>Ekmek, taze pastane ürünleri ve taze kek imalatı</t>
  </si>
  <si>
    <t>10.71</t>
  </si>
  <si>
    <t>İrlanda</t>
  </si>
  <si>
    <t>Rusya Federasyonu</t>
  </si>
  <si>
    <t>Makedonya</t>
  </si>
  <si>
    <t>Danimarka</t>
  </si>
  <si>
    <t>BAE</t>
  </si>
  <si>
    <t>Fas</t>
  </si>
  <si>
    <t>61.90 -Diğer telekomünikasyon faaliyetleri</t>
  </si>
  <si>
    <t>46.42 -Giysi ve ayakkabı toptan ticareti</t>
  </si>
  <si>
    <t xml:space="preserve">        Şubat Ayında Kurulan Yabancı Sermayeli Şirketlerin Genel Görünümü</t>
  </si>
  <si>
    <t xml:space="preserve"> 2012 ŞUBAT AYINA AİT KURULAN ve KAPANAN ŞİRKET İSTATİSTİKLERİ</t>
  </si>
  <si>
    <t>2012 ŞUBAT AYINA AİT KURULAN ve KAPANAN ŞİRKET İSTATİSTİKLERİ</t>
  </si>
  <si>
    <t>2012 OCAK-ŞUBAT (İKİ AYLIK)</t>
  </si>
  <si>
    <t>47.91</t>
  </si>
  <si>
    <t>Posta yoluyla veya internet üzerinden yapılan perakende ticaret</t>
  </si>
  <si>
    <t>46.90</t>
  </si>
  <si>
    <t>Belirli bir mala tahsis edilmemiş mağazalardaki toptan ticaret</t>
  </si>
  <si>
    <t>14.13</t>
  </si>
  <si>
    <t>Diğer dış giyim eşyaları imalatı</t>
  </si>
  <si>
    <t>62.01</t>
  </si>
  <si>
    <t>Bilgisayar programlama faaliyetleri</t>
  </si>
  <si>
    <t>MERSİN</t>
  </si>
  <si>
    <t>Japonya</t>
  </si>
  <si>
    <t>Lübnan</t>
  </si>
  <si>
    <t>Nijerya</t>
  </si>
  <si>
    <t>Özbekistan</t>
  </si>
  <si>
    <t>Moldovya</t>
  </si>
  <si>
    <t>Cezayir</t>
  </si>
  <si>
    <t>46.72 -Madenler ve maden cevherlerinin toptan ticareti</t>
  </si>
  <si>
    <t>71.12 -Mühendislik faaliyetleri ve ilgili teknik danışmanlık</t>
  </si>
  <si>
    <t>46.46 -Eczacılık ürünlerinin toptan ticareti</t>
  </si>
  <si>
    <t>68.10 -Kendine ait gayrimenkulün alınıp satılması</t>
  </si>
  <si>
    <t>British Virgin Adl.</t>
  </si>
  <si>
    <t>Sırbistan</t>
  </si>
  <si>
    <t>TÜRKİYE</t>
  </si>
  <si>
    <t>Kuzey Kıbrıs Türk Cum.</t>
  </si>
  <si>
    <t>ŞUBAT 2013</t>
  </si>
  <si>
    <t xml:space="preserve"> 15 MART 2013</t>
  </si>
  <si>
    <t>2013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</si>
  <si>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ŞUBAT  AYINA AİT KURULAN ve KAPANAN ŞİRKET İSTATİSTİKLERİ</t>
    </r>
  </si>
  <si>
    <t xml:space="preserve"> 2013  ŞUBAT AYINA AİT KURULAN ve KAPANAN ŞİRKET İSTATİSTİKLERİ</t>
  </si>
  <si>
    <t xml:space="preserve"> 2013 ŞUBAT AYINA AİT KURULAN ve KAPANAN ŞİRKET İSTATİSTİKLERİ</t>
  </si>
  <si>
    <t>OCAK-ŞUBAT 2013</t>
  </si>
  <si>
    <t>2013 Ocak-Şubat Ayları Arası Kurulan ŞirketlerinSermaye Dağılımları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</si>
  <si>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</si>
  <si>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</si>
  <si>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</si>
  <si>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</si>
  <si>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 xml:space="preserve">2013 ŞUBAT AYINA AİT KURULAN VE KAPANAN ŞİRKET İSTATİSTİKLERİ </t>
  </si>
  <si>
    <t>2013 ŞUBAT (BİR AYLIK)</t>
  </si>
  <si>
    <t>2012  ŞUBAT (BİR AYLIK)</t>
  </si>
  <si>
    <t>2013 OCAK-ŞUBAT (İKİ AYLIK)</t>
  </si>
  <si>
    <t>Kooperatif Tipi</t>
  </si>
  <si>
    <t>Konut Yapı Kooperatifi</t>
  </si>
  <si>
    <t>Tarımsal Kalkınma Kooperatifi</t>
  </si>
  <si>
    <t>Motorlu Taşıyıcılar Kooperatifi</t>
  </si>
  <si>
    <t>Sulama Kooperatifi</t>
  </si>
  <si>
    <t>Toplu İşyeri Yapı Kooperatifi</t>
  </si>
  <si>
    <t>İşletme Kooperatifi</t>
  </si>
  <si>
    <t>Su Ürünleri Kooperatifi Kooperatifi</t>
  </si>
  <si>
    <t>Üretim Pazarlama Kooperatifi</t>
  </si>
  <si>
    <t>Temin Tevzi Kooperatifi</t>
  </si>
  <si>
    <t>Eğitim Kooperatifi</t>
  </si>
  <si>
    <t>Birlikler</t>
  </si>
  <si>
    <t>2013 Yılı Ocak-Şubat Ayları Arası Kurulan Yabancı Sermayeli Şirketlerin         Genel Görünümü</t>
  </si>
  <si>
    <t>2013 Yılı Ocak-Şubat Ayları Arası Kurulan Yabancı Sermayeli Şirketlerin                           İllere Göre Dağılımı</t>
  </si>
  <si>
    <t>2013 ŞUBAT AYINA AİT KURULAN ve KAPANAN ŞİRKET İSTATİSTİKLERİ</t>
  </si>
  <si>
    <t>2013 Yılı Ocak-Şubat Ayları Arası En Çok Yabancı Sermayeli Şirket Kuruluşu Olan  İlk 20 Faaliyet</t>
  </si>
  <si>
    <t xml:space="preserve">Şubat Ayında Kurulan Kooperatiflerin Genel Görünümü </t>
  </si>
  <si>
    <t>-</t>
  </si>
  <si>
    <t>66.22</t>
  </si>
  <si>
    <t>Sigorta acentelerinin ve brokerların faaliyetleri</t>
  </si>
  <si>
    <t>71.11</t>
  </si>
  <si>
    <t>Mimarlık faaliyetleri</t>
  </si>
  <si>
    <t xml:space="preserve">2013 Yılı Ocak - Şubat Ayları Arası  Kurulan Kooperatiflerin Genel Görünümü </t>
  </si>
  <si>
    <t>Gabon</t>
  </si>
  <si>
    <t>Arjantin</t>
  </si>
  <si>
    <t>Slovak Cum.</t>
  </si>
  <si>
    <t>Malezya</t>
  </si>
  <si>
    <t>Kuveyt</t>
  </si>
  <si>
    <t>Mısır</t>
  </si>
  <si>
    <t>Filistin</t>
  </si>
  <si>
    <t>St. Kittis &amp; Nevis</t>
  </si>
  <si>
    <t>Lihtenstayn</t>
  </si>
  <si>
    <t>Moğolistan</t>
  </si>
  <si>
    <t>Singapur</t>
  </si>
  <si>
    <t>Brezilya</t>
  </si>
  <si>
    <t>Vietnam</t>
  </si>
  <si>
    <t>Belize</t>
  </si>
  <si>
    <t>Cad</t>
  </si>
  <si>
    <t>Beyaz Rusya</t>
  </si>
  <si>
    <t>07.29 -Diğer demir dışı metal cevherleri madenciliği</t>
  </si>
  <si>
    <t>20.15 -Kimyasal gübre ve azot bileşiklerinin imalatı</t>
  </si>
  <si>
    <t>22.22 -Plastik torba, çanta, poşet, çuval, kutu, damacana, şişe, makara vb. paketleme malzemelerinin imalatı</t>
  </si>
  <si>
    <t>46.12 -Yakıtların, maden cevherlerinin, metallerin ve endüstriyel kimyasalların satışı ile ilgili aracılar</t>
  </si>
  <si>
    <t>46.33 -Süt ürünleri, yumurta ve yenilebilir sıvı ve katı yağların toptan ticareti</t>
  </si>
  <si>
    <t>46.71 -Katı, sıvı ve gazlı yakıtlar ile bunlarla ilgili ürünlerin toptan ticareti</t>
  </si>
  <si>
    <t>50.20 -Deniz ve kıyı sularında yük taşımacılığı</t>
  </si>
  <si>
    <t>56.10 -Lokantalar ve seyyar yemek hizmeti faaliyetleri</t>
  </si>
  <si>
    <t>71.11 -Mimarlık faaliyetleri</t>
  </si>
  <si>
    <t>46.38 -Balık, kabuklular ve yumuşakçalar da dahil diğer gıda maddelerinin toptan ticareti</t>
  </si>
  <si>
    <t>14.13 -Diğer dış giyim eşyaları imalatı</t>
  </si>
  <si>
    <t>Küçük Sanayi Sitesi Yapı Kooperatifi</t>
  </si>
  <si>
    <t>Esnaf ve Sanatkarları Kefalet Kooperatifi</t>
  </si>
  <si>
    <t>Kurulan Kooperatiflerin Genel Görünümü</t>
  </si>
  <si>
    <t>19</t>
  </si>
  <si>
    <t>20</t>
  </si>
  <si>
    <t>21-22</t>
  </si>
  <si>
    <t>23-25</t>
  </si>
  <si>
    <t>26-27</t>
  </si>
  <si>
    <t xml:space="preserve">  Kurulan Şirketlerin Ortak Sayılarına Göre Dağılımı</t>
  </si>
  <si>
    <t>Seyahat acentesi faaliyetleri</t>
  </si>
  <si>
    <t>Diğer makine ve ekipmanların toptan ticareti</t>
  </si>
  <si>
    <t>Tekstil elyafının hazırlanması ve bükülmesi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</si>
  <si>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</si>
  <si>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</si>
  <si>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</si>
  <si>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Belirli bir mala tahsis edilmiş mağazalarda diğer yeni malların perakende ticareti</t>
  </si>
  <si>
    <t>Belirli bir mala tahsis edilmiş mağazalarda saat ve mücevher perakende ticareti</t>
  </si>
  <si>
    <t>Ocak-Şubat Döneminde En Çok Şirket Kapanışı Olan İlk 10 Faaliyet</t>
  </si>
  <si>
    <t>79.11</t>
  </si>
  <si>
    <t>46.69</t>
  </si>
  <si>
    <t>46.21</t>
  </si>
  <si>
    <t>46.19</t>
  </si>
  <si>
    <t>47.51</t>
  </si>
  <si>
    <t>47.78</t>
  </si>
  <si>
    <t>47.77</t>
  </si>
  <si>
    <t>13.10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</si>
</sst>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¥€-2]\ #,##0.00_);[Red]\([$€-2]\ #,##0.00\)"/>
    <numFmt numFmtId="179" formatCode="[$-41F]dd\ mmmm\ yyyy\ dddd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thin">
        <color rgb="FF187FDE"/>
      </top>
      <bottom style="thin">
        <color rgb="FF187FDE"/>
      </bottom>
    </border>
    <border>
      <left style="medium"/>
      <right style="medium"/>
      <top style="medium"/>
      <bottom style="thin">
        <color rgb="FF187FDE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6" fillId="34" borderId="17" xfId="0" applyNumberFormat="1" applyFont="1" applyFill="1" applyBorder="1" applyAlignment="1">
      <alignment horizontal="right"/>
    </xf>
    <xf numFmtId="3" fontId="85" fillId="34" borderId="18" xfId="0" applyNumberFormat="1" applyFont="1" applyFill="1" applyBorder="1" applyAlignment="1">
      <alignment/>
    </xf>
    <xf numFmtId="3" fontId="86" fillId="34" borderId="19" xfId="0" applyNumberFormat="1" applyFont="1" applyFill="1" applyBorder="1" applyAlignment="1">
      <alignment horizontal="right"/>
    </xf>
    <xf numFmtId="3" fontId="85" fillId="35" borderId="15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7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8" xfId="0" applyNumberFormat="1" applyFont="1" applyFill="1" applyBorder="1" applyAlignment="1">
      <alignment/>
    </xf>
    <xf numFmtId="3" fontId="86" fillId="33" borderId="19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7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7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19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8" fillId="36" borderId="17" xfId="0" applyFont="1" applyFill="1" applyBorder="1" applyAlignment="1">
      <alignment/>
    </xf>
    <xf numFmtId="0" fontId="78" fillId="35" borderId="17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19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6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80" fillId="37" borderId="58" xfId="0" applyFont="1" applyFill="1" applyBorder="1" applyAlignment="1">
      <alignment horizontal="right"/>
    </xf>
    <xf numFmtId="0" fontId="80" fillId="37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 wrapText="1"/>
    </xf>
    <xf numFmtId="0" fontId="80" fillId="35" borderId="61" xfId="0" applyFont="1" applyFill="1" applyBorder="1" applyAlignment="1">
      <alignment horizontal="right" wrapText="1"/>
    </xf>
    <xf numFmtId="0" fontId="80" fillId="37" borderId="61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61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6" borderId="62" xfId="0" applyNumberFormat="1" applyFont="1" applyFill="1" applyBorder="1" applyAlignment="1">
      <alignment vertical="top" wrapText="1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63" xfId="0" applyNumberFormat="1" applyFont="1" applyFill="1" applyBorder="1" applyAlignment="1">
      <alignment vertical="top" wrapText="1"/>
    </xf>
    <xf numFmtId="3" fontId="80" fillId="36" borderId="63" xfId="0" applyNumberFormat="1" applyFont="1" applyFill="1" applyBorder="1" applyAlignment="1">
      <alignment vertical="top" wrapText="1"/>
    </xf>
    <xf numFmtId="3" fontId="80" fillId="35" borderId="62" xfId="0" applyNumberFormat="1" applyFont="1" applyFill="1" applyBorder="1" applyAlignment="1">
      <alignment vertical="top" wrapText="1"/>
    </xf>
    <xf numFmtId="3" fontId="80" fillId="36" borderId="23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0" fontId="102" fillId="35" borderId="53" xfId="0" applyFont="1" applyFill="1" applyBorder="1" applyAlignment="1">
      <alignment horizontal="center"/>
    </xf>
    <xf numFmtId="0" fontId="102" fillId="35" borderId="64" xfId="0" applyFont="1" applyFill="1" applyBorder="1" applyAlignment="1">
      <alignment horizontal="center"/>
    </xf>
    <xf numFmtId="0" fontId="102" fillId="35" borderId="57" xfId="0" applyFont="1" applyFill="1" applyBorder="1" applyAlignment="1">
      <alignment horizontal="center"/>
    </xf>
    <xf numFmtId="3" fontId="86" fillId="33" borderId="58" xfId="0" applyNumberFormat="1" applyFont="1" applyFill="1" applyBorder="1" applyAlignment="1">
      <alignment horizontal="right"/>
    </xf>
    <xf numFmtId="3" fontId="86" fillId="34" borderId="58" xfId="0" applyNumberFormat="1" applyFont="1" applyFill="1" applyBorder="1" applyAlignment="1">
      <alignment horizontal="right"/>
    </xf>
    <xf numFmtId="3" fontId="86" fillId="34" borderId="61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2" fillId="33" borderId="14" xfId="0" applyNumberFormat="1" applyFont="1" applyFill="1" applyBorder="1" applyAlignment="1">
      <alignment/>
    </xf>
    <xf numFmtId="3" fontId="91" fillId="35" borderId="14" xfId="0" applyNumberFormat="1" applyFont="1" applyFill="1" applyBorder="1" applyAlignment="1">
      <alignment horizontal="right"/>
    </xf>
    <xf numFmtId="0" fontId="96" fillId="0" borderId="0" xfId="0" applyFont="1" applyBorder="1" applyAlignment="1">
      <alignment horizontal="center" wrapText="1"/>
    </xf>
    <xf numFmtId="0" fontId="103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2" fontId="78" fillId="41" borderId="10" xfId="0" applyNumberFormat="1" applyFont="1" applyFill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95" fillId="42" borderId="24" xfId="0" applyFont="1" applyFill="1" applyBorder="1" applyAlignment="1">
      <alignment horizontal="left" wrapText="1"/>
    </xf>
    <xf numFmtId="0" fontId="95" fillId="42" borderId="24" xfId="0" applyFont="1" applyFill="1" applyBorder="1" applyAlignment="1">
      <alignment horizontal="center" wrapText="1"/>
    </xf>
    <xf numFmtId="0" fontId="96" fillId="0" borderId="15" xfId="0" applyFont="1" applyBorder="1" applyAlignment="1">
      <alignment horizontal="center" wrapText="1"/>
    </xf>
    <xf numFmtId="0" fontId="104" fillId="0" borderId="65" xfId="0" applyFont="1" applyBorder="1" applyAlignment="1">
      <alignment horizontal="left" vertical="center" wrapText="1"/>
    </xf>
    <xf numFmtId="0" fontId="104" fillId="0" borderId="11" xfId="0" applyFont="1" applyBorder="1" applyAlignment="1">
      <alignment horizontal="right" wrapText="1"/>
    </xf>
    <xf numFmtId="0" fontId="104" fillId="0" borderId="66" xfId="0" applyFont="1" applyBorder="1" applyAlignment="1">
      <alignment horizontal="left" vertical="center" wrapText="1"/>
    </xf>
    <xf numFmtId="0" fontId="104" fillId="0" borderId="12" xfId="0" applyFont="1" applyBorder="1" applyAlignment="1">
      <alignment horizontal="right" wrapText="1"/>
    </xf>
    <xf numFmtId="0" fontId="0" fillId="0" borderId="17" xfId="0" applyBorder="1" applyAlignment="1">
      <alignment horizontal="left" wrapText="1"/>
    </xf>
    <xf numFmtId="0" fontId="104" fillId="0" borderId="19" xfId="0" applyFont="1" applyBorder="1" applyAlignment="1">
      <alignment horizontal="left" vertical="center" wrapText="1"/>
    </xf>
    <xf numFmtId="0" fontId="93" fillId="42" borderId="24" xfId="0" applyFont="1" applyFill="1" applyBorder="1" applyAlignment="1">
      <alignment horizontal="left" vertical="center" wrapText="1"/>
    </xf>
    <xf numFmtId="0" fontId="93" fillId="42" borderId="25" xfId="0" applyFont="1" applyFill="1" applyBorder="1" applyAlignment="1">
      <alignment horizontal="right" wrapText="1"/>
    </xf>
    <xf numFmtId="49" fontId="80" fillId="33" borderId="14" xfId="0" applyNumberFormat="1" applyFont="1" applyFill="1" applyBorder="1" applyAlignment="1">
      <alignment horizontal="right"/>
    </xf>
    <xf numFmtId="0" fontId="82" fillId="0" borderId="67" xfId="0" applyFont="1" applyBorder="1" applyAlignment="1">
      <alignment horizontal="right" wrapText="1"/>
    </xf>
    <xf numFmtId="0" fontId="82" fillId="0" borderId="68" xfId="0" applyFont="1" applyBorder="1" applyAlignment="1">
      <alignment horizontal="right" wrapText="1"/>
    </xf>
    <xf numFmtId="3" fontId="86" fillId="33" borderId="65" xfId="0" applyNumberFormat="1" applyFont="1" applyFill="1" applyBorder="1" applyAlignment="1">
      <alignment horizontal="right"/>
    </xf>
    <xf numFmtId="0" fontId="87" fillId="0" borderId="69" xfId="0" applyFont="1" applyBorder="1" applyAlignment="1">
      <alignment horizontal="right" wrapText="1"/>
    </xf>
    <xf numFmtId="3" fontId="86" fillId="34" borderId="59" xfId="0" applyNumberFormat="1" applyFont="1" applyFill="1" applyBorder="1" applyAlignment="1">
      <alignment horizontal="right"/>
    </xf>
    <xf numFmtId="3" fontId="92" fillId="33" borderId="70" xfId="0" applyNumberFormat="1" applyFont="1" applyFill="1" applyBorder="1" applyAlignment="1">
      <alignment/>
    </xf>
    <xf numFmtId="3" fontId="92" fillId="33" borderId="71" xfId="0" applyNumberFormat="1" applyFont="1" applyFill="1" applyBorder="1" applyAlignment="1">
      <alignment/>
    </xf>
    <xf numFmtId="4" fontId="78" fillId="35" borderId="10" xfId="0" applyNumberFormat="1" applyFont="1" applyFill="1" applyBorder="1" applyAlignment="1">
      <alignment/>
    </xf>
    <xf numFmtId="0" fontId="96" fillId="0" borderId="0" xfId="0" applyFont="1" applyBorder="1" applyAlignment="1">
      <alignment wrapText="1"/>
    </xf>
    <xf numFmtId="0" fontId="95" fillId="42" borderId="25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96" fillId="0" borderId="0" xfId="0" applyFont="1" applyAlignment="1">
      <alignment/>
    </xf>
    <xf numFmtId="0" fontId="0" fillId="0" borderId="10" xfId="0" applyFill="1" applyBorder="1" applyAlignment="1">
      <alignment horizontal="right" wrapText="1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49" fontId="100" fillId="36" borderId="29" xfId="0" applyNumberFormat="1" applyFont="1" applyFill="1" applyBorder="1" applyAlignment="1" quotePrefix="1">
      <alignment horizontal="center" vertic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61" xfId="0" applyFont="1" applyFill="1" applyBorder="1" applyAlignment="1">
      <alignment horizontal="left" vertical="center" wrapText="1"/>
    </xf>
    <xf numFmtId="0" fontId="102" fillId="37" borderId="59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2" fillId="35" borderId="61" xfId="0" applyFont="1" applyFill="1" applyBorder="1" applyAlignment="1">
      <alignment horizontal="left" vertical="center" wrapText="1"/>
    </xf>
    <xf numFmtId="0" fontId="102" fillId="35" borderId="59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7" fillId="35" borderId="20" xfId="0" applyFont="1" applyFill="1" applyBorder="1" applyAlignment="1">
      <alignment/>
    </xf>
    <xf numFmtId="0" fontId="107" fillId="35" borderId="11" xfId="0" applyFont="1" applyFill="1" applyBorder="1" applyAlignment="1">
      <alignment/>
    </xf>
    <xf numFmtId="0" fontId="107" fillId="35" borderId="19" xfId="0" applyFont="1" applyFill="1" applyBorder="1" applyAlignment="1">
      <alignment/>
    </xf>
    <xf numFmtId="0" fontId="107" fillId="35" borderId="14" xfId="0" applyFont="1" applyFill="1" applyBorder="1" applyAlignment="1">
      <alignment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/>
    </xf>
    <xf numFmtId="0" fontId="102" fillId="35" borderId="74" xfId="0" applyFont="1" applyFill="1" applyBorder="1" applyAlignment="1">
      <alignment horizontal="center"/>
    </xf>
    <xf numFmtId="0" fontId="102" fillId="35" borderId="75" xfId="0" applyFont="1" applyFill="1" applyBorder="1" applyAlignment="1">
      <alignment horizontal="center" wrapText="1"/>
    </xf>
    <xf numFmtId="0" fontId="102" fillId="35" borderId="62" xfId="0" applyFont="1" applyFill="1" applyBorder="1" applyAlignment="1">
      <alignment horizontal="center" wrapText="1"/>
    </xf>
    <xf numFmtId="0" fontId="102" fillId="37" borderId="58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18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77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6" xfId="0" applyNumberFormat="1" applyFont="1" applyBorder="1" applyAlignment="1">
      <alignment/>
    </xf>
    <xf numFmtId="3" fontId="85" fillId="37" borderId="78" xfId="0" applyNumberFormat="1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90" fillId="34" borderId="79" xfId="0" applyFont="1" applyFill="1" applyBorder="1" applyAlignment="1">
      <alignment horizontal="center"/>
    </xf>
    <xf numFmtId="0" fontId="108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7" xfId="0" applyNumberFormat="1" applyFont="1" applyFill="1" applyBorder="1" applyAlignment="1">
      <alignment horizontal="center"/>
    </xf>
    <xf numFmtId="49" fontId="90" fillId="34" borderId="78" xfId="0" applyNumberFormat="1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9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78" fillId="35" borderId="80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 applyAlignment="1">
      <alignment horizontal="center"/>
    </xf>
    <xf numFmtId="0" fontId="78" fillId="35" borderId="81" xfId="0" applyFont="1" applyFill="1" applyBorder="1" applyAlignment="1">
      <alignment horizontal="center"/>
    </xf>
    <xf numFmtId="0" fontId="78" fillId="35" borderId="82" xfId="0" applyFont="1" applyFill="1" applyBorder="1" applyAlignment="1">
      <alignment horizontal="center"/>
    </xf>
    <xf numFmtId="0" fontId="78" fillId="35" borderId="7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83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49" fontId="0" fillId="0" borderId="5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83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3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2" xfId="0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83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2" fontId="0" fillId="0" borderId="52" xfId="0" applyNumberFormat="1" applyBorder="1" applyAlignment="1">
      <alignment horizontal="center" vertical="center"/>
    </xf>
    <xf numFmtId="2" fontId="0" fillId="0" borderId="83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2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top" wrapText="1"/>
    </xf>
    <xf numFmtId="49" fontId="0" fillId="0" borderId="84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6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87" xfId="0" applyFont="1" applyFill="1" applyBorder="1" applyAlignment="1">
      <alignment horizontal="center" vertical="center" textRotation="90"/>
    </xf>
    <xf numFmtId="0" fontId="110" fillId="36" borderId="88" xfId="0" applyFont="1" applyFill="1" applyBorder="1" applyAlignment="1">
      <alignment horizontal="center" vertical="center" textRotation="90"/>
    </xf>
    <xf numFmtId="0" fontId="110" fillId="36" borderId="89" xfId="0" applyFont="1" applyFill="1" applyBorder="1" applyAlignment="1">
      <alignment horizontal="center" vertical="center" textRotation="90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0" fillId="35" borderId="92" xfId="0" applyFont="1" applyFill="1" applyBorder="1" applyAlignment="1">
      <alignment horizontal="center" vertical="center"/>
    </xf>
    <xf numFmtId="0" fontId="50" fillId="35" borderId="93" xfId="0" applyFont="1" applyFill="1" applyBorder="1" applyAlignment="1">
      <alignment horizontal="center" vertical="center"/>
    </xf>
    <xf numFmtId="0" fontId="50" fillId="35" borderId="94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/>
    </xf>
    <xf numFmtId="0" fontId="57" fillId="36" borderId="88" xfId="0" applyFont="1" applyFill="1" applyBorder="1" applyAlignment="1">
      <alignment horizontal="center" vertical="center" textRotation="90"/>
    </xf>
    <xf numFmtId="0" fontId="57" fillId="36" borderId="89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0" fontId="57" fillId="36" borderId="103" xfId="0" applyFont="1" applyFill="1" applyBorder="1" applyAlignment="1">
      <alignment horizontal="center" vertical="center" textRotation="90"/>
    </xf>
    <xf numFmtId="0" fontId="57" fillId="36" borderId="104" xfId="0" applyFont="1" applyFill="1" applyBorder="1" applyAlignment="1">
      <alignment horizontal="center" vertical="center" textRotation="90"/>
    </xf>
    <xf numFmtId="0" fontId="57" fillId="36" borderId="105" xfId="0" applyFont="1" applyFill="1" applyBorder="1" applyAlignment="1">
      <alignment horizontal="center" vertical="center" textRotation="90" wrapText="1"/>
    </xf>
    <xf numFmtId="0" fontId="81" fillId="36" borderId="106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 wrapText="1"/>
    </xf>
    <xf numFmtId="0" fontId="81" fillId="36" borderId="107" xfId="0" applyFont="1" applyFill="1" applyBorder="1" applyAlignment="1">
      <alignment horizontal="center" vertical="center" textRotation="90"/>
    </xf>
    <xf numFmtId="0" fontId="101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52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3" fontId="0" fillId="0" borderId="52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3" fontId="0" fillId="0" borderId="56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3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98" fillId="0" borderId="0" xfId="0" applyFont="1" applyBorder="1" applyAlignment="1">
      <alignment horizontal="center"/>
    </xf>
    <xf numFmtId="0" fontId="78" fillId="35" borderId="87" xfId="0" applyFont="1" applyFill="1" applyBorder="1" applyAlignment="1">
      <alignment horizontal="center" vertical="center" wrapText="1"/>
    </xf>
    <xf numFmtId="0" fontId="78" fillId="35" borderId="104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Picture 1" descr="http://10.10.20.33/istatistik/grafikler/multi_bar1.php?data0=,65,53,661,44,16,591,1071,185,169,155,43,55,305,152,3,73,94,40,34,0,0&amp;data1=,49,8,707,3,7,1257,2194,401,340,113,36,123,176,92,0,74,13,54,97,0,0&amp;data2=,20,,2,,,44,4,12,,,,,,2,,1,,,,,&amp;labels2=,A,B,C,D,E,F,G,H,I,J,K,L,M,N,O,P,Q,R,S,T,U&amp;baslik=2012%20ŞUBAT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72750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2" name="Resim 2" descr="http://10.10.20.33/istatistik/grafikler/multi_bar1.php?data0=,82,50,621,47,12,679,1184,170,177,164,77,80,434,170,6,102,98,39,31,0,0&amp;data1=,46,9,687,6,9,939,2192,433,398,99,38,94,254,92,2,62,10,40,100,0,0&amp;data2=,14,,,,,50,6,12,1,,1,,,,,2,,,1,,&amp;labels2=,A,B,C,D,E,F,G,H,I,J,K,L,M,N,O,P,Q,R,S,T,U&amp;baslik=2013%20ŞUBAT%20AYINDA%20FAALİYET%20GRUBUNA%20GÖRE%20YENİ%20KURULAN%20ŞİRKET%20DAĞILIM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0572750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82,50,621,47,12,679,1184,170,177,164,77,80,434,170,6,102,98,39,31,0,0&amp;data1=,46,9,687,6,9,939,2192,433,398,99,38,94,254,92,2,62,10,40,100,0,0&amp;data2=,14,,,,,50,6,12,1,,1,,,,,2,,,1,,&amp;labels2=,A,B,C,D,E,F,G,H,I,J,K,L,M,N,O,P,Q,R,S,T,U&amp;baslik=2013%20ŞUBAT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48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9&amp;yil0=2010" TargetMode="External" /><Relationship Id="rId18" Type="http://schemas.openxmlformats.org/officeDocument/2006/relationships/hyperlink" Target="http://www.ticaretsicil.gov.tr/istatistik/yabanci_iller_detay.php?il_kod=33&amp;yil0=2010" TargetMode="External" /><Relationship Id="rId19" Type="http://schemas.openxmlformats.org/officeDocument/2006/relationships/hyperlink" Target="http://www.ticaretsicil.gov.tr/istatistik/yabanci_iller_detay.php?il_kod=48&amp;yil0=2010" TargetMode="External" /><Relationship Id="rId20" Type="http://schemas.openxmlformats.org/officeDocument/2006/relationships/hyperlink" Target="http://www.ticaretsicil.gov.tr/istatistik/yabanci_iller_detay.php?il_kod=35&amp;yil0=2010" TargetMode="External" /><Relationship Id="rId21" Type="http://schemas.openxmlformats.org/officeDocument/2006/relationships/hyperlink" Target="http://www.ticaretsicil.gov.tr/istatistik/yabanci_iller_detay.php?il_kod=6&amp;yil0=2010" TargetMode="External" /><Relationship Id="rId22" Type="http://schemas.openxmlformats.org/officeDocument/2006/relationships/hyperlink" Target="http://www.ticaretsicil.gov.tr/istatistik/yabanci_iller_detay.php?il_kod=7&amp;yil0=2010" TargetMode="External" /><Relationship Id="rId23" Type="http://schemas.openxmlformats.org/officeDocument/2006/relationships/hyperlink" Target="http://www.ticaretsicil.gov.tr/istatistik/yabanci_iller_detay.php?il_kod=34&amp;yil0=2010" TargetMode="External" /><Relationship Id="rId2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0" t="s">
        <v>281</v>
      </c>
      <c r="B4" s="310"/>
      <c r="C4" s="310"/>
      <c r="D4" s="310"/>
      <c r="E4" s="310"/>
      <c r="F4" s="310"/>
      <c r="G4" s="310"/>
      <c r="H4" s="310"/>
      <c r="I4" s="310"/>
    </row>
    <row r="18" spans="1:9" ht="20.25">
      <c r="A18" s="311" t="s">
        <v>282</v>
      </c>
      <c r="B18" s="311"/>
      <c r="C18" s="311"/>
      <c r="D18" s="311"/>
      <c r="E18" s="311"/>
      <c r="F18" s="311"/>
      <c r="G18" s="311"/>
      <c r="H18" s="311"/>
      <c r="I18" s="311"/>
    </row>
    <row r="19" spans="1:9" ht="20.25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7" ht="20.25">
      <c r="A20" s="311"/>
      <c r="B20" s="311"/>
      <c r="C20" s="311"/>
      <c r="D20" s="311"/>
      <c r="E20" s="311"/>
      <c r="F20" s="311"/>
      <c r="G20" s="311"/>
    </row>
    <row r="21" spans="1:7" ht="15.75">
      <c r="A21" s="168"/>
      <c r="B21" s="169"/>
      <c r="C21" s="169"/>
      <c r="D21" s="169"/>
      <c r="E21" s="169"/>
      <c r="F21" s="169"/>
      <c r="G21" s="169"/>
    </row>
    <row r="22" spans="1:7" ht="15.75">
      <c r="A22" s="168"/>
      <c r="B22" s="169"/>
      <c r="C22" s="169"/>
      <c r="D22" s="169"/>
      <c r="E22" s="169"/>
      <c r="F22" s="169"/>
      <c r="G22" s="169"/>
    </row>
    <row r="23" spans="1:9" ht="20.25">
      <c r="A23" s="312" t="s">
        <v>391</v>
      </c>
      <c r="B23" s="312"/>
      <c r="C23" s="312"/>
      <c r="D23" s="312"/>
      <c r="E23" s="312"/>
      <c r="F23" s="312"/>
      <c r="G23" s="312"/>
      <c r="H23" s="312"/>
      <c r="I23" s="312"/>
    </row>
    <row r="24" spans="1:7" ht="15.75">
      <c r="A24" s="168"/>
      <c r="B24" s="169"/>
      <c r="C24" s="169"/>
      <c r="D24" s="169"/>
      <c r="E24" s="169"/>
      <c r="F24" s="169"/>
      <c r="G24" s="169"/>
    </row>
    <row r="25" spans="1:7" ht="15.75">
      <c r="A25" s="168"/>
      <c r="B25" s="169"/>
      <c r="C25" s="169"/>
      <c r="D25" s="169"/>
      <c r="E25" s="169"/>
      <c r="F25" s="169"/>
      <c r="G25" s="169"/>
    </row>
    <row r="26" spans="1:7" ht="15.75">
      <c r="A26" s="168"/>
      <c r="B26" s="169"/>
      <c r="C26" s="169"/>
      <c r="D26" s="169"/>
      <c r="E26" s="169"/>
      <c r="F26" s="169"/>
      <c r="G26" s="169"/>
    </row>
    <row r="27" spans="1:7" ht="15.75">
      <c r="A27" s="168"/>
      <c r="B27" s="169"/>
      <c r="C27" s="169"/>
      <c r="D27" s="169"/>
      <c r="E27" s="169"/>
      <c r="F27" s="169"/>
      <c r="G27" s="169"/>
    </row>
    <row r="28" spans="1:7" ht="15.75">
      <c r="A28" s="168"/>
      <c r="B28" s="169"/>
      <c r="C28" s="169"/>
      <c r="D28" s="169"/>
      <c r="E28" s="169"/>
      <c r="F28" s="169"/>
      <c r="G28" s="169"/>
    </row>
    <row r="29" spans="1:7" ht="23.25">
      <c r="A29" s="168"/>
      <c r="B29" s="169"/>
      <c r="C29" s="313"/>
      <c r="D29" s="313"/>
      <c r="E29" s="313"/>
      <c r="F29" s="169"/>
      <c r="G29" s="169"/>
    </row>
    <row r="30" spans="1:7" ht="15.75">
      <c r="A30" s="168"/>
      <c r="B30" s="169"/>
      <c r="C30" s="169"/>
      <c r="D30" s="169"/>
      <c r="E30" s="169"/>
      <c r="F30" s="169"/>
      <c r="G30" s="169"/>
    </row>
    <row r="31" spans="1:7" ht="15.75">
      <c r="A31" s="168"/>
      <c r="B31" s="169"/>
      <c r="C31" s="169"/>
      <c r="D31" s="169"/>
      <c r="E31" s="169"/>
      <c r="F31" s="169"/>
      <c r="G31" s="169"/>
    </row>
    <row r="32" spans="1:7" ht="15.75">
      <c r="A32" s="168"/>
      <c r="B32" s="169"/>
      <c r="C32" s="169"/>
      <c r="D32" s="169"/>
      <c r="E32" s="169"/>
      <c r="F32" s="169"/>
      <c r="G32" s="169"/>
    </row>
    <row r="33" spans="1:7" ht="15.75">
      <c r="A33" s="168"/>
      <c r="B33" s="169"/>
      <c r="C33" s="169"/>
      <c r="D33" s="169"/>
      <c r="E33" s="169"/>
      <c r="F33" s="169"/>
      <c r="G33" s="169"/>
    </row>
    <row r="34" spans="1:7" ht="15.75">
      <c r="A34" s="168"/>
      <c r="B34" s="169"/>
      <c r="C34" s="169"/>
      <c r="D34" s="169"/>
      <c r="E34" s="169"/>
      <c r="F34" s="169"/>
      <c r="G34" s="169"/>
    </row>
    <row r="35" spans="1:7" ht="15.75">
      <c r="A35" s="168"/>
      <c r="B35" s="169"/>
      <c r="C35" s="169"/>
      <c r="D35" s="169"/>
      <c r="E35" s="169"/>
      <c r="F35" s="169"/>
      <c r="G35" s="169"/>
    </row>
    <row r="36" spans="1:7" ht="15.75">
      <c r="A36" s="168"/>
      <c r="B36" s="169"/>
      <c r="C36" s="169"/>
      <c r="D36" s="169"/>
      <c r="E36" s="169"/>
      <c r="F36" s="169"/>
      <c r="G36" s="169"/>
    </row>
    <row r="37" spans="1:7" ht="15.75">
      <c r="A37" s="168"/>
      <c r="B37" s="169"/>
      <c r="C37" s="169"/>
      <c r="D37" s="169"/>
      <c r="E37" s="169"/>
      <c r="F37" s="169"/>
      <c r="G37" s="169"/>
    </row>
    <row r="38" spans="1:9" ht="15.75">
      <c r="A38" s="308" t="s">
        <v>283</v>
      </c>
      <c r="B38" s="308"/>
      <c r="C38" s="308"/>
      <c r="D38" s="308"/>
      <c r="E38" s="308"/>
      <c r="F38" s="308"/>
      <c r="G38" s="308"/>
      <c r="H38" s="308"/>
      <c r="I38" s="308"/>
    </row>
    <row r="39" spans="1:9" ht="15.75">
      <c r="A39" s="308" t="s">
        <v>284</v>
      </c>
      <c r="B39" s="308"/>
      <c r="C39" s="308"/>
      <c r="D39" s="308"/>
      <c r="E39" s="308"/>
      <c r="F39" s="308"/>
      <c r="G39" s="308"/>
      <c r="H39" s="308"/>
      <c r="I39" s="308"/>
    </row>
    <row r="40" spans="1:9" ht="15.75">
      <c r="A40" s="168"/>
      <c r="B40" s="169"/>
      <c r="C40" s="169"/>
      <c r="D40" s="169"/>
      <c r="E40" s="169"/>
      <c r="F40" s="169"/>
      <c r="G40" s="169"/>
      <c r="H40" s="170"/>
      <c r="I40" s="170"/>
    </row>
    <row r="41" spans="1:9" ht="15.75">
      <c r="A41" s="168"/>
      <c r="B41" s="169"/>
      <c r="C41" s="169"/>
      <c r="D41" s="169"/>
      <c r="E41" s="169"/>
      <c r="F41" s="169"/>
      <c r="G41" s="169"/>
      <c r="H41" s="170"/>
      <c r="I41" s="170"/>
    </row>
    <row r="42" spans="1:9" ht="15">
      <c r="A42" s="309" t="s">
        <v>392</v>
      </c>
      <c r="B42" s="309"/>
      <c r="C42" s="309"/>
      <c r="D42" s="309"/>
      <c r="E42" s="309"/>
      <c r="F42" s="309"/>
      <c r="G42" s="309"/>
      <c r="H42" s="309"/>
      <c r="I42" s="309"/>
    </row>
    <row r="43" spans="1:7" ht="15">
      <c r="A43" s="170"/>
      <c r="B43" s="170"/>
      <c r="C43" s="170"/>
      <c r="D43" s="170"/>
      <c r="E43" s="170"/>
      <c r="F43" s="170"/>
      <c r="G43" s="170"/>
    </row>
    <row r="44" spans="1:7" ht="15">
      <c r="A44" s="170"/>
      <c r="B44" s="170"/>
      <c r="C44" s="170"/>
      <c r="D44" s="170"/>
      <c r="E44" s="170"/>
      <c r="F44" s="170"/>
      <c r="G44" s="170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8.75" thickBot="1">
      <c r="A2" s="314" t="s">
        <v>396</v>
      </c>
      <c r="B2" s="314"/>
      <c r="C2" s="314"/>
      <c r="D2" s="314"/>
      <c r="E2" s="314"/>
      <c r="F2" s="314"/>
      <c r="G2" s="314"/>
      <c r="H2" s="314"/>
      <c r="I2" s="314"/>
      <c r="J2" s="314"/>
    </row>
    <row r="5" spans="1:10" ht="18.75" customHeight="1">
      <c r="A5" s="345" t="s">
        <v>122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3:10" ht="15.75">
      <c r="C6" s="1"/>
      <c r="D6" s="90"/>
      <c r="E6" s="90"/>
      <c r="F6" s="90"/>
      <c r="G6" s="90"/>
      <c r="H6" s="90"/>
      <c r="I6" s="90"/>
      <c r="J6" s="90"/>
    </row>
    <row r="7" spans="3:10" ht="15.75">
      <c r="C7" s="1"/>
      <c r="D7" s="90"/>
      <c r="E7" s="90"/>
      <c r="F7" s="90"/>
      <c r="G7" s="90"/>
      <c r="H7" s="90"/>
      <c r="I7" s="90"/>
      <c r="J7" s="90"/>
    </row>
    <row r="8" ht="15.75" thickBot="1"/>
    <row r="9" spans="2:10" ht="15">
      <c r="B9" s="91"/>
      <c r="C9" s="385" t="s">
        <v>123</v>
      </c>
      <c r="D9" s="386"/>
      <c r="E9" s="385" t="s">
        <v>124</v>
      </c>
      <c r="F9" s="386"/>
      <c r="G9" s="385" t="s">
        <v>125</v>
      </c>
      <c r="H9" s="386"/>
      <c r="I9" s="385" t="s">
        <v>126</v>
      </c>
      <c r="J9" s="387"/>
    </row>
    <row r="10" spans="2:10" ht="15">
      <c r="B10" s="92" t="s">
        <v>127</v>
      </c>
      <c r="C10" s="377">
        <v>2286</v>
      </c>
      <c r="D10" s="378"/>
      <c r="E10" s="377">
        <v>1335</v>
      </c>
      <c r="F10" s="378"/>
      <c r="G10" s="383">
        <v>126</v>
      </c>
      <c r="H10" s="388"/>
      <c r="I10" s="383">
        <v>7</v>
      </c>
      <c r="J10" s="384"/>
    </row>
    <row r="11" spans="2:10" ht="15">
      <c r="B11" s="93" t="s">
        <v>128</v>
      </c>
      <c r="C11" s="377">
        <v>2071</v>
      </c>
      <c r="D11" s="378"/>
      <c r="E11" s="377">
        <v>1089</v>
      </c>
      <c r="F11" s="378"/>
      <c r="G11" s="383">
        <v>47</v>
      </c>
      <c r="H11" s="388"/>
      <c r="I11" s="383">
        <v>4</v>
      </c>
      <c r="J11" s="384"/>
    </row>
    <row r="12" spans="2:10" ht="15">
      <c r="B12" s="92" t="s">
        <v>129</v>
      </c>
      <c r="C12" s="377"/>
      <c r="D12" s="388"/>
      <c r="E12" s="377"/>
      <c r="F12" s="388"/>
      <c r="G12" s="377"/>
      <c r="H12" s="388"/>
      <c r="I12" s="377"/>
      <c r="J12" s="384"/>
    </row>
    <row r="13" spans="2:10" ht="15">
      <c r="B13" s="93" t="s">
        <v>130</v>
      </c>
      <c r="C13" s="377"/>
      <c r="D13" s="378"/>
      <c r="E13" s="377"/>
      <c r="F13" s="378"/>
      <c r="G13" s="377"/>
      <c r="H13" s="378"/>
      <c r="I13" s="377"/>
      <c r="J13" s="379"/>
    </row>
    <row r="14" spans="2:10" ht="15">
      <c r="B14" s="94" t="s">
        <v>131</v>
      </c>
      <c r="C14" s="377"/>
      <c r="D14" s="378"/>
      <c r="E14" s="377"/>
      <c r="F14" s="378"/>
      <c r="G14" s="377"/>
      <c r="H14" s="378"/>
      <c r="I14" s="377"/>
      <c r="J14" s="379"/>
    </row>
    <row r="15" spans="2:10" ht="15">
      <c r="B15" s="95" t="s">
        <v>132</v>
      </c>
      <c r="C15" s="377"/>
      <c r="D15" s="378"/>
      <c r="E15" s="377"/>
      <c r="F15" s="378"/>
      <c r="G15" s="377"/>
      <c r="H15" s="378"/>
      <c r="I15" s="377"/>
      <c r="J15" s="379"/>
    </row>
    <row r="16" spans="2:10" ht="15">
      <c r="B16" s="94" t="s">
        <v>133</v>
      </c>
      <c r="C16" s="377"/>
      <c r="D16" s="378"/>
      <c r="E16" s="377"/>
      <c r="F16" s="378"/>
      <c r="G16" s="377"/>
      <c r="H16" s="378"/>
      <c r="I16" s="377"/>
      <c r="J16" s="379"/>
    </row>
    <row r="17" spans="2:10" ht="15">
      <c r="B17" s="95" t="s">
        <v>305</v>
      </c>
      <c r="C17" s="377"/>
      <c r="D17" s="378"/>
      <c r="E17" s="377"/>
      <c r="F17" s="378"/>
      <c r="G17" s="377"/>
      <c r="H17" s="378"/>
      <c r="I17" s="377"/>
      <c r="J17" s="379"/>
    </row>
    <row r="18" spans="2:10" ht="15">
      <c r="B18" s="94" t="s">
        <v>306</v>
      </c>
      <c r="C18" s="377"/>
      <c r="D18" s="378"/>
      <c r="E18" s="377"/>
      <c r="F18" s="378"/>
      <c r="G18" s="377"/>
      <c r="H18" s="378"/>
      <c r="I18" s="377"/>
      <c r="J18" s="379"/>
    </row>
    <row r="19" spans="2:10" ht="15">
      <c r="B19" s="95" t="s">
        <v>308</v>
      </c>
      <c r="C19" s="377"/>
      <c r="D19" s="378"/>
      <c r="E19" s="377"/>
      <c r="F19" s="378"/>
      <c r="G19" s="377"/>
      <c r="H19" s="378"/>
      <c r="I19" s="377"/>
      <c r="J19" s="379"/>
    </row>
    <row r="20" spans="2:10" ht="15">
      <c r="B20" s="94" t="s">
        <v>309</v>
      </c>
      <c r="C20" s="377"/>
      <c r="D20" s="378"/>
      <c r="E20" s="377"/>
      <c r="F20" s="378"/>
      <c r="G20" s="377"/>
      <c r="H20" s="378"/>
      <c r="I20" s="377"/>
      <c r="J20" s="379"/>
    </row>
    <row r="21" spans="2:10" ht="15">
      <c r="B21" s="95" t="s">
        <v>310</v>
      </c>
      <c r="C21" s="377"/>
      <c r="D21" s="378"/>
      <c r="E21" s="377"/>
      <c r="F21" s="378"/>
      <c r="G21" s="377"/>
      <c r="H21" s="378"/>
      <c r="I21" s="377"/>
      <c r="J21" s="379"/>
    </row>
    <row r="22" spans="2:10" ht="15.75" thickBot="1">
      <c r="B22" s="96" t="s">
        <v>32</v>
      </c>
      <c r="C22" s="380">
        <f>SUM(C10:D21)</f>
        <v>4357</v>
      </c>
      <c r="D22" s="381"/>
      <c r="E22" s="380">
        <f>SUM(E10:F21)</f>
        <v>2424</v>
      </c>
      <c r="F22" s="381"/>
      <c r="G22" s="380">
        <f>SUM(G10:H21)</f>
        <v>173</v>
      </c>
      <c r="H22" s="381"/>
      <c r="I22" s="380">
        <f>SUM(I10:J21)</f>
        <v>11</v>
      </c>
      <c r="J22" s="382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I11:J11"/>
    <mergeCell ref="C10:D10"/>
    <mergeCell ref="E10:F10"/>
    <mergeCell ref="G10:H10"/>
    <mergeCell ref="I12:J12"/>
    <mergeCell ref="C13:D13"/>
    <mergeCell ref="E13:F13"/>
    <mergeCell ref="C12:D12"/>
    <mergeCell ref="E12:F12"/>
    <mergeCell ref="G12:H12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G20:H20"/>
    <mergeCell ref="I20:J20"/>
    <mergeCell ref="G16:H16"/>
    <mergeCell ref="I16:J16"/>
    <mergeCell ref="G13:H13"/>
    <mergeCell ref="I13:J13"/>
    <mergeCell ref="G18:H18"/>
    <mergeCell ref="I18:J18"/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="130" zoomScaleNormal="130" zoomScalePageLayoutView="0" workbookViewId="0" topLeftCell="A46">
      <selection activeCell="B50" sqref="B50:C50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25" max="225" width="5.140625" style="0" customWidth="1"/>
  </cols>
  <sheetData>
    <row r="2" spans="1:10" ht="17.25" customHeight="1" thickBot="1">
      <c r="A2" s="314" t="s">
        <v>403</v>
      </c>
      <c r="B2" s="314"/>
      <c r="C2" s="314"/>
      <c r="D2" s="314"/>
      <c r="E2" s="314"/>
      <c r="F2" s="314"/>
      <c r="G2" s="314"/>
      <c r="H2" s="314"/>
      <c r="I2" s="314"/>
      <c r="J2" s="314"/>
    </row>
    <row r="4" ht="15">
      <c r="A4" s="1"/>
    </row>
    <row r="5" spans="1:9" ht="16.5" customHeight="1">
      <c r="A5" s="345" t="s">
        <v>134</v>
      </c>
      <c r="B5" s="345"/>
      <c r="C5" s="345"/>
      <c r="D5" s="345"/>
      <c r="E5" s="345"/>
      <c r="F5" s="345"/>
      <c r="G5" s="345"/>
      <c r="H5" s="345"/>
      <c r="I5" s="345"/>
    </row>
    <row r="7" spans="3:7" ht="15">
      <c r="C7" s="372" t="s">
        <v>135</v>
      </c>
      <c r="D7" s="372"/>
      <c r="E7" s="372"/>
      <c r="F7" s="372"/>
      <c r="G7" s="372"/>
    </row>
    <row r="9" spans="1:9" ht="15" customHeight="1">
      <c r="A9" s="88" t="s">
        <v>136</v>
      </c>
      <c r="B9" s="411" t="s">
        <v>137</v>
      </c>
      <c r="C9" s="411"/>
      <c r="D9" s="411" t="s">
        <v>138</v>
      </c>
      <c r="E9" s="411"/>
      <c r="F9" s="411"/>
      <c r="G9" s="411"/>
      <c r="H9" s="88" t="s">
        <v>9</v>
      </c>
      <c r="I9" s="88" t="s">
        <v>139</v>
      </c>
    </row>
    <row r="10" spans="1:9" ht="28.5" customHeight="1">
      <c r="A10" s="97">
        <v>1</v>
      </c>
      <c r="B10" s="403" t="s">
        <v>140</v>
      </c>
      <c r="C10" s="404"/>
      <c r="D10" s="395" t="s">
        <v>141</v>
      </c>
      <c r="E10" s="396"/>
      <c r="F10" s="396"/>
      <c r="G10" s="397"/>
      <c r="H10" s="98">
        <v>71</v>
      </c>
      <c r="I10" s="190">
        <f>H10/723*100</f>
        <v>9.820193637621024</v>
      </c>
    </row>
    <row r="11" spans="1:9" ht="25.5" customHeight="1">
      <c r="A11" s="99">
        <v>2</v>
      </c>
      <c r="B11" s="403" t="s">
        <v>142</v>
      </c>
      <c r="C11" s="404"/>
      <c r="D11" s="410" t="s">
        <v>143</v>
      </c>
      <c r="E11" s="400"/>
      <c r="F11" s="400"/>
      <c r="G11" s="401"/>
      <c r="H11" s="98">
        <v>30</v>
      </c>
      <c r="I11" s="190">
        <f aca="true" t="shared" si="0" ref="I11:I19">H11/723*100</f>
        <v>4.149377593360995</v>
      </c>
    </row>
    <row r="12" spans="1:9" ht="15" customHeight="1">
      <c r="A12" s="99">
        <v>3</v>
      </c>
      <c r="B12" s="403" t="s">
        <v>349</v>
      </c>
      <c r="C12" s="404"/>
      <c r="D12" s="395" t="s">
        <v>350</v>
      </c>
      <c r="E12" s="396"/>
      <c r="F12" s="396"/>
      <c r="G12" s="397"/>
      <c r="H12" s="98">
        <v>18</v>
      </c>
      <c r="I12" s="190">
        <f t="shared" si="0"/>
        <v>2.4896265560165975</v>
      </c>
    </row>
    <row r="13" spans="1:9" ht="24" customHeight="1">
      <c r="A13" s="97">
        <v>4</v>
      </c>
      <c r="B13" s="393" t="s">
        <v>374</v>
      </c>
      <c r="C13" s="402"/>
      <c r="D13" s="395" t="s">
        <v>375</v>
      </c>
      <c r="E13" s="396"/>
      <c r="F13" s="396"/>
      <c r="G13" s="397"/>
      <c r="H13" s="98">
        <v>17</v>
      </c>
      <c r="I13" s="190">
        <f t="shared" si="0"/>
        <v>2.351313969571231</v>
      </c>
    </row>
    <row r="14" spans="1:9" ht="30.75" customHeight="1">
      <c r="A14" s="99">
        <v>5</v>
      </c>
      <c r="B14" s="403" t="s">
        <v>146</v>
      </c>
      <c r="C14" s="404"/>
      <c r="D14" s="399" t="s">
        <v>147</v>
      </c>
      <c r="E14" s="400"/>
      <c r="F14" s="400"/>
      <c r="G14" s="401"/>
      <c r="H14" s="98">
        <v>15</v>
      </c>
      <c r="I14" s="190">
        <f t="shared" si="0"/>
        <v>2.0746887966804977</v>
      </c>
    </row>
    <row r="15" spans="1:9" ht="28.5" customHeight="1">
      <c r="A15" s="97">
        <v>6</v>
      </c>
      <c r="B15" s="389" t="s">
        <v>368</v>
      </c>
      <c r="C15" s="390"/>
      <c r="D15" s="391" t="s">
        <v>369</v>
      </c>
      <c r="E15" s="391"/>
      <c r="F15" s="391"/>
      <c r="G15" s="392"/>
      <c r="H15" s="98">
        <v>15</v>
      </c>
      <c r="I15" s="190">
        <f t="shared" si="0"/>
        <v>2.0746887966804977</v>
      </c>
    </row>
    <row r="16" spans="1:9" ht="15">
      <c r="A16" s="99">
        <v>7</v>
      </c>
      <c r="B16" s="403" t="s">
        <v>149</v>
      </c>
      <c r="C16" s="404"/>
      <c r="D16" s="399" t="s">
        <v>351</v>
      </c>
      <c r="E16" s="400"/>
      <c r="F16" s="400"/>
      <c r="G16" s="401"/>
      <c r="H16" s="98">
        <v>13</v>
      </c>
      <c r="I16" s="190">
        <f t="shared" si="0"/>
        <v>1.7980636237897647</v>
      </c>
    </row>
    <row r="17" spans="1:9" ht="30" customHeight="1">
      <c r="A17" s="97">
        <v>8</v>
      </c>
      <c r="B17" s="403" t="s">
        <v>144</v>
      </c>
      <c r="C17" s="404"/>
      <c r="D17" s="399" t="s">
        <v>145</v>
      </c>
      <c r="E17" s="400"/>
      <c r="F17" s="400"/>
      <c r="G17" s="401"/>
      <c r="H17" s="98">
        <v>12</v>
      </c>
      <c r="I17" s="190">
        <f t="shared" si="0"/>
        <v>1.6597510373443984</v>
      </c>
    </row>
    <row r="18" spans="1:9" ht="29.25" customHeight="1">
      <c r="A18" s="99">
        <v>9</v>
      </c>
      <c r="B18" s="403" t="s">
        <v>347</v>
      </c>
      <c r="C18" s="404"/>
      <c r="D18" s="399" t="s">
        <v>348</v>
      </c>
      <c r="E18" s="412"/>
      <c r="F18" s="412"/>
      <c r="G18" s="413"/>
      <c r="H18" s="98">
        <v>11</v>
      </c>
      <c r="I18" s="190">
        <f t="shared" si="0"/>
        <v>1.5214384508990317</v>
      </c>
    </row>
    <row r="19" spans="1:9" ht="15" customHeight="1">
      <c r="A19" s="97">
        <v>10</v>
      </c>
      <c r="B19" s="414" t="s">
        <v>152</v>
      </c>
      <c r="C19" s="414"/>
      <c r="D19" s="399" t="s">
        <v>153</v>
      </c>
      <c r="E19" s="412"/>
      <c r="F19" s="412"/>
      <c r="G19" s="413"/>
      <c r="H19" s="98">
        <v>11</v>
      </c>
      <c r="I19" s="190">
        <f t="shared" si="0"/>
        <v>1.5214384508990317</v>
      </c>
    </row>
    <row r="20" spans="1:3" ht="15">
      <c r="A20" s="3" t="s">
        <v>18</v>
      </c>
      <c r="B20" s="3"/>
      <c r="C20" s="3"/>
    </row>
    <row r="21" spans="3:7" ht="15">
      <c r="C21" s="372" t="s">
        <v>148</v>
      </c>
      <c r="D21" s="372"/>
      <c r="E21" s="372"/>
      <c r="F21" s="372"/>
      <c r="G21" s="372"/>
    </row>
    <row r="23" spans="1:9" ht="30.75" customHeight="1">
      <c r="A23" s="88" t="s">
        <v>136</v>
      </c>
      <c r="B23" s="411" t="s">
        <v>137</v>
      </c>
      <c r="C23" s="411"/>
      <c r="D23" s="411" t="s">
        <v>138</v>
      </c>
      <c r="E23" s="411"/>
      <c r="F23" s="411"/>
      <c r="G23" s="411"/>
      <c r="H23" s="88" t="s">
        <v>9</v>
      </c>
      <c r="I23" s="88" t="s">
        <v>139</v>
      </c>
    </row>
    <row r="24" spans="1:9" ht="28.5" customHeight="1">
      <c r="A24" s="97">
        <v>1</v>
      </c>
      <c r="B24" s="403" t="s">
        <v>140</v>
      </c>
      <c r="C24" s="404"/>
      <c r="D24" s="410" t="s">
        <v>141</v>
      </c>
      <c r="E24" s="400"/>
      <c r="F24" s="400"/>
      <c r="G24" s="401"/>
      <c r="H24" s="98">
        <v>393</v>
      </c>
      <c r="I24" s="190">
        <f>H24/3497*100</f>
        <v>11.23820417500715</v>
      </c>
    </row>
    <row r="25" spans="1:9" ht="29.25" customHeight="1">
      <c r="A25" s="99">
        <v>2</v>
      </c>
      <c r="B25" s="403" t="s">
        <v>149</v>
      </c>
      <c r="C25" s="404"/>
      <c r="D25" s="410" t="s">
        <v>351</v>
      </c>
      <c r="E25" s="400"/>
      <c r="F25" s="400"/>
      <c r="G25" s="401"/>
      <c r="H25" s="98">
        <v>170</v>
      </c>
      <c r="I25" s="190">
        <f aca="true" t="shared" si="1" ref="I25:I33">H25/3497*100</f>
        <v>4.861309694023449</v>
      </c>
    </row>
    <row r="26" spans="1:9" ht="15" customHeight="1">
      <c r="A26" s="97">
        <v>3</v>
      </c>
      <c r="B26" s="403" t="s">
        <v>144</v>
      </c>
      <c r="C26" s="404"/>
      <c r="D26" s="399" t="s">
        <v>145</v>
      </c>
      <c r="E26" s="400"/>
      <c r="F26" s="400"/>
      <c r="G26" s="401"/>
      <c r="H26" s="98">
        <v>89</v>
      </c>
      <c r="I26" s="190">
        <f t="shared" si="1"/>
        <v>2.545038604518158</v>
      </c>
    </row>
    <row r="27" spans="1:9" ht="15">
      <c r="A27" s="99">
        <v>4</v>
      </c>
      <c r="B27" s="403" t="s">
        <v>370</v>
      </c>
      <c r="C27" s="404"/>
      <c r="D27" s="410" t="s">
        <v>371</v>
      </c>
      <c r="E27" s="400"/>
      <c r="F27" s="400"/>
      <c r="G27" s="401"/>
      <c r="H27" s="98">
        <v>61</v>
      </c>
      <c r="I27" s="190">
        <f t="shared" si="1"/>
        <v>1.7443523019731197</v>
      </c>
    </row>
    <row r="28" spans="1:9" ht="24" customHeight="1">
      <c r="A28" s="97">
        <v>5</v>
      </c>
      <c r="B28" s="403" t="s">
        <v>152</v>
      </c>
      <c r="C28" s="404"/>
      <c r="D28" s="410" t="s">
        <v>153</v>
      </c>
      <c r="E28" s="400"/>
      <c r="F28" s="400"/>
      <c r="G28" s="401"/>
      <c r="H28" s="98">
        <v>57</v>
      </c>
      <c r="I28" s="190">
        <f t="shared" si="1"/>
        <v>1.6299685444666856</v>
      </c>
    </row>
    <row r="29" spans="1:9" ht="32.25" customHeight="1">
      <c r="A29" s="99">
        <v>6</v>
      </c>
      <c r="B29" s="403" t="s">
        <v>154</v>
      </c>
      <c r="C29" s="404"/>
      <c r="D29" s="399" t="s">
        <v>155</v>
      </c>
      <c r="E29" s="412"/>
      <c r="F29" s="412"/>
      <c r="G29" s="413"/>
      <c r="H29" s="98">
        <v>57</v>
      </c>
      <c r="I29" s="190">
        <f t="shared" si="1"/>
        <v>1.6299685444666856</v>
      </c>
    </row>
    <row r="30" spans="1:9" ht="44.25" customHeight="1">
      <c r="A30" s="97">
        <v>7</v>
      </c>
      <c r="B30" s="403" t="s">
        <v>150</v>
      </c>
      <c r="C30" s="404"/>
      <c r="D30" s="399" t="s">
        <v>151</v>
      </c>
      <c r="E30" s="400"/>
      <c r="F30" s="400"/>
      <c r="G30" s="401"/>
      <c r="H30" s="98">
        <v>49</v>
      </c>
      <c r="I30" s="190">
        <f t="shared" si="1"/>
        <v>1.4012010294538175</v>
      </c>
    </row>
    <row r="31" spans="1:9" ht="28.5" customHeight="1">
      <c r="A31" s="99">
        <v>8</v>
      </c>
      <c r="B31" s="403" t="s">
        <v>425</v>
      </c>
      <c r="C31" s="404"/>
      <c r="D31" s="399" t="s">
        <v>426</v>
      </c>
      <c r="E31" s="400"/>
      <c r="F31" s="400"/>
      <c r="G31" s="401"/>
      <c r="H31" s="98">
        <v>48</v>
      </c>
      <c r="I31" s="190">
        <f t="shared" si="1"/>
        <v>1.372605090077209</v>
      </c>
    </row>
    <row r="32" spans="1:9" ht="29.25" customHeight="1">
      <c r="A32" s="97">
        <v>9</v>
      </c>
      <c r="B32" s="393" t="s">
        <v>427</v>
      </c>
      <c r="C32" s="394"/>
      <c r="D32" s="395" t="s">
        <v>428</v>
      </c>
      <c r="E32" s="396"/>
      <c r="F32" s="396"/>
      <c r="G32" s="397"/>
      <c r="H32" s="98">
        <v>45</v>
      </c>
      <c r="I32" s="190">
        <f t="shared" si="1"/>
        <v>1.2868172719473836</v>
      </c>
    </row>
    <row r="33" spans="1:9" ht="30" customHeight="1">
      <c r="A33" s="99">
        <v>10</v>
      </c>
      <c r="B33" s="403" t="s">
        <v>349</v>
      </c>
      <c r="C33" s="404"/>
      <c r="D33" s="399" t="s">
        <v>350</v>
      </c>
      <c r="E33" s="400"/>
      <c r="F33" s="400"/>
      <c r="G33" s="401"/>
      <c r="H33" s="98">
        <v>44</v>
      </c>
      <c r="I33" s="190">
        <f t="shared" si="1"/>
        <v>1.258221332570775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72" t="s">
        <v>156</v>
      </c>
      <c r="D40" s="372"/>
      <c r="E40" s="372"/>
      <c r="F40" s="372"/>
      <c r="G40" s="372"/>
    </row>
    <row r="42" spans="1:9" ht="33" customHeight="1">
      <c r="A42" s="88" t="s">
        <v>136</v>
      </c>
      <c r="B42" s="411" t="s">
        <v>137</v>
      </c>
      <c r="C42" s="411"/>
      <c r="D42" s="411" t="s">
        <v>138</v>
      </c>
      <c r="E42" s="411"/>
      <c r="F42" s="411"/>
      <c r="G42" s="411"/>
      <c r="H42" s="88" t="s">
        <v>9</v>
      </c>
      <c r="I42" s="88" t="s">
        <v>139</v>
      </c>
    </row>
    <row r="43" spans="1:9" ht="29.25" customHeight="1">
      <c r="A43" s="97">
        <v>1</v>
      </c>
      <c r="B43" s="403" t="s">
        <v>140</v>
      </c>
      <c r="C43" s="404"/>
      <c r="D43" s="410" t="s">
        <v>141</v>
      </c>
      <c r="E43" s="400"/>
      <c r="F43" s="400"/>
      <c r="G43" s="401"/>
      <c r="H43" s="98">
        <v>687</v>
      </c>
      <c r="I43" s="190">
        <f>H43/5510*100</f>
        <v>12.468239564428313</v>
      </c>
    </row>
    <row r="44" spans="1:9" ht="30" customHeight="1">
      <c r="A44" s="99">
        <v>2</v>
      </c>
      <c r="B44" s="403" t="s">
        <v>150</v>
      </c>
      <c r="C44" s="404"/>
      <c r="D44" s="399" t="s">
        <v>151</v>
      </c>
      <c r="E44" s="400"/>
      <c r="F44" s="400"/>
      <c r="G44" s="401"/>
      <c r="H44" s="98">
        <v>306</v>
      </c>
      <c r="I44" s="190">
        <f aca="true" t="shared" si="2" ref="I44:I52">H44/5510*100</f>
        <v>5.5535390199637025</v>
      </c>
    </row>
    <row r="45" spans="1:9" ht="44.25" customHeight="1">
      <c r="A45" s="97">
        <v>3</v>
      </c>
      <c r="B45" s="403" t="s">
        <v>157</v>
      </c>
      <c r="C45" s="404"/>
      <c r="D45" s="410" t="s">
        <v>307</v>
      </c>
      <c r="E45" s="400"/>
      <c r="F45" s="400"/>
      <c r="G45" s="401"/>
      <c r="H45" s="98">
        <v>297</v>
      </c>
      <c r="I45" s="190">
        <f t="shared" si="2"/>
        <v>5.390199637023593</v>
      </c>
    </row>
    <row r="46" spans="1:9" ht="30" customHeight="1">
      <c r="A46" s="99">
        <v>4</v>
      </c>
      <c r="B46" s="403" t="s">
        <v>144</v>
      </c>
      <c r="C46" s="404"/>
      <c r="D46" s="410" t="s">
        <v>145</v>
      </c>
      <c r="E46" s="400"/>
      <c r="F46" s="400"/>
      <c r="G46" s="401"/>
      <c r="H46" s="98">
        <v>285</v>
      </c>
      <c r="I46" s="190">
        <f t="shared" si="2"/>
        <v>5.172413793103448</v>
      </c>
    </row>
    <row r="47" spans="1:9" ht="30.75" customHeight="1">
      <c r="A47" s="97">
        <v>5</v>
      </c>
      <c r="B47" s="403" t="s">
        <v>158</v>
      </c>
      <c r="C47" s="404"/>
      <c r="D47" s="407" t="s">
        <v>159</v>
      </c>
      <c r="E47" s="408"/>
      <c r="F47" s="408"/>
      <c r="G47" s="409"/>
      <c r="H47" s="98">
        <v>103</v>
      </c>
      <c r="I47" s="190">
        <f t="shared" si="2"/>
        <v>1.8693284936479129</v>
      </c>
    </row>
    <row r="48" spans="1:9" ht="33" customHeight="1">
      <c r="A48" s="99">
        <v>6</v>
      </c>
      <c r="B48" s="403" t="s">
        <v>352</v>
      </c>
      <c r="C48" s="404"/>
      <c r="D48" s="399" t="s">
        <v>353</v>
      </c>
      <c r="E48" s="400"/>
      <c r="F48" s="400"/>
      <c r="G48" s="401"/>
      <c r="H48" s="98">
        <v>94</v>
      </c>
      <c r="I48" s="190">
        <f t="shared" si="2"/>
        <v>1.7059891107078042</v>
      </c>
    </row>
    <row r="49" spans="1:9" ht="19.5" customHeight="1">
      <c r="A49" s="97">
        <v>7</v>
      </c>
      <c r="B49" s="403" t="s">
        <v>347</v>
      </c>
      <c r="C49" s="404"/>
      <c r="D49" s="399" t="s">
        <v>348</v>
      </c>
      <c r="E49" s="400"/>
      <c r="F49" s="400"/>
      <c r="G49" s="401"/>
      <c r="H49" s="98">
        <v>82</v>
      </c>
      <c r="I49" s="190">
        <f t="shared" si="2"/>
        <v>1.4882032667876588</v>
      </c>
    </row>
    <row r="50" spans="1:9" ht="31.5" customHeight="1">
      <c r="A50" s="99">
        <v>8</v>
      </c>
      <c r="B50" s="393" t="s">
        <v>355</v>
      </c>
      <c r="C50" s="402"/>
      <c r="D50" s="399" t="s">
        <v>354</v>
      </c>
      <c r="E50" s="400"/>
      <c r="F50" s="400"/>
      <c r="G50" s="401"/>
      <c r="H50" s="98">
        <v>82</v>
      </c>
      <c r="I50" s="190">
        <f t="shared" si="2"/>
        <v>1.4882032667876588</v>
      </c>
    </row>
    <row r="51" spans="1:9" ht="19.5" customHeight="1">
      <c r="A51" s="97">
        <v>9</v>
      </c>
      <c r="B51" s="403" t="s">
        <v>372</v>
      </c>
      <c r="C51" s="404"/>
      <c r="D51" s="405" t="s">
        <v>373</v>
      </c>
      <c r="E51" s="405"/>
      <c r="F51" s="405"/>
      <c r="G51" s="406"/>
      <c r="H51" s="98">
        <v>76</v>
      </c>
      <c r="I51" s="190">
        <f t="shared" si="2"/>
        <v>1.3793103448275863</v>
      </c>
    </row>
    <row r="52" spans="1:9" ht="30" customHeight="1">
      <c r="A52" s="99">
        <v>10</v>
      </c>
      <c r="B52" s="389" t="s">
        <v>149</v>
      </c>
      <c r="C52" s="398"/>
      <c r="D52" s="399" t="s">
        <v>351</v>
      </c>
      <c r="E52" s="400"/>
      <c r="F52" s="400"/>
      <c r="G52" s="401"/>
      <c r="H52" s="98">
        <v>66</v>
      </c>
      <c r="I52" s="190">
        <f t="shared" si="2"/>
        <v>1.1978221415607986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9:C9"/>
    <mergeCell ref="D9:G9"/>
    <mergeCell ref="B13:C13"/>
    <mergeCell ref="D13:G13"/>
    <mergeCell ref="B14:C14"/>
    <mergeCell ref="D14:G14"/>
    <mergeCell ref="B12:C12"/>
    <mergeCell ref="D12:G12"/>
    <mergeCell ref="B23:C23"/>
    <mergeCell ref="D23:G23"/>
    <mergeCell ref="D19:G19"/>
    <mergeCell ref="A2:J2"/>
    <mergeCell ref="B10:C10"/>
    <mergeCell ref="D10:G10"/>
    <mergeCell ref="B11:C11"/>
    <mergeCell ref="D11:G11"/>
    <mergeCell ref="A5:I5"/>
    <mergeCell ref="C7:G7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C40:G40"/>
    <mergeCell ref="B25:C25"/>
    <mergeCell ref="D25:G25"/>
    <mergeCell ref="B26:C26"/>
    <mergeCell ref="D26:G26"/>
    <mergeCell ref="B33:C33"/>
    <mergeCell ref="D33:G33"/>
    <mergeCell ref="B27:C27"/>
    <mergeCell ref="D27:G27"/>
    <mergeCell ref="B42:C42"/>
    <mergeCell ref="D42:G42"/>
    <mergeCell ref="B28:C28"/>
    <mergeCell ref="D28:G28"/>
    <mergeCell ref="B29:C29"/>
    <mergeCell ref="D29:G29"/>
    <mergeCell ref="B31:C31"/>
    <mergeCell ref="D31:G31"/>
    <mergeCell ref="B30:C30"/>
    <mergeCell ref="D30:G30"/>
    <mergeCell ref="B43:C43"/>
    <mergeCell ref="D43:G43"/>
    <mergeCell ref="B44:C44"/>
    <mergeCell ref="D44:G44"/>
    <mergeCell ref="B46:C46"/>
    <mergeCell ref="D46:G46"/>
    <mergeCell ref="B45:C45"/>
    <mergeCell ref="D45:G45"/>
    <mergeCell ref="B47:C47"/>
    <mergeCell ref="D47:G47"/>
    <mergeCell ref="B49:C49"/>
    <mergeCell ref="D49:G49"/>
    <mergeCell ref="D48:G48"/>
    <mergeCell ref="B48:C48"/>
    <mergeCell ref="B15:C15"/>
    <mergeCell ref="D15:G15"/>
    <mergeCell ref="B32:C32"/>
    <mergeCell ref="D32:G32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
</oddFooter>
  </headerFooter>
  <ignoredErrors>
    <ignoredError sqref="B5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4.00390625" style="0" customWidth="1"/>
    <col min="7" max="7" width="11.28125" style="0" customWidth="1"/>
    <col min="8" max="8" width="7.57421875" style="0" customWidth="1"/>
    <col min="9" max="9" width="9.7109375" style="0" customWidth="1"/>
    <col min="10" max="10" width="8.00390625" style="0" customWidth="1"/>
    <col min="200" max="200" width="5.140625" style="0" customWidth="1"/>
  </cols>
  <sheetData>
    <row r="1" spans="1:10" ht="17.25" customHeight="1" thickBot="1">
      <c r="A1" s="422" t="s">
        <v>403</v>
      </c>
      <c r="B1" s="422"/>
      <c r="C1" s="422"/>
      <c r="D1" s="422"/>
      <c r="E1" s="422"/>
      <c r="F1" s="422"/>
      <c r="G1" s="422"/>
      <c r="H1" s="422"/>
      <c r="I1" s="422"/>
      <c r="J1" s="80"/>
    </row>
    <row r="2" spans="1:9" ht="16.5" customHeight="1">
      <c r="A2" s="345" t="s">
        <v>474</v>
      </c>
      <c r="B2" s="345"/>
      <c r="C2" s="345"/>
      <c r="D2" s="345"/>
      <c r="E2" s="345"/>
      <c r="F2" s="345"/>
      <c r="G2" s="345"/>
      <c r="H2" s="345"/>
      <c r="I2" s="345"/>
    </row>
    <row r="3" spans="1:9" ht="16.5" customHeight="1">
      <c r="A3" s="305"/>
      <c r="B3" s="305"/>
      <c r="C3" s="305"/>
      <c r="D3" s="305"/>
      <c r="E3" s="305"/>
      <c r="F3" s="305"/>
      <c r="G3" s="305"/>
      <c r="H3" s="305"/>
      <c r="I3" s="305"/>
    </row>
    <row r="4" spans="3:7" ht="15">
      <c r="C4" s="372" t="s">
        <v>135</v>
      </c>
      <c r="D4" s="372"/>
      <c r="E4" s="372"/>
      <c r="F4" s="372"/>
      <c r="G4" s="372"/>
    </row>
    <row r="5" spans="1:9" ht="24" customHeight="1">
      <c r="A5" s="306" t="s">
        <v>136</v>
      </c>
      <c r="B5" s="411" t="s">
        <v>137</v>
      </c>
      <c r="C5" s="411"/>
      <c r="D5" s="411" t="s">
        <v>138</v>
      </c>
      <c r="E5" s="411"/>
      <c r="F5" s="411"/>
      <c r="G5" s="411"/>
      <c r="H5" s="306" t="s">
        <v>9</v>
      </c>
      <c r="I5" s="306" t="s">
        <v>139</v>
      </c>
    </row>
    <row r="6" spans="1:9" ht="28.5" customHeight="1">
      <c r="A6" s="97">
        <v>1</v>
      </c>
      <c r="B6" s="415" t="s">
        <v>140</v>
      </c>
      <c r="C6" s="418"/>
      <c r="D6" s="395" t="s">
        <v>141</v>
      </c>
      <c r="E6" s="396"/>
      <c r="F6" s="396"/>
      <c r="G6" s="397"/>
      <c r="H6" s="98">
        <v>56</v>
      </c>
      <c r="I6" s="190">
        <f>H6/6964*100</f>
        <v>0.80413555427915</v>
      </c>
    </row>
    <row r="7" spans="1:9" ht="15.75" customHeight="1">
      <c r="A7" s="99">
        <v>2</v>
      </c>
      <c r="B7" s="415" t="s">
        <v>142</v>
      </c>
      <c r="C7" s="418"/>
      <c r="D7" s="410" t="s">
        <v>143</v>
      </c>
      <c r="E7" s="400"/>
      <c r="F7" s="400"/>
      <c r="G7" s="401"/>
      <c r="H7" s="98">
        <v>32</v>
      </c>
      <c r="I7" s="190">
        <f aca="true" t="shared" si="0" ref="I7:I15">H7/6964*100</f>
        <v>0.4595060310166571</v>
      </c>
    </row>
    <row r="8" spans="1:9" ht="15" customHeight="1">
      <c r="A8" s="99">
        <v>3</v>
      </c>
      <c r="B8" s="415" t="s">
        <v>475</v>
      </c>
      <c r="C8" s="418"/>
      <c r="D8" s="395" t="s">
        <v>466</v>
      </c>
      <c r="E8" s="396"/>
      <c r="F8" s="396"/>
      <c r="G8" s="397"/>
      <c r="H8" s="98">
        <v>14</v>
      </c>
      <c r="I8" s="190">
        <f t="shared" si="0"/>
        <v>0.2010338885697875</v>
      </c>
    </row>
    <row r="9" spans="1:9" ht="13.5" customHeight="1">
      <c r="A9" s="97">
        <v>4</v>
      </c>
      <c r="B9" s="415" t="s">
        <v>372</v>
      </c>
      <c r="C9" s="418"/>
      <c r="D9" s="399" t="s">
        <v>373</v>
      </c>
      <c r="E9" s="412"/>
      <c r="F9" s="412"/>
      <c r="G9" s="413"/>
      <c r="H9" s="98">
        <v>12</v>
      </c>
      <c r="I9" s="190">
        <f t="shared" si="0"/>
        <v>0.17231476163124643</v>
      </c>
    </row>
    <row r="10" spans="1:9" ht="15.75" customHeight="1">
      <c r="A10" s="99">
        <v>5</v>
      </c>
      <c r="B10" s="415" t="s">
        <v>476</v>
      </c>
      <c r="C10" s="418"/>
      <c r="D10" s="399" t="s">
        <v>467</v>
      </c>
      <c r="E10" s="400"/>
      <c r="F10" s="400"/>
      <c r="G10" s="401"/>
      <c r="H10" s="98">
        <v>12</v>
      </c>
      <c r="I10" s="190">
        <f t="shared" si="0"/>
        <v>0.17231476163124643</v>
      </c>
    </row>
    <row r="11" spans="1:9" ht="44.25" customHeight="1">
      <c r="A11" s="97">
        <v>6</v>
      </c>
      <c r="B11" s="415" t="s">
        <v>150</v>
      </c>
      <c r="C11" s="418"/>
      <c r="D11" s="399" t="s">
        <v>151</v>
      </c>
      <c r="E11" s="412"/>
      <c r="F11" s="412"/>
      <c r="G11" s="413"/>
      <c r="H11" s="98">
        <v>12</v>
      </c>
      <c r="I11" s="190">
        <f t="shared" si="0"/>
        <v>0.17231476163124643</v>
      </c>
    </row>
    <row r="12" spans="1:9" ht="15" customHeight="1">
      <c r="A12" s="99">
        <v>7</v>
      </c>
      <c r="B12" s="420" t="s">
        <v>482</v>
      </c>
      <c r="C12" s="421"/>
      <c r="D12" s="399" t="s">
        <v>468</v>
      </c>
      <c r="E12" s="412"/>
      <c r="F12" s="412"/>
      <c r="G12" s="413"/>
      <c r="H12" s="98">
        <v>11</v>
      </c>
      <c r="I12" s="190">
        <f t="shared" si="0"/>
        <v>0.15795519816197587</v>
      </c>
    </row>
    <row r="13" spans="1:9" ht="27.75" customHeight="1">
      <c r="A13" s="97">
        <v>8</v>
      </c>
      <c r="B13" s="415" t="s">
        <v>477</v>
      </c>
      <c r="C13" s="418"/>
      <c r="D13" s="399" t="s">
        <v>469</v>
      </c>
      <c r="E13" s="400"/>
      <c r="F13" s="400"/>
      <c r="G13" s="401"/>
      <c r="H13" s="98">
        <v>10</v>
      </c>
      <c r="I13" s="190">
        <f t="shared" si="0"/>
        <v>0.14359563469270534</v>
      </c>
    </row>
    <row r="14" spans="1:9" ht="17.25" customHeight="1">
      <c r="A14" s="99">
        <v>9</v>
      </c>
      <c r="B14" s="415" t="s">
        <v>478</v>
      </c>
      <c r="C14" s="418"/>
      <c r="D14" s="399" t="s">
        <v>470</v>
      </c>
      <c r="E14" s="412"/>
      <c r="F14" s="412"/>
      <c r="G14" s="413"/>
      <c r="H14" s="98">
        <v>10</v>
      </c>
      <c r="I14" s="190">
        <f t="shared" si="0"/>
        <v>0.14359563469270534</v>
      </c>
    </row>
    <row r="15" spans="1:9" ht="14.25" customHeight="1">
      <c r="A15" s="97">
        <v>10</v>
      </c>
      <c r="B15" s="415" t="s">
        <v>347</v>
      </c>
      <c r="C15" s="418"/>
      <c r="D15" s="399" t="s">
        <v>348</v>
      </c>
      <c r="E15" s="412"/>
      <c r="F15" s="412"/>
      <c r="G15" s="413"/>
      <c r="H15" s="98">
        <v>10</v>
      </c>
      <c r="I15" s="190">
        <f t="shared" si="0"/>
        <v>0.14359563469270534</v>
      </c>
    </row>
    <row r="16" spans="1:3" ht="15">
      <c r="A16" s="3"/>
      <c r="B16" s="3"/>
      <c r="C16" s="3"/>
    </row>
    <row r="17" spans="3:7" ht="15">
      <c r="C17" s="372" t="s">
        <v>148</v>
      </c>
      <c r="D17" s="372"/>
      <c r="E17" s="372"/>
      <c r="F17" s="372"/>
      <c r="G17" s="372"/>
    </row>
    <row r="18" spans="1:9" ht="24" customHeight="1">
      <c r="A18" s="306" t="s">
        <v>136</v>
      </c>
      <c r="B18" s="411" t="s">
        <v>137</v>
      </c>
      <c r="C18" s="411"/>
      <c r="D18" s="411" t="s">
        <v>138</v>
      </c>
      <c r="E18" s="411"/>
      <c r="F18" s="411"/>
      <c r="G18" s="411"/>
      <c r="H18" s="306" t="s">
        <v>9</v>
      </c>
      <c r="I18" s="306" t="s">
        <v>139</v>
      </c>
    </row>
    <row r="19" spans="1:9" ht="28.5" customHeight="1">
      <c r="A19" s="97">
        <v>1</v>
      </c>
      <c r="B19" s="415" t="s">
        <v>140</v>
      </c>
      <c r="C19" s="418"/>
      <c r="D19" s="410" t="s">
        <v>141</v>
      </c>
      <c r="E19" s="400"/>
      <c r="F19" s="400"/>
      <c r="G19" s="401"/>
      <c r="H19" s="98">
        <v>580</v>
      </c>
      <c r="I19" s="190">
        <f>H19/6964*100</f>
        <v>8.32854681217691</v>
      </c>
    </row>
    <row r="20" spans="1:9" ht="45.75" customHeight="1">
      <c r="A20" s="99">
        <v>2</v>
      </c>
      <c r="B20" s="415" t="s">
        <v>150</v>
      </c>
      <c r="C20" s="418"/>
      <c r="D20" s="410" t="s">
        <v>151</v>
      </c>
      <c r="E20" s="400"/>
      <c r="F20" s="400"/>
      <c r="G20" s="401"/>
      <c r="H20" s="98">
        <v>181</v>
      </c>
      <c r="I20" s="190">
        <f aca="true" t="shared" si="1" ref="I20:I28">H20/6964*100</f>
        <v>2.599080987937967</v>
      </c>
    </row>
    <row r="21" spans="1:9" ht="27" customHeight="1">
      <c r="A21" s="97">
        <v>3</v>
      </c>
      <c r="B21" s="415" t="s">
        <v>149</v>
      </c>
      <c r="C21" s="418"/>
      <c r="D21" s="399" t="s">
        <v>351</v>
      </c>
      <c r="E21" s="400"/>
      <c r="F21" s="400"/>
      <c r="G21" s="401"/>
      <c r="H21" s="98">
        <v>173</v>
      </c>
      <c r="I21" s="190">
        <f t="shared" si="1"/>
        <v>2.4842044801838026</v>
      </c>
    </row>
    <row r="22" spans="1:9" ht="27.75" customHeight="1">
      <c r="A22" s="99">
        <v>4</v>
      </c>
      <c r="B22" s="415" t="s">
        <v>479</v>
      </c>
      <c r="C22" s="418"/>
      <c r="D22" s="410" t="s">
        <v>471</v>
      </c>
      <c r="E22" s="400"/>
      <c r="F22" s="400"/>
      <c r="G22" s="401"/>
      <c r="H22" s="98">
        <v>162</v>
      </c>
      <c r="I22" s="190">
        <f t="shared" si="1"/>
        <v>2.3262492820218266</v>
      </c>
    </row>
    <row r="23" spans="1:9" ht="15.75" customHeight="1">
      <c r="A23" s="97">
        <v>5</v>
      </c>
      <c r="B23" s="415" t="s">
        <v>372</v>
      </c>
      <c r="C23" s="418"/>
      <c r="D23" s="399" t="s">
        <v>373</v>
      </c>
      <c r="E23" s="412"/>
      <c r="F23" s="412"/>
      <c r="G23" s="413"/>
      <c r="H23" s="98">
        <v>142</v>
      </c>
      <c r="I23" s="190">
        <f t="shared" si="1"/>
        <v>2.0390580126364157</v>
      </c>
    </row>
    <row r="24" spans="1:9" ht="16.5" customHeight="1">
      <c r="A24" s="99">
        <v>6</v>
      </c>
      <c r="B24" s="415" t="s">
        <v>152</v>
      </c>
      <c r="C24" s="418"/>
      <c r="D24" s="399" t="s">
        <v>153</v>
      </c>
      <c r="E24" s="412"/>
      <c r="F24" s="412"/>
      <c r="G24" s="413"/>
      <c r="H24" s="98">
        <v>130</v>
      </c>
      <c r="I24" s="190">
        <f t="shared" si="1"/>
        <v>1.8667432510051694</v>
      </c>
    </row>
    <row r="25" spans="1:9" ht="17.25" customHeight="1">
      <c r="A25" s="97">
        <v>7</v>
      </c>
      <c r="B25" s="415" t="s">
        <v>478</v>
      </c>
      <c r="C25" s="418"/>
      <c r="D25" s="399" t="s">
        <v>470</v>
      </c>
      <c r="E25" s="400"/>
      <c r="F25" s="400"/>
      <c r="G25" s="401"/>
      <c r="H25" s="98">
        <v>107</v>
      </c>
      <c r="I25" s="190">
        <f t="shared" si="1"/>
        <v>1.5364732912119472</v>
      </c>
    </row>
    <row r="26" spans="1:9" ht="28.5" customHeight="1">
      <c r="A26" s="99">
        <v>8</v>
      </c>
      <c r="B26" s="415" t="s">
        <v>154</v>
      </c>
      <c r="C26" s="418"/>
      <c r="D26" s="399" t="s">
        <v>155</v>
      </c>
      <c r="E26" s="400"/>
      <c r="F26" s="400"/>
      <c r="G26" s="401"/>
      <c r="H26" s="98">
        <v>107</v>
      </c>
      <c r="I26" s="190">
        <f t="shared" si="1"/>
        <v>1.5364732912119472</v>
      </c>
    </row>
    <row r="27" spans="1:9" ht="30" customHeight="1">
      <c r="A27" s="97">
        <v>9</v>
      </c>
      <c r="B27" s="415" t="s">
        <v>158</v>
      </c>
      <c r="C27" s="416"/>
      <c r="D27" s="395" t="s">
        <v>159</v>
      </c>
      <c r="E27" s="396"/>
      <c r="F27" s="396"/>
      <c r="G27" s="397"/>
      <c r="H27" s="98">
        <v>99</v>
      </c>
      <c r="I27" s="190">
        <f t="shared" si="1"/>
        <v>1.4215967834577827</v>
      </c>
    </row>
    <row r="28" spans="1:9" ht="27.75" customHeight="1">
      <c r="A28" s="99">
        <v>10</v>
      </c>
      <c r="B28" s="415" t="s">
        <v>144</v>
      </c>
      <c r="C28" s="418"/>
      <c r="D28" s="399" t="s">
        <v>145</v>
      </c>
      <c r="E28" s="400"/>
      <c r="F28" s="400"/>
      <c r="G28" s="401"/>
      <c r="H28" s="98">
        <v>95</v>
      </c>
      <c r="I28" s="190">
        <f t="shared" si="1"/>
        <v>1.3641585295807006</v>
      </c>
    </row>
    <row r="29" spans="1:3" ht="15">
      <c r="A29" s="3"/>
      <c r="B29" s="3"/>
      <c r="C29" s="3"/>
    </row>
    <row r="30" spans="3:7" ht="15">
      <c r="C30" s="372" t="s">
        <v>156</v>
      </c>
      <c r="D30" s="372"/>
      <c r="E30" s="372"/>
      <c r="F30" s="372"/>
      <c r="G30" s="372"/>
    </row>
    <row r="31" spans="1:9" ht="25.5" customHeight="1">
      <c r="A31" s="306" t="s">
        <v>136</v>
      </c>
      <c r="B31" s="411" t="s">
        <v>137</v>
      </c>
      <c r="C31" s="411"/>
      <c r="D31" s="411" t="s">
        <v>138</v>
      </c>
      <c r="E31" s="411"/>
      <c r="F31" s="411"/>
      <c r="G31" s="411"/>
      <c r="H31" s="306" t="s">
        <v>9</v>
      </c>
      <c r="I31" s="306" t="s">
        <v>139</v>
      </c>
    </row>
    <row r="32" spans="1:9" ht="44.25" customHeight="1">
      <c r="A32" s="97">
        <v>1</v>
      </c>
      <c r="B32" s="415" t="s">
        <v>150</v>
      </c>
      <c r="C32" s="418"/>
      <c r="D32" s="410" t="s">
        <v>151</v>
      </c>
      <c r="E32" s="400"/>
      <c r="F32" s="400"/>
      <c r="G32" s="401"/>
      <c r="H32" s="307">
        <v>820</v>
      </c>
      <c r="I32" s="190">
        <f>H32/4878*100</f>
        <v>16.81016810168102</v>
      </c>
    </row>
    <row r="33" spans="1:9" ht="30" customHeight="1">
      <c r="A33" s="99">
        <v>2</v>
      </c>
      <c r="B33" s="415" t="s">
        <v>140</v>
      </c>
      <c r="C33" s="418"/>
      <c r="D33" s="410" t="s">
        <v>141</v>
      </c>
      <c r="E33" s="400"/>
      <c r="F33" s="400"/>
      <c r="G33" s="401"/>
      <c r="H33" s="98">
        <v>574</v>
      </c>
      <c r="I33" s="190">
        <f aca="true" t="shared" si="2" ref="I33:I41">H33/4878*100</f>
        <v>11.767117671176711</v>
      </c>
    </row>
    <row r="34" spans="1:9" ht="28.5" customHeight="1">
      <c r="A34" s="97">
        <v>3</v>
      </c>
      <c r="B34" s="415" t="s">
        <v>144</v>
      </c>
      <c r="C34" s="418"/>
      <c r="D34" s="410" t="s">
        <v>145</v>
      </c>
      <c r="E34" s="400"/>
      <c r="F34" s="400"/>
      <c r="G34" s="401"/>
      <c r="H34" s="98">
        <v>198</v>
      </c>
      <c r="I34" s="190">
        <f t="shared" si="2"/>
        <v>4.059040590405904</v>
      </c>
    </row>
    <row r="35" spans="1:9" ht="34.5" customHeight="1">
      <c r="A35" s="99">
        <v>4</v>
      </c>
      <c r="B35" s="415" t="s">
        <v>480</v>
      </c>
      <c r="C35" s="418"/>
      <c r="D35" s="410" t="s">
        <v>472</v>
      </c>
      <c r="E35" s="400"/>
      <c r="F35" s="400"/>
      <c r="G35" s="401"/>
      <c r="H35" s="98">
        <v>160</v>
      </c>
      <c r="I35" s="190">
        <f t="shared" si="2"/>
        <v>3.2800328003280033</v>
      </c>
    </row>
    <row r="36" spans="1:9" ht="42.75" customHeight="1">
      <c r="A36" s="97">
        <v>5</v>
      </c>
      <c r="B36" s="415" t="s">
        <v>157</v>
      </c>
      <c r="C36" s="418"/>
      <c r="D36" s="399" t="s">
        <v>307</v>
      </c>
      <c r="E36" s="412"/>
      <c r="F36" s="412"/>
      <c r="G36" s="413"/>
      <c r="H36" s="98">
        <v>154</v>
      </c>
      <c r="I36" s="190">
        <f t="shared" si="2"/>
        <v>3.1570315703157035</v>
      </c>
    </row>
    <row r="37" spans="1:9" ht="29.25" customHeight="1">
      <c r="A37" s="99">
        <v>6</v>
      </c>
      <c r="B37" s="415" t="s">
        <v>158</v>
      </c>
      <c r="C37" s="418"/>
      <c r="D37" s="399" t="s">
        <v>159</v>
      </c>
      <c r="E37" s="412"/>
      <c r="F37" s="412"/>
      <c r="G37" s="413"/>
      <c r="H37" s="98">
        <v>100</v>
      </c>
      <c r="I37" s="190">
        <f t="shared" si="2"/>
        <v>2.050020500205002</v>
      </c>
    </row>
    <row r="38" spans="1:9" ht="17.25" customHeight="1">
      <c r="A38" s="97">
        <v>7</v>
      </c>
      <c r="B38" s="415" t="s">
        <v>347</v>
      </c>
      <c r="C38" s="418"/>
      <c r="D38" s="399" t="s">
        <v>348</v>
      </c>
      <c r="E38" s="412"/>
      <c r="F38" s="412"/>
      <c r="G38" s="413"/>
      <c r="H38" s="98">
        <v>84</v>
      </c>
      <c r="I38" s="190">
        <f t="shared" si="2"/>
        <v>1.7220172201722017</v>
      </c>
    </row>
    <row r="39" spans="1:15" ht="31.5" customHeight="1">
      <c r="A39" s="99">
        <v>8</v>
      </c>
      <c r="B39" s="415" t="s">
        <v>352</v>
      </c>
      <c r="C39" s="418"/>
      <c r="D39" s="419" t="s">
        <v>353</v>
      </c>
      <c r="E39" s="405"/>
      <c r="F39" s="405"/>
      <c r="G39" s="406"/>
      <c r="H39" s="98">
        <v>79</v>
      </c>
      <c r="I39" s="190">
        <f t="shared" si="2"/>
        <v>1.6195161951619514</v>
      </c>
      <c r="L39" s="417"/>
      <c r="M39" s="417"/>
      <c r="N39" s="417"/>
      <c r="O39" s="417"/>
    </row>
    <row r="40" spans="1:15" ht="30" customHeight="1">
      <c r="A40" s="97">
        <v>9</v>
      </c>
      <c r="B40" s="415" t="s">
        <v>481</v>
      </c>
      <c r="C40" s="418"/>
      <c r="D40" s="419" t="s">
        <v>473</v>
      </c>
      <c r="E40" s="405"/>
      <c r="F40" s="405"/>
      <c r="G40" s="406"/>
      <c r="H40" s="98">
        <v>73</v>
      </c>
      <c r="I40" s="190">
        <f t="shared" si="2"/>
        <v>1.4965149651496514</v>
      </c>
      <c r="L40" s="417"/>
      <c r="M40" s="417"/>
      <c r="N40" s="417"/>
      <c r="O40" s="417"/>
    </row>
    <row r="41" spans="1:9" ht="23.25" customHeight="1">
      <c r="A41" s="99">
        <v>10</v>
      </c>
      <c r="B41" s="415" t="s">
        <v>152</v>
      </c>
      <c r="C41" s="416"/>
      <c r="D41" s="399" t="s">
        <v>153</v>
      </c>
      <c r="E41" s="412"/>
      <c r="F41" s="412"/>
      <c r="G41" s="413"/>
      <c r="H41" s="98">
        <v>68</v>
      </c>
      <c r="I41" s="190">
        <f t="shared" si="2"/>
        <v>1.3940139401394014</v>
      </c>
    </row>
    <row r="42" spans="2:4" ht="15">
      <c r="B42" s="3"/>
      <c r="C42" s="3"/>
      <c r="D42" s="3"/>
    </row>
    <row r="43" ht="15">
      <c r="A43" s="3" t="s">
        <v>18</v>
      </c>
    </row>
  </sheetData>
  <sheetProtection/>
  <mergeCells count="73">
    <mergeCell ref="A1:I1"/>
    <mergeCell ref="A2:I2"/>
    <mergeCell ref="C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C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C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41:C41"/>
    <mergeCell ref="D41:G41"/>
    <mergeCell ref="L39:O39"/>
    <mergeCell ref="L40:O40"/>
    <mergeCell ref="B38:C38"/>
    <mergeCell ref="D38:G38"/>
    <mergeCell ref="B39:C39"/>
    <mergeCell ref="D39:G39"/>
    <mergeCell ref="B40:C40"/>
    <mergeCell ref="D40:G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R27" sqref="R27"/>
    </sheetView>
  </sheetViews>
  <sheetFormatPr defaultColWidth="9.140625" defaultRowHeight="15"/>
  <cols>
    <col min="1" max="1" width="17.8515625" style="101" customWidth="1"/>
    <col min="2" max="2" width="5.421875" style="100" customWidth="1"/>
    <col min="3" max="3" width="3.7109375" style="100" customWidth="1"/>
    <col min="4" max="4" width="5.57421875" style="100" customWidth="1"/>
    <col min="5" max="5" width="5.57421875" style="100" bestFit="1" customWidth="1"/>
    <col min="6" max="6" width="3.7109375" style="100" customWidth="1"/>
    <col min="7" max="7" width="5.57421875" style="100" customWidth="1"/>
    <col min="8" max="8" width="4.00390625" style="100" bestFit="1" customWidth="1"/>
    <col min="9" max="9" width="5.28125" style="100" customWidth="1"/>
    <col min="10" max="10" width="5.7109375" style="130" customWidth="1"/>
    <col min="11" max="11" width="4.28125" style="100" customWidth="1"/>
    <col min="12" max="13" width="5.421875" style="100" customWidth="1"/>
    <col min="14" max="14" width="4.28125" style="100" customWidth="1"/>
    <col min="15" max="15" width="5.28125" style="100" customWidth="1"/>
    <col min="16" max="16" width="4.00390625" style="100" customWidth="1"/>
    <col min="17" max="17" width="5.28125" style="100" customWidth="1"/>
    <col min="18" max="111" width="9.140625" style="100" customWidth="1"/>
    <col min="112" max="112" width="17.8515625" style="100" customWidth="1"/>
    <col min="113" max="113" width="5.421875" style="100" customWidth="1"/>
    <col min="114" max="114" width="3.7109375" style="100" customWidth="1"/>
    <col min="115" max="115" width="5.57421875" style="100" customWidth="1"/>
    <col min="116" max="117" width="3.7109375" style="100" customWidth="1"/>
    <col min="118" max="118" width="4.421875" style="100" customWidth="1"/>
    <col min="119" max="119" width="4.00390625" style="100" bestFit="1" customWidth="1"/>
    <col min="120" max="120" width="5.28125" style="100" customWidth="1"/>
    <col min="121" max="121" width="5.421875" style="100" customWidth="1"/>
    <col min="122" max="122" width="4.00390625" style="100" bestFit="1" customWidth="1"/>
    <col min="123" max="123" width="6.421875" style="100" customWidth="1"/>
    <col min="124" max="124" width="5.7109375" style="100" customWidth="1"/>
    <col min="125" max="125" width="4.00390625" style="100" bestFit="1" customWidth="1"/>
    <col min="126" max="126" width="5.28125" style="100" customWidth="1"/>
    <col min="127" max="127" width="3.8515625" style="100" customWidth="1"/>
    <col min="128" max="128" width="5.7109375" style="100" customWidth="1"/>
    <col min="129" max="16384" width="9.140625" style="100" customWidth="1"/>
  </cols>
  <sheetData>
    <row r="1" spans="1:17" ht="18.75" thickBot="1">
      <c r="A1" s="433" t="s">
        <v>396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3" spans="1:17" ht="15.75">
      <c r="A3" s="435" t="s">
        <v>160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ht="15.75" thickBot="1">
      <c r="J4" s="100"/>
    </row>
    <row r="5" spans="1:17" s="102" customFormat="1" ht="17.25" customHeight="1" thickBot="1" thickTop="1">
      <c r="A5" s="436" t="s">
        <v>161</v>
      </c>
      <c r="B5" s="439" t="s">
        <v>404</v>
      </c>
      <c r="C5" s="440"/>
      <c r="D5" s="440"/>
      <c r="E5" s="440"/>
      <c r="F5" s="440"/>
      <c r="G5" s="440"/>
      <c r="H5" s="440"/>
      <c r="I5" s="441"/>
      <c r="J5" s="439" t="s">
        <v>405</v>
      </c>
      <c r="K5" s="440"/>
      <c r="L5" s="440"/>
      <c r="M5" s="440"/>
      <c r="N5" s="440"/>
      <c r="O5" s="440"/>
      <c r="P5" s="440"/>
      <c r="Q5" s="441"/>
    </row>
    <row r="6" spans="1:17" ht="15.75" customHeight="1" thickTop="1">
      <c r="A6" s="437"/>
      <c r="B6" s="442" t="s">
        <v>162</v>
      </c>
      <c r="C6" s="442"/>
      <c r="D6" s="442"/>
      <c r="E6" s="443" t="s">
        <v>163</v>
      </c>
      <c r="F6" s="444"/>
      <c r="G6" s="442" t="s">
        <v>164</v>
      </c>
      <c r="H6" s="442"/>
      <c r="I6" s="444"/>
      <c r="J6" s="442" t="s">
        <v>162</v>
      </c>
      <c r="K6" s="442"/>
      <c r="L6" s="442"/>
      <c r="M6" s="443" t="s">
        <v>163</v>
      </c>
      <c r="N6" s="447"/>
      <c r="O6" s="443" t="s">
        <v>164</v>
      </c>
      <c r="P6" s="448"/>
      <c r="Q6" s="444"/>
    </row>
    <row r="7" spans="1:17" ht="15" customHeight="1">
      <c r="A7" s="437"/>
      <c r="B7" s="424" t="s">
        <v>165</v>
      </c>
      <c r="C7" s="428" t="s">
        <v>166</v>
      </c>
      <c r="D7" s="451" t="s">
        <v>167</v>
      </c>
      <c r="E7" s="423" t="s">
        <v>165</v>
      </c>
      <c r="F7" s="453" t="s">
        <v>166</v>
      </c>
      <c r="G7" s="445" t="s">
        <v>165</v>
      </c>
      <c r="H7" s="428" t="s">
        <v>166</v>
      </c>
      <c r="I7" s="455" t="s">
        <v>167</v>
      </c>
      <c r="J7" s="423" t="s">
        <v>165</v>
      </c>
      <c r="K7" s="427" t="s">
        <v>166</v>
      </c>
      <c r="L7" s="425" t="s">
        <v>167</v>
      </c>
      <c r="M7" s="429" t="s">
        <v>165</v>
      </c>
      <c r="N7" s="431" t="s">
        <v>166</v>
      </c>
      <c r="O7" s="423" t="s">
        <v>165</v>
      </c>
      <c r="P7" s="427" t="s">
        <v>166</v>
      </c>
      <c r="Q7" s="425" t="s">
        <v>167</v>
      </c>
    </row>
    <row r="8" spans="1:17" ht="24.75" customHeight="1" thickBot="1">
      <c r="A8" s="438"/>
      <c r="B8" s="449"/>
      <c r="C8" s="450"/>
      <c r="D8" s="452"/>
      <c r="E8" s="424"/>
      <c r="F8" s="454"/>
      <c r="G8" s="446"/>
      <c r="H8" s="450"/>
      <c r="I8" s="456"/>
      <c r="J8" s="424"/>
      <c r="K8" s="428"/>
      <c r="L8" s="426"/>
      <c r="M8" s="430"/>
      <c r="N8" s="432"/>
      <c r="O8" s="424"/>
      <c r="P8" s="428"/>
      <c r="Q8" s="426"/>
    </row>
    <row r="9" spans="1:17" ht="16.5" thickTop="1">
      <c r="A9" s="103" t="s">
        <v>168</v>
      </c>
      <c r="B9" s="104">
        <v>103</v>
      </c>
      <c r="C9" s="105">
        <v>2</v>
      </c>
      <c r="D9" s="106">
        <v>126</v>
      </c>
      <c r="E9" s="104">
        <v>13</v>
      </c>
      <c r="F9" s="106">
        <v>1</v>
      </c>
      <c r="G9" s="104">
        <v>23</v>
      </c>
      <c r="H9" s="105">
        <v>0</v>
      </c>
      <c r="I9" s="106">
        <v>59</v>
      </c>
      <c r="J9" s="104">
        <v>63</v>
      </c>
      <c r="K9" s="105">
        <v>0</v>
      </c>
      <c r="L9" s="106">
        <v>90</v>
      </c>
      <c r="M9" s="104">
        <v>48</v>
      </c>
      <c r="N9" s="106">
        <v>1</v>
      </c>
      <c r="O9" s="104">
        <v>18</v>
      </c>
      <c r="P9" s="105">
        <v>2</v>
      </c>
      <c r="Q9" s="106">
        <v>109</v>
      </c>
    </row>
    <row r="10" spans="1:17" ht="15.75">
      <c r="A10" s="107" t="s">
        <v>169</v>
      </c>
      <c r="B10" s="108">
        <v>6</v>
      </c>
      <c r="C10" s="109">
        <v>0</v>
      </c>
      <c r="D10" s="110">
        <v>13</v>
      </c>
      <c r="E10" s="108">
        <v>1</v>
      </c>
      <c r="F10" s="110">
        <v>0</v>
      </c>
      <c r="G10" s="108">
        <v>4</v>
      </c>
      <c r="H10" s="109">
        <v>0</v>
      </c>
      <c r="I10" s="110">
        <v>0</v>
      </c>
      <c r="J10" s="108">
        <v>11</v>
      </c>
      <c r="K10" s="109">
        <v>0</v>
      </c>
      <c r="L10" s="110">
        <v>12</v>
      </c>
      <c r="M10" s="108">
        <v>3</v>
      </c>
      <c r="N10" s="110">
        <v>0</v>
      </c>
      <c r="O10" s="108">
        <v>5</v>
      </c>
      <c r="P10" s="109">
        <v>1</v>
      </c>
      <c r="Q10" s="110">
        <v>7</v>
      </c>
    </row>
    <row r="11" spans="1:17" ht="15.75">
      <c r="A11" s="103" t="s">
        <v>170</v>
      </c>
      <c r="B11" s="108">
        <v>19</v>
      </c>
      <c r="C11" s="109">
        <v>2</v>
      </c>
      <c r="D11" s="110">
        <v>27</v>
      </c>
      <c r="E11" s="108">
        <v>5</v>
      </c>
      <c r="F11" s="110">
        <v>1</v>
      </c>
      <c r="G11" s="108">
        <v>8</v>
      </c>
      <c r="H11" s="109">
        <v>0</v>
      </c>
      <c r="I11" s="110">
        <v>9</v>
      </c>
      <c r="J11" s="108">
        <v>6</v>
      </c>
      <c r="K11" s="109">
        <v>0</v>
      </c>
      <c r="L11" s="110">
        <v>26</v>
      </c>
      <c r="M11" s="108">
        <v>2</v>
      </c>
      <c r="N11" s="110">
        <v>5</v>
      </c>
      <c r="O11" s="108">
        <v>3</v>
      </c>
      <c r="P11" s="109">
        <v>2</v>
      </c>
      <c r="Q11" s="110">
        <v>8</v>
      </c>
    </row>
    <row r="12" spans="1:17" ht="15.75">
      <c r="A12" s="107" t="s">
        <v>171</v>
      </c>
      <c r="B12" s="108">
        <v>13</v>
      </c>
      <c r="C12" s="109">
        <v>0</v>
      </c>
      <c r="D12" s="110">
        <v>26</v>
      </c>
      <c r="E12" s="108">
        <v>1</v>
      </c>
      <c r="F12" s="110">
        <v>0</v>
      </c>
      <c r="G12" s="108">
        <v>1</v>
      </c>
      <c r="H12" s="109">
        <v>1</v>
      </c>
      <c r="I12" s="110">
        <v>4</v>
      </c>
      <c r="J12" s="108">
        <v>4</v>
      </c>
      <c r="K12" s="109">
        <v>0</v>
      </c>
      <c r="L12" s="110">
        <v>10</v>
      </c>
      <c r="M12" s="108">
        <v>2</v>
      </c>
      <c r="N12" s="110">
        <v>0</v>
      </c>
      <c r="O12" s="108">
        <v>0</v>
      </c>
      <c r="P12" s="109">
        <v>0</v>
      </c>
      <c r="Q12" s="110">
        <v>9</v>
      </c>
    </row>
    <row r="13" spans="1:17" ht="15.75">
      <c r="A13" s="103" t="s">
        <v>172</v>
      </c>
      <c r="B13" s="108">
        <v>7</v>
      </c>
      <c r="C13" s="109">
        <v>0</v>
      </c>
      <c r="D13" s="110">
        <v>11</v>
      </c>
      <c r="E13" s="108">
        <v>0</v>
      </c>
      <c r="F13" s="110">
        <v>0</v>
      </c>
      <c r="G13" s="108">
        <v>2</v>
      </c>
      <c r="H13" s="109">
        <v>0</v>
      </c>
      <c r="I13" s="110">
        <v>4</v>
      </c>
      <c r="J13" s="108">
        <v>13</v>
      </c>
      <c r="K13" s="109">
        <v>0</v>
      </c>
      <c r="L13" s="110">
        <v>16</v>
      </c>
      <c r="M13" s="108">
        <v>2</v>
      </c>
      <c r="N13" s="110">
        <v>2</v>
      </c>
      <c r="O13" s="108">
        <v>2</v>
      </c>
      <c r="P13" s="109">
        <v>1</v>
      </c>
      <c r="Q13" s="110">
        <v>2</v>
      </c>
    </row>
    <row r="14" spans="1:17" ht="15.75">
      <c r="A14" s="107" t="s">
        <v>173</v>
      </c>
      <c r="B14" s="108">
        <v>456</v>
      </c>
      <c r="C14" s="109">
        <v>9</v>
      </c>
      <c r="D14" s="110">
        <v>681</v>
      </c>
      <c r="E14" s="108">
        <v>63</v>
      </c>
      <c r="F14" s="110">
        <v>7</v>
      </c>
      <c r="G14" s="108">
        <v>118</v>
      </c>
      <c r="H14" s="109">
        <v>8</v>
      </c>
      <c r="I14" s="110">
        <v>246</v>
      </c>
      <c r="J14" s="108">
        <v>453</v>
      </c>
      <c r="K14" s="109">
        <v>14</v>
      </c>
      <c r="L14" s="110">
        <v>771</v>
      </c>
      <c r="M14" s="108">
        <v>148</v>
      </c>
      <c r="N14" s="110">
        <v>13</v>
      </c>
      <c r="O14" s="108">
        <v>94</v>
      </c>
      <c r="P14" s="109">
        <v>8</v>
      </c>
      <c r="Q14" s="110">
        <v>235</v>
      </c>
    </row>
    <row r="15" spans="1:17" ht="15.75">
      <c r="A15" s="103" t="s">
        <v>174</v>
      </c>
      <c r="B15" s="108">
        <v>169</v>
      </c>
      <c r="C15" s="109">
        <v>0</v>
      </c>
      <c r="D15" s="110">
        <v>215</v>
      </c>
      <c r="E15" s="108">
        <v>42</v>
      </c>
      <c r="F15" s="110">
        <v>4</v>
      </c>
      <c r="G15" s="108">
        <v>48</v>
      </c>
      <c r="H15" s="109">
        <v>4</v>
      </c>
      <c r="I15" s="110">
        <v>78</v>
      </c>
      <c r="J15" s="108">
        <v>162</v>
      </c>
      <c r="K15" s="109">
        <v>2</v>
      </c>
      <c r="L15" s="110">
        <v>308</v>
      </c>
      <c r="M15" s="108">
        <v>51</v>
      </c>
      <c r="N15" s="110">
        <v>5</v>
      </c>
      <c r="O15" s="108">
        <v>41</v>
      </c>
      <c r="P15" s="109">
        <v>3</v>
      </c>
      <c r="Q15" s="110">
        <v>94</v>
      </c>
    </row>
    <row r="16" spans="1:17" ht="15.75">
      <c r="A16" s="107" t="s">
        <v>175</v>
      </c>
      <c r="B16" s="108">
        <v>6</v>
      </c>
      <c r="C16" s="109">
        <v>0</v>
      </c>
      <c r="D16" s="110">
        <v>10</v>
      </c>
      <c r="E16" s="108">
        <v>0</v>
      </c>
      <c r="F16" s="110">
        <v>0</v>
      </c>
      <c r="G16" s="108">
        <v>1</v>
      </c>
      <c r="H16" s="109">
        <v>0</v>
      </c>
      <c r="I16" s="110">
        <v>2</v>
      </c>
      <c r="J16" s="108">
        <v>6</v>
      </c>
      <c r="K16" s="109">
        <v>1</v>
      </c>
      <c r="L16" s="110">
        <v>8</v>
      </c>
      <c r="M16" s="108">
        <v>2</v>
      </c>
      <c r="N16" s="110">
        <v>0</v>
      </c>
      <c r="O16" s="108">
        <v>0</v>
      </c>
      <c r="P16" s="109">
        <v>0</v>
      </c>
      <c r="Q16" s="110">
        <v>41</v>
      </c>
    </row>
    <row r="17" spans="1:17" ht="15.75">
      <c r="A17" s="103" t="s">
        <v>176</v>
      </c>
      <c r="B17" s="108">
        <v>24</v>
      </c>
      <c r="C17" s="109">
        <v>0</v>
      </c>
      <c r="D17" s="110">
        <v>108</v>
      </c>
      <c r="E17" s="108">
        <v>1</v>
      </c>
      <c r="F17" s="110">
        <v>1</v>
      </c>
      <c r="G17" s="108">
        <v>6</v>
      </c>
      <c r="H17" s="109">
        <v>2</v>
      </c>
      <c r="I17" s="110">
        <v>68</v>
      </c>
      <c r="J17" s="108">
        <v>31</v>
      </c>
      <c r="K17" s="109">
        <v>2</v>
      </c>
      <c r="L17" s="110">
        <v>119</v>
      </c>
      <c r="M17" s="108">
        <v>7</v>
      </c>
      <c r="N17" s="110">
        <v>3</v>
      </c>
      <c r="O17" s="108">
        <v>11</v>
      </c>
      <c r="P17" s="109">
        <v>7</v>
      </c>
      <c r="Q17" s="110">
        <v>186</v>
      </c>
    </row>
    <row r="18" spans="1:17" ht="15.75">
      <c r="A18" s="107" t="s">
        <v>177</v>
      </c>
      <c r="B18" s="108">
        <v>25</v>
      </c>
      <c r="C18" s="109">
        <v>3</v>
      </c>
      <c r="D18" s="110">
        <v>62</v>
      </c>
      <c r="E18" s="108">
        <v>6</v>
      </c>
      <c r="F18" s="110">
        <v>2</v>
      </c>
      <c r="G18" s="108">
        <v>4</v>
      </c>
      <c r="H18" s="109">
        <v>4</v>
      </c>
      <c r="I18" s="110">
        <v>33</v>
      </c>
      <c r="J18" s="108">
        <v>18</v>
      </c>
      <c r="K18" s="109">
        <v>0</v>
      </c>
      <c r="L18" s="110">
        <v>62</v>
      </c>
      <c r="M18" s="108">
        <v>12</v>
      </c>
      <c r="N18" s="110">
        <v>3</v>
      </c>
      <c r="O18" s="108">
        <v>7</v>
      </c>
      <c r="P18" s="109">
        <v>5</v>
      </c>
      <c r="Q18" s="110">
        <v>50</v>
      </c>
    </row>
    <row r="19" spans="1:17" ht="15.75">
      <c r="A19" s="103" t="s">
        <v>178</v>
      </c>
      <c r="B19" s="108">
        <v>2</v>
      </c>
      <c r="C19" s="109">
        <v>0</v>
      </c>
      <c r="D19" s="110">
        <v>9</v>
      </c>
      <c r="E19" s="108">
        <v>1</v>
      </c>
      <c r="F19" s="110">
        <v>0</v>
      </c>
      <c r="G19" s="108">
        <v>2</v>
      </c>
      <c r="H19" s="109">
        <v>0</v>
      </c>
      <c r="I19" s="110">
        <v>6</v>
      </c>
      <c r="J19" s="108">
        <v>2</v>
      </c>
      <c r="K19" s="109">
        <v>0</v>
      </c>
      <c r="L19" s="110">
        <v>12</v>
      </c>
      <c r="M19" s="108">
        <v>0</v>
      </c>
      <c r="N19" s="110">
        <v>2</v>
      </c>
      <c r="O19" s="108">
        <v>0</v>
      </c>
      <c r="P19" s="109">
        <v>0</v>
      </c>
      <c r="Q19" s="110">
        <v>3</v>
      </c>
    </row>
    <row r="20" spans="1:17" ht="15.75">
      <c r="A20" s="107" t="s">
        <v>179</v>
      </c>
      <c r="B20" s="108">
        <v>8</v>
      </c>
      <c r="C20" s="109">
        <v>1</v>
      </c>
      <c r="D20" s="110">
        <v>4</v>
      </c>
      <c r="E20" s="108">
        <v>0</v>
      </c>
      <c r="F20" s="110">
        <v>1</v>
      </c>
      <c r="G20" s="108">
        <v>1</v>
      </c>
      <c r="H20" s="109">
        <v>3</v>
      </c>
      <c r="I20" s="110">
        <v>3</v>
      </c>
      <c r="J20" s="108">
        <v>3</v>
      </c>
      <c r="K20" s="109">
        <v>0</v>
      </c>
      <c r="L20" s="110">
        <v>8</v>
      </c>
      <c r="M20" s="108">
        <v>2</v>
      </c>
      <c r="N20" s="110">
        <v>0</v>
      </c>
      <c r="O20" s="108">
        <v>0</v>
      </c>
      <c r="P20" s="109">
        <v>0</v>
      </c>
      <c r="Q20" s="110">
        <v>3</v>
      </c>
    </row>
    <row r="21" spans="1:17" ht="15.75">
      <c r="A21" s="103" t="s">
        <v>180</v>
      </c>
      <c r="B21" s="108">
        <v>5</v>
      </c>
      <c r="C21" s="109">
        <v>1</v>
      </c>
      <c r="D21" s="110">
        <v>13</v>
      </c>
      <c r="E21" s="108">
        <v>0</v>
      </c>
      <c r="F21" s="110">
        <v>0</v>
      </c>
      <c r="G21" s="108">
        <v>0</v>
      </c>
      <c r="H21" s="109">
        <v>0</v>
      </c>
      <c r="I21" s="110">
        <v>3</v>
      </c>
      <c r="J21" s="108">
        <v>10</v>
      </c>
      <c r="K21" s="109">
        <v>0</v>
      </c>
      <c r="L21" s="110">
        <v>22</v>
      </c>
      <c r="M21" s="108">
        <v>1</v>
      </c>
      <c r="N21" s="110">
        <v>0</v>
      </c>
      <c r="O21" s="108">
        <v>1</v>
      </c>
      <c r="P21" s="109">
        <v>0</v>
      </c>
      <c r="Q21" s="110">
        <v>4</v>
      </c>
    </row>
    <row r="22" spans="1:17" ht="15.75">
      <c r="A22" s="107" t="s">
        <v>181</v>
      </c>
      <c r="B22" s="108">
        <v>11</v>
      </c>
      <c r="C22" s="109">
        <v>0</v>
      </c>
      <c r="D22" s="110">
        <v>14</v>
      </c>
      <c r="E22" s="108">
        <v>1</v>
      </c>
      <c r="F22" s="110">
        <v>0</v>
      </c>
      <c r="G22" s="108">
        <v>1</v>
      </c>
      <c r="H22" s="109">
        <v>1</v>
      </c>
      <c r="I22" s="110">
        <v>4</v>
      </c>
      <c r="J22" s="108">
        <v>5</v>
      </c>
      <c r="K22" s="109">
        <v>0</v>
      </c>
      <c r="L22" s="110">
        <v>9</v>
      </c>
      <c r="M22" s="108">
        <v>3</v>
      </c>
      <c r="N22" s="110">
        <v>0</v>
      </c>
      <c r="O22" s="108">
        <v>2</v>
      </c>
      <c r="P22" s="109">
        <v>1</v>
      </c>
      <c r="Q22" s="110">
        <v>15</v>
      </c>
    </row>
    <row r="23" spans="1:17" ht="15.75">
      <c r="A23" s="103" t="s">
        <v>182</v>
      </c>
      <c r="B23" s="108">
        <v>8</v>
      </c>
      <c r="C23" s="109">
        <v>0</v>
      </c>
      <c r="D23" s="110">
        <v>9</v>
      </c>
      <c r="E23" s="108">
        <v>0</v>
      </c>
      <c r="F23" s="110">
        <v>0</v>
      </c>
      <c r="G23" s="108">
        <v>1</v>
      </c>
      <c r="H23" s="109">
        <v>0</v>
      </c>
      <c r="I23" s="110">
        <v>6</v>
      </c>
      <c r="J23" s="108">
        <v>7</v>
      </c>
      <c r="K23" s="109">
        <v>0</v>
      </c>
      <c r="L23" s="110">
        <v>7</v>
      </c>
      <c r="M23" s="108">
        <v>0</v>
      </c>
      <c r="N23" s="110">
        <v>0</v>
      </c>
      <c r="O23" s="108">
        <v>1</v>
      </c>
      <c r="P23" s="109">
        <v>0</v>
      </c>
      <c r="Q23" s="110">
        <v>54</v>
      </c>
    </row>
    <row r="24" spans="1:17" ht="15.75">
      <c r="A24" s="107" t="s">
        <v>183</v>
      </c>
      <c r="B24" s="108">
        <v>200</v>
      </c>
      <c r="C24" s="109">
        <v>3</v>
      </c>
      <c r="D24" s="110">
        <v>148</v>
      </c>
      <c r="E24" s="108">
        <v>14</v>
      </c>
      <c r="F24" s="110">
        <v>1</v>
      </c>
      <c r="G24" s="108">
        <v>23</v>
      </c>
      <c r="H24" s="109">
        <v>3</v>
      </c>
      <c r="I24" s="110">
        <v>45</v>
      </c>
      <c r="J24" s="108">
        <v>139</v>
      </c>
      <c r="K24" s="109">
        <v>2</v>
      </c>
      <c r="L24" s="110">
        <v>133</v>
      </c>
      <c r="M24" s="108">
        <v>23</v>
      </c>
      <c r="N24" s="110">
        <v>2</v>
      </c>
      <c r="O24" s="108">
        <v>14</v>
      </c>
      <c r="P24" s="109">
        <v>6</v>
      </c>
      <c r="Q24" s="110">
        <v>177</v>
      </c>
    </row>
    <row r="25" spans="1:17" ht="15.75">
      <c r="A25" s="103" t="s">
        <v>184</v>
      </c>
      <c r="B25" s="108">
        <v>10</v>
      </c>
      <c r="C25" s="109">
        <v>1</v>
      </c>
      <c r="D25" s="110">
        <v>21</v>
      </c>
      <c r="E25" s="108">
        <v>2</v>
      </c>
      <c r="F25" s="110">
        <v>1</v>
      </c>
      <c r="G25" s="108">
        <v>2</v>
      </c>
      <c r="H25" s="109">
        <v>1</v>
      </c>
      <c r="I25" s="110">
        <v>9</v>
      </c>
      <c r="J25" s="108">
        <v>8</v>
      </c>
      <c r="K25" s="109">
        <v>1</v>
      </c>
      <c r="L25" s="110">
        <v>29</v>
      </c>
      <c r="M25" s="108">
        <v>8</v>
      </c>
      <c r="N25" s="110">
        <v>2</v>
      </c>
      <c r="O25" s="108">
        <v>2</v>
      </c>
      <c r="P25" s="109">
        <v>1</v>
      </c>
      <c r="Q25" s="110">
        <v>10</v>
      </c>
    </row>
    <row r="26" spans="1:17" ht="15.75">
      <c r="A26" s="107" t="s">
        <v>185</v>
      </c>
      <c r="B26" s="108">
        <v>5</v>
      </c>
      <c r="C26" s="109">
        <v>2</v>
      </c>
      <c r="D26" s="110">
        <v>3</v>
      </c>
      <c r="E26" s="108">
        <v>0</v>
      </c>
      <c r="F26" s="110">
        <v>1</v>
      </c>
      <c r="G26" s="108">
        <v>0</v>
      </c>
      <c r="H26" s="109">
        <v>0</v>
      </c>
      <c r="I26" s="110">
        <v>2</v>
      </c>
      <c r="J26" s="108">
        <v>5</v>
      </c>
      <c r="K26" s="109">
        <v>0</v>
      </c>
      <c r="L26" s="110">
        <v>14</v>
      </c>
      <c r="M26" s="108">
        <v>1</v>
      </c>
      <c r="N26" s="110">
        <v>0</v>
      </c>
      <c r="O26" s="108">
        <v>0</v>
      </c>
      <c r="P26" s="109">
        <v>0</v>
      </c>
      <c r="Q26" s="110">
        <v>1</v>
      </c>
    </row>
    <row r="27" spans="1:17" ht="15.75">
      <c r="A27" s="103" t="s">
        <v>186</v>
      </c>
      <c r="B27" s="108">
        <v>12</v>
      </c>
      <c r="C27" s="109">
        <v>2</v>
      </c>
      <c r="D27" s="110">
        <v>23</v>
      </c>
      <c r="E27" s="108">
        <v>2</v>
      </c>
      <c r="F27" s="110">
        <v>1</v>
      </c>
      <c r="G27" s="108">
        <v>4</v>
      </c>
      <c r="H27" s="109">
        <v>0</v>
      </c>
      <c r="I27" s="110">
        <v>7</v>
      </c>
      <c r="J27" s="108">
        <v>10</v>
      </c>
      <c r="K27" s="109">
        <v>0</v>
      </c>
      <c r="L27" s="110">
        <v>32</v>
      </c>
      <c r="M27" s="108">
        <v>2</v>
      </c>
      <c r="N27" s="110">
        <v>0</v>
      </c>
      <c r="O27" s="108">
        <v>0</v>
      </c>
      <c r="P27" s="109">
        <v>0</v>
      </c>
      <c r="Q27" s="110">
        <v>19</v>
      </c>
    </row>
    <row r="28" spans="1:17" ht="15.75">
      <c r="A28" s="107" t="s">
        <v>187</v>
      </c>
      <c r="B28" s="108">
        <v>30</v>
      </c>
      <c r="C28" s="109">
        <v>0</v>
      </c>
      <c r="D28" s="110">
        <v>106</v>
      </c>
      <c r="E28" s="108">
        <v>7</v>
      </c>
      <c r="F28" s="110">
        <v>3</v>
      </c>
      <c r="G28" s="108">
        <v>12</v>
      </c>
      <c r="H28" s="109">
        <v>2</v>
      </c>
      <c r="I28" s="110">
        <v>14</v>
      </c>
      <c r="J28" s="108">
        <v>24</v>
      </c>
      <c r="K28" s="109">
        <v>1</v>
      </c>
      <c r="L28" s="110">
        <v>106</v>
      </c>
      <c r="M28" s="108">
        <v>8</v>
      </c>
      <c r="N28" s="110">
        <v>4</v>
      </c>
      <c r="O28" s="108">
        <v>12</v>
      </c>
      <c r="P28" s="109">
        <v>0</v>
      </c>
      <c r="Q28" s="110">
        <v>40</v>
      </c>
    </row>
    <row r="29" spans="1:17" ht="15.75">
      <c r="A29" s="103" t="s">
        <v>188</v>
      </c>
      <c r="B29" s="108">
        <v>45</v>
      </c>
      <c r="C29" s="109">
        <v>0</v>
      </c>
      <c r="D29" s="110">
        <v>30</v>
      </c>
      <c r="E29" s="108">
        <v>2</v>
      </c>
      <c r="F29" s="110">
        <v>1</v>
      </c>
      <c r="G29" s="108">
        <v>6</v>
      </c>
      <c r="H29" s="109">
        <v>1</v>
      </c>
      <c r="I29" s="110">
        <v>16</v>
      </c>
      <c r="J29" s="108">
        <v>59</v>
      </c>
      <c r="K29" s="109">
        <v>2</v>
      </c>
      <c r="L29" s="110">
        <v>28</v>
      </c>
      <c r="M29" s="108">
        <v>5</v>
      </c>
      <c r="N29" s="110">
        <v>0</v>
      </c>
      <c r="O29" s="108">
        <v>11</v>
      </c>
      <c r="P29" s="109">
        <v>1</v>
      </c>
      <c r="Q29" s="110">
        <v>2</v>
      </c>
    </row>
    <row r="30" spans="1:17" ht="15.75">
      <c r="A30" s="107" t="s">
        <v>189</v>
      </c>
      <c r="B30" s="108">
        <v>5</v>
      </c>
      <c r="C30" s="109">
        <v>0</v>
      </c>
      <c r="D30" s="110">
        <v>24</v>
      </c>
      <c r="E30" s="108">
        <v>3</v>
      </c>
      <c r="F30" s="110">
        <v>1</v>
      </c>
      <c r="G30" s="108">
        <v>7</v>
      </c>
      <c r="H30" s="109">
        <v>7</v>
      </c>
      <c r="I30" s="110">
        <v>17</v>
      </c>
      <c r="J30" s="108">
        <v>10</v>
      </c>
      <c r="K30" s="109">
        <v>1</v>
      </c>
      <c r="L30" s="110">
        <v>21</v>
      </c>
      <c r="M30" s="108">
        <v>4</v>
      </c>
      <c r="N30" s="110">
        <v>0</v>
      </c>
      <c r="O30" s="108">
        <v>3</v>
      </c>
      <c r="P30" s="109">
        <v>2</v>
      </c>
      <c r="Q30" s="110">
        <v>210</v>
      </c>
    </row>
    <row r="31" spans="1:17" ht="15.75">
      <c r="A31" s="103" t="s">
        <v>190</v>
      </c>
      <c r="B31" s="108">
        <v>17</v>
      </c>
      <c r="C31" s="109">
        <v>1</v>
      </c>
      <c r="D31" s="110">
        <v>62</v>
      </c>
      <c r="E31" s="108">
        <v>2</v>
      </c>
      <c r="F31" s="110">
        <v>0</v>
      </c>
      <c r="G31" s="108">
        <v>3</v>
      </c>
      <c r="H31" s="109">
        <v>1</v>
      </c>
      <c r="I31" s="110">
        <v>4</v>
      </c>
      <c r="J31" s="108">
        <v>14</v>
      </c>
      <c r="K31" s="109">
        <v>0</v>
      </c>
      <c r="L31" s="110">
        <v>15</v>
      </c>
      <c r="M31" s="108">
        <v>7</v>
      </c>
      <c r="N31" s="110">
        <v>4</v>
      </c>
      <c r="O31" s="108">
        <v>5</v>
      </c>
      <c r="P31" s="109">
        <v>0</v>
      </c>
      <c r="Q31" s="110">
        <v>8</v>
      </c>
    </row>
    <row r="32" spans="1:17" ht="15.75">
      <c r="A32" s="107" t="s">
        <v>191</v>
      </c>
      <c r="B32" s="108">
        <v>7</v>
      </c>
      <c r="C32" s="109">
        <v>0</v>
      </c>
      <c r="D32" s="110">
        <v>14</v>
      </c>
      <c r="E32" s="108">
        <v>2</v>
      </c>
      <c r="F32" s="110">
        <v>1</v>
      </c>
      <c r="G32" s="108">
        <v>1</v>
      </c>
      <c r="H32" s="109">
        <v>0</v>
      </c>
      <c r="I32" s="110">
        <v>13</v>
      </c>
      <c r="J32" s="108">
        <v>5</v>
      </c>
      <c r="K32" s="109">
        <v>0</v>
      </c>
      <c r="L32" s="110">
        <v>20</v>
      </c>
      <c r="M32" s="108">
        <v>5</v>
      </c>
      <c r="N32" s="110">
        <v>0</v>
      </c>
      <c r="O32" s="108">
        <v>0</v>
      </c>
      <c r="P32" s="109">
        <v>0</v>
      </c>
      <c r="Q32" s="110">
        <v>10</v>
      </c>
    </row>
    <row r="33" spans="1:17" ht="15.75">
      <c r="A33" s="103" t="s">
        <v>192</v>
      </c>
      <c r="B33" s="108">
        <v>18</v>
      </c>
      <c r="C33" s="109">
        <v>2</v>
      </c>
      <c r="D33" s="110">
        <v>22</v>
      </c>
      <c r="E33" s="108">
        <v>3</v>
      </c>
      <c r="F33" s="110">
        <v>2</v>
      </c>
      <c r="G33" s="108">
        <v>4</v>
      </c>
      <c r="H33" s="109">
        <v>5</v>
      </c>
      <c r="I33" s="110">
        <v>5</v>
      </c>
      <c r="J33" s="108">
        <v>12</v>
      </c>
      <c r="K33" s="109">
        <v>1</v>
      </c>
      <c r="L33" s="110">
        <v>14</v>
      </c>
      <c r="M33" s="108">
        <v>5</v>
      </c>
      <c r="N33" s="110">
        <v>10</v>
      </c>
      <c r="O33" s="108">
        <v>1</v>
      </c>
      <c r="P33" s="109">
        <v>0</v>
      </c>
      <c r="Q33" s="110">
        <v>6</v>
      </c>
    </row>
    <row r="34" spans="1:17" ht="15.75">
      <c r="A34" s="107" t="s">
        <v>193</v>
      </c>
      <c r="B34" s="108">
        <v>17</v>
      </c>
      <c r="C34" s="109">
        <v>1</v>
      </c>
      <c r="D34" s="110">
        <v>140</v>
      </c>
      <c r="E34" s="108">
        <v>6</v>
      </c>
      <c r="F34" s="110">
        <v>1</v>
      </c>
      <c r="G34" s="108">
        <v>10</v>
      </c>
      <c r="H34" s="109">
        <v>1</v>
      </c>
      <c r="I34" s="110">
        <v>47</v>
      </c>
      <c r="J34" s="108">
        <v>31</v>
      </c>
      <c r="K34" s="109">
        <v>0</v>
      </c>
      <c r="L34" s="110">
        <v>107</v>
      </c>
      <c r="M34" s="108">
        <v>11</v>
      </c>
      <c r="N34" s="110">
        <v>3</v>
      </c>
      <c r="O34" s="108">
        <v>7</v>
      </c>
      <c r="P34" s="109">
        <v>2</v>
      </c>
      <c r="Q34" s="110">
        <v>226</v>
      </c>
    </row>
    <row r="35" spans="1:17" ht="15.75">
      <c r="A35" s="103" t="s">
        <v>194</v>
      </c>
      <c r="B35" s="108">
        <v>112</v>
      </c>
      <c r="C35" s="109">
        <v>0</v>
      </c>
      <c r="D35" s="110">
        <v>74</v>
      </c>
      <c r="E35" s="108">
        <v>11</v>
      </c>
      <c r="F35" s="110">
        <v>0</v>
      </c>
      <c r="G35" s="108">
        <v>12</v>
      </c>
      <c r="H35" s="109">
        <v>3</v>
      </c>
      <c r="I35" s="110">
        <v>26</v>
      </c>
      <c r="J35" s="108">
        <v>98</v>
      </c>
      <c r="K35" s="109">
        <v>0</v>
      </c>
      <c r="L35" s="110">
        <v>85</v>
      </c>
      <c r="M35" s="108">
        <v>12</v>
      </c>
      <c r="N35" s="110">
        <v>0</v>
      </c>
      <c r="O35" s="108">
        <v>6</v>
      </c>
      <c r="P35" s="109">
        <v>0</v>
      </c>
      <c r="Q35" s="110">
        <v>21</v>
      </c>
    </row>
    <row r="36" spans="1:17" ht="15.75">
      <c r="A36" s="107" t="s">
        <v>195</v>
      </c>
      <c r="B36" s="108">
        <v>7</v>
      </c>
      <c r="C36" s="109">
        <v>1</v>
      </c>
      <c r="D36" s="110">
        <v>21</v>
      </c>
      <c r="E36" s="108">
        <v>4</v>
      </c>
      <c r="F36" s="110">
        <v>1</v>
      </c>
      <c r="G36" s="108">
        <v>3</v>
      </c>
      <c r="H36" s="109">
        <v>0</v>
      </c>
      <c r="I36" s="110">
        <v>5</v>
      </c>
      <c r="J36" s="108">
        <v>8</v>
      </c>
      <c r="K36" s="109">
        <v>0</v>
      </c>
      <c r="L36" s="110">
        <v>16</v>
      </c>
      <c r="M36" s="108">
        <v>2</v>
      </c>
      <c r="N36" s="110">
        <v>2</v>
      </c>
      <c r="O36" s="108">
        <v>4</v>
      </c>
      <c r="P36" s="109">
        <v>1</v>
      </c>
      <c r="Q36" s="110">
        <v>13</v>
      </c>
    </row>
    <row r="37" spans="1:17" ht="15.75">
      <c r="A37" s="103" t="s">
        <v>196</v>
      </c>
      <c r="B37" s="108">
        <v>1</v>
      </c>
      <c r="C37" s="109">
        <v>0</v>
      </c>
      <c r="D37" s="110">
        <v>2</v>
      </c>
      <c r="E37" s="108">
        <v>0</v>
      </c>
      <c r="F37" s="110">
        <v>1</v>
      </c>
      <c r="G37" s="108">
        <v>2</v>
      </c>
      <c r="H37" s="109">
        <v>1</v>
      </c>
      <c r="I37" s="110">
        <v>1</v>
      </c>
      <c r="J37" s="108">
        <v>2</v>
      </c>
      <c r="K37" s="109">
        <v>0</v>
      </c>
      <c r="L37" s="110">
        <v>10</v>
      </c>
      <c r="M37" s="108">
        <v>0</v>
      </c>
      <c r="N37" s="110">
        <v>0</v>
      </c>
      <c r="O37" s="108">
        <v>1</v>
      </c>
      <c r="P37" s="109">
        <v>1</v>
      </c>
      <c r="Q37" s="110">
        <v>3</v>
      </c>
    </row>
    <row r="38" spans="1:17" ht="15.75">
      <c r="A38" s="107" t="s">
        <v>197</v>
      </c>
      <c r="B38" s="108">
        <v>3</v>
      </c>
      <c r="C38" s="109">
        <v>0</v>
      </c>
      <c r="D38" s="110">
        <v>7</v>
      </c>
      <c r="E38" s="108">
        <v>0</v>
      </c>
      <c r="F38" s="110">
        <v>0</v>
      </c>
      <c r="G38" s="108">
        <v>0</v>
      </c>
      <c r="H38" s="109">
        <v>0</v>
      </c>
      <c r="I38" s="110">
        <v>2</v>
      </c>
      <c r="J38" s="108">
        <v>5</v>
      </c>
      <c r="K38" s="109">
        <v>0</v>
      </c>
      <c r="L38" s="110">
        <v>7</v>
      </c>
      <c r="M38" s="108">
        <v>0</v>
      </c>
      <c r="N38" s="110">
        <v>0</v>
      </c>
      <c r="O38" s="108">
        <v>0</v>
      </c>
      <c r="P38" s="109">
        <v>1</v>
      </c>
      <c r="Q38" s="110">
        <v>2</v>
      </c>
    </row>
    <row r="39" spans="1:17" ht="15.75">
      <c r="A39" s="103" t="s">
        <v>198</v>
      </c>
      <c r="B39" s="108">
        <v>46</v>
      </c>
      <c r="C39" s="109">
        <v>0</v>
      </c>
      <c r="D39" s="110">
        <v>88</v>
      </c>
      <c r="E39" s="108">
        <v>8</v>
      </c>
      <c r="F39" s="110">
        <v>0</v>
      </c>
      <c r="G39" s="108">
        <v>15</v>
      </c>
      <c r="H39" s="109">
        <v>0</v>
      </c>
      <c r="I39" s="110">
        <v>12</v>
      </c>
      <c r="J39" s="108">
        <v>47</v>
      </c>
      <c r="K39" s="109">
        <v>1</v>
      </c>
      <c r="L39" s="110">
        <v>77</v>
      </c>
      <c r="M39" s="108">
        <v>26</v>
      </c>
      <c r="N39" s="110">
        <v>2</v>
      </c>
      <c r="O39" s="108">
        <v>5</v>
      </c>
      <c r="P39" s="109">
        <v>1</v>
      </c>
      <c r="Q39" s="110">
        <v>76</v>
      </c>
    </row>
    <row r="40" spans="1:17" ht="15.75">
      <c r="A40" s="107" t="s">
        <v>199</v>
      </c>
      <c r="B40" s="108">
        <v>11</v>
      </c>
      <c r="C40" s="109">
        <v>1</v>
      </c>
      <c r="D40" s="110">
        <v>13</v>
      </c>
      <c r="E40" s="108">
        <v>0</v>
      </c>
      <c r="F40" s="110">
        <v>1</v>
      </c>
      <c r="G40" s="108">
        <v>4</v>
      </c>
      <c r="H40" s="109">
        <v>1</v>
      </c>
      <c r="I40" s="110">
        <v>5</v>
      </c>
      <c r="J40" s="108">
        <v>9</v>
      </c>
      <c r="K40" s="109">
        <v>0</v>
      </c>
      <c r="L40" s="110">
        <v>11</v>
      </c>
      <c r="M40" s="108">
        <v>9</v>
      </c>
      <c r="N40" s="110">
        <v>2</v>
      </c>
      <c r="O40" s="108">
        <v>0</v>
      </c>
      <c r="P40" s="109">
        <v>0</v>
      </c>
      <c r="Q40" s="110">
        <v>6</v>
      </c>
    </row>
    <row r="41" spans="1:17" ht="15.75">
      <c r="A41" s="103" t="s">
        <v>200</v>
      </c>
      <c r="B41" s="108">
        <v>76</v>
      </c>
      <c r="C41" s="109">
        <v>2</v>
      </c>
      <c r="D41" s="110">
        <v>64</v>
      </c>
      <c r="E41" s="108">
        <v>15</v>
      </c>
      <c r="F41" s="110">
        <v>0</v>
      </c>
      <c r="G41" s="108">
        <v>25</v>
      </c>
      <c r="H41" s="109">
        <v>0</v>
      </c>
      <c r="I41" s="110">
        <v>17</v>
      </c>
      <c r="J41" s="108">
        <v>58</v>
      </c>
      <c r="K41" s="109">
        <v>2</v>
      </c>
      <c r="L41" s="110">
        <v>65</v>
      </c>
      <c r="M41" s="108">
        <v>24</v>
      </c>
      <c r="N41" s="110">
        <v>4</v>
      </c>
      <c r="O41" s="108">
        <v>14</v>
      </c>
      <c r="P41" s="109">
        <v>0</v>
      </c>
      <c r="Q41" s="110">
        <v>26</v>
      </c>
    </row>
    <row r="42" spans="1:17" ht="15.75">
      <c r="A42" s="107" t="s">
        <v>201</v>
      </c>
      <c r="B42" s="108">
        <v>1719</v>
      </c>
      <c r="C42" s="109">
        <v>8</v>
      </c>
      <c r="D42" s="110">
        <v>1795</v>
      </c>
      <c r="E42" s="108">
        <v>330</v>
      </c>
      <c r="F42" s="110">
        <v>7</v>
      </c>
      <c r="G42" s="108">
        <v>497</v>
      </c>
      <c r="H42" s="109">
        <v>9</v>
      </c>
      <c r="I42" s="110">
        <v>566</v>
      </c>
      <c r="J42" s="108">
        <v>1577</v>
      </c>
      <c r="K42" s="109">
        <v>1</v>
      </c>
      <c r="L42" s="110">
        <v>1889</v>
      </c>
      <c r="M42" s="108">
        <v>818</v>
      </c>
      <c r="N42" s="110">
        <v>11</v>
      </c>
      <c r="O42" s="108">
        <v>458</v>
      </c>
      <c r="P42" s="109">
        <v>11</v>
      </c>
      <c r="Q42" s="110">
        <v>607</v>
      </c>
    </row>
    <row r="43" spans="1:17" ht="15.75">
      <c r="A43" s="103" t="s">
        <v>202</v>
      </c>
      <c r="B43" s="108">
        <v>246</v>
      </c>
      <c r="C43" s="109">
        <v>3</v>
      </c>
      <c r="D43" s="110">
        <v>206</v>
      </c>
      <c r="E43" s="108">
        <v>44</v>
      </c>
      <c r="F43" s="110">
        <v>5</v>
      </c>
      <c r="G43" s="108">
        <v>80</v>
      </c>
      <c r="H43" s="109">
        <v>5</v>
      </c>
      <c r="I43" s="110">
        <v>75</v>
      </c>
      <c r="J43" s="108">
        <v>200</v>
      </c>
      <c r="K43" s="109">
        <v>3</v>
      </c>
      <c r="L43" s="110">
        <v>234</v>
      </c>
      <c r="M43" s="108">
        <v>96</v>
      </c>
      <c r="N43" s="110">
        <v>7</v>
      </c>
      <c r="O43" s="108">
        <v>75</v>
      </c>
      <c r="P43" s="109">
        <v>4</v>
      </c>
      <c r="Q43" s="110">
        <v>70</v>
      </c>
    </row>
    <row r="44" spans="1:17" ht="15.75">
      <c r="A44" s="107" t="s">
        <v>203</v>
      </c>
      <c r="B44" s="108">
        <v>3</v>
      </c>
      <c r="C44" s="109">
        <v>0</v>
      </c>
      <c r="D44" s="110">
        <v>3</v>
      </c>
      <c r="E44" s="108">
        <v>0</v>
      </c>
      <c r="F44" s="110">
        <v>0</v>
      </c>
      <c r="G44" s="108">
        <v>0</v>
      </c>
      <c r="H44" s="109">
        <v>0</v>
      </c>
      <c r="I44" s="110">
        <v>2</v>
      </c>
      <c r="J44" s="108">
        <v>5</v>
      </c>
      <c r="K44" s="109">
        <v>1</v>
      </c>
      <c r="L44" s="110">
        <v>12</v>
      </c>
      <c r="M44" s="108">
        <v>1</v>
      </c>
      <c r="N44" s="110">
        <v>1</v>
      </c>
      <c r="O44" s="108">
        <v>0</v>
      </c>
      <c r="P44" s="109">
        <v>0</v>
      </c>
      <c r="Q44" s="110">
        <v>3</v>
      </c>
    </row>
    <row r="45" spans="1:17" ht="15.75">
      <c r="A45" s="103" t="s">
        <v>204</v>
      </c>
      <c r="B45" s="108">
        <v>5</v>
      </c>
      <c r="C45" s="109">
        <v>1</v>
      </c>
      <c r="D45" s="110">
        <v>4</v>
      </c>
      <c r="E45" s="108">
        <v>1</v>
      </c>
      <c r="F45" s="110">
        <v>0</v>
      </c>
      <c r="G45" s="108">
        <v>3</v>
      </c>
      <c r="H45" s="109">
        <v>0</v>
      </c>
      <c r="I45" s="110">
        <v>4</v>
      </c>
      <c r="J45" s="108">
        <v>8</v>
      </c>
      <c r="K45" s="109">
        <v>1</v>
      </c>
      <c r="L45" s="110">
        <v>11</v>
      </c>
      <c r="M45" s="108">
        <v>2</v>
      </c>
      <c r="N45" s="110">
        <v>1</v>
      </c>
      <c r="O45" s="108">
        <v>1</v>
      </c>
      <c r="P45" s="109">
        <v>0</v>
      </c>
      <c r="Q45" s="110">
        <v>2</v>
      </c>
    </row>
    <row r="46" spans="1:17" ht="15.75">
      <c r="A46" s="107" t="s">
        <v>205</v>
      </c>
      <c r="B46" s="108">
        <v>67</v>
      </c>
      <c r="C46" s="109">
        <v>3</v>
      </c>
      <c r="D46" s="110">
        <v>56</v>
      </c>
      <c r="E46" s="108">
        <v>5</v>
      </c>
      <c r="F46" s="110">
        <v>1</v>
      </c>
      <c r="G46" s="108">
        <v>10</v>
      </c>
      <c r="H46" s="109">
        <v>0</v>
      </c>
      <c r="I46" s="110">
        <v>22</v>
      </c>
      <c r="J46" s="108">
        <v>51</v>
      </c>
      <c r="K46" s="109">
        <v>2</v>
      </c>
      <c r="L46" s="110">
        <v>40</v>
      </c>
      <c r="M46" s="108">
        <v>20</v>
      </c>
      <c r="N46" s="110">
        <v>1</v>
      </c>
      <c r="O46" s="108">
        <v>25</v>
      </c>
      <c r="P46" s="109">
        <v>1</v>
      </c>
      <c r="Q46" s="110">
        <v>18</v>
      </c>
    </row>
    <row r="47" spans="1:17" ht="15.75">
      <c r="A47" s="103" t="s">
        <v>206</v>
      </c>
      <c r="B47" s="108">
        <v>6</v>
      </c>
      <c r="C47" s="109">
        <v>0</v>
      </c>
      <c r="D47" s="110">
        <v>35</v>
      </c>
      <c r="E47" s="108">
        <v>0</v>
      </c>
      <c r="F47" s="110">
        <v>0</v>
      </c>
      <c r="G47" s="108">
        <v>2</v>
      </c>
      <c r="H47" s="109">
        <v>1</v>
      </c>
      <c r="I47" s="110">
        <v>13</v>
      </c>
      <c r="J47" s="108">
        <v>3</v>
      </c>
      <c r="K47" s="109">
        <v>0</v>
      </c>
      <c r="L47" s="110">
        <v>44</v>
      </c>
      <c r="M47" s="108">
        <v>0</v>
      </c>
      <c r="N47" s="110">
        <v>2</v>
      </c>
      <c r="O47" s="108">
        <v>0</v>
      </c>
      <c r="P47" s="109">
        <v>2</v>
      </c>
      <c r="Q47" s="110">
        <v>251</v>
      </c>
    </row>
    <row r="48" spans="1:17" ht="15.75">
      <c r="A48" s="107" t="s">
        <v>207</v>
      </c>
      <c r="B48" s="108">
        <v>3</v>
      </c>
      <c r="C48" s="109">
        <v>0</v>
      </c>
      <c r="D48" s="110">
        <v>5</v>
      </c>
      <c r="E48" s="108">
        <v>2</v>
      </c>
      <c r="F48" s="110">
        <v>0</v>
      </c>
      <c r="G48" s="108">
        <v>4</v>
      </c>
      <c r="H48" s="109">
        <v>0</v>
      </c>
      <c r="I48" s="110">
        <v>5</v>
      </c>
      <c r="J48" s="108">
        <v>4</v>
      </c>
      <c r="K48" s="109">
        <v>0</v>
      </c>
      <c r="L48" s="110">
        <v>8</v>
      </c>
      <c r="M48" s="108">
        <v>4</v>
      </c>
      <c r="N48" s="110">
        <v>0</v>
      </c>
      <c r="O48" s="108">
        <v>7</v>
      </c>
      <c r="P48" s="109">
        <v>1</v>
      </c>
      <c r="Q48" s="110">
        <v>4</v>
      </c>
    </row>
    <row r="49" spans="1:17" ht="15.75">
      <c r="A49" s="103" t="s">
        <v>208</v>
      </c>
      <c r="B49" s="108">
        <v>92</v>
      </c>
      <c r="C49" s="109">
        <v>0</v>
      </c>
      <c r="D49" s="110">
        <v>103</v>
      </c>
      <c r="E49" s="108">
        <v>15</v>
      </c>
      <c r="F49" s="110">
        <v>2</v>
      </c>
      <c r="G49" s="108">
        <v>18</v>
      </c>
      <c r="H49" s="109">
        <v>1</v>
      </c>
      <c r="I49" s="110">
        <v>14</v>
      </c>
      <c r="J49" s="108">
        <v>62</v>
      </c>
      <c r="K49" s="109">
        <v>0</v>
      </c>
      <c r="L49" s="110">
        <v>45</v>
      </c>
      <c r="M49" s="108">
        <v>35</v>
      </c>
      <c r="N49" s="110">
        <v>4</v>
      </c>
      <c r="O49" s="108">
        <v>11</v>
      </c>
      <c r="P49" s="109">
        <v>4</v>
      </c>
      <c r="Q49" s="110">
        <v>23</v>
      </c>
    </row>
    <row r="50" spans="1:17" ht="15.75">
      <c r="A50" s="107" t="s">
        <v>209</v>
      </c>
      <c r="B50" s="108">
        <v>67</v>
      </c>
      <c r="C50" s="109">
        <v>6</v>
      </c>
      <c r="D50" s="110">
        <v>93</v>
      </c>
      <c r="E50" s="108">
        <v>15</v>
      </c>
      <c r="F50" s="110">
        <v>2</v>
      </c>
      <c r="G50" s="108">
        <v>11</v>
      </c>
      <c r="H50" s="109">
        <v>1</v>
      </c>
      <c r="I50" s="110">
        <v>25</v>
      </c>
      <c r="J50" s="108">
        <v>52</v>
      </c>
      <c r="K50" s="109">
        <v>4</v>
      </c>
      <c r="L50" s="110">
        <v>107</v>
      </c>
      <c r="M50" s="108">
        <v>26</v>
      </c>
      <c r="N50" s="110">
        <v>9</v>
      </c>
      <c r="O50" s="108">
        <v>18</v>
      </c>
      <c r="P50" s="109">
        <v>5</v>
      </c>
      <c r="Q50" s="110">
        <v>140</v>
      </c>
    </row>
    <row r="51" spans="1:17" ht="15.75">
      <c r="A51" s="103" t="s">
        <v>210</v>
      </c>
      <c r="B51" s="108">
        <v>13</v>
      </c>
      <c r="C51" s="109">
        <v>2</v>
      </c>
      <c r="D51" s="110">
        <v>38</v>
      </c>
      <c r="E51" s="108">
        <v>0</v>
      </c>
      <c r="F51" s="110">
        <v>2</v>
      </c>
      <c r="G51" s="108">
        <v>4</v>
      </c>
      <c r="H51" s="109">
        <v>1</v>
      </c>
      <c r="I51" s="110">
        <v>23</v>
      </c>
      <c r="J51" s="108">
        <v>12</v>
      </c>
      <c r="K51" s="109">
        <v>3</v>
      </c>
      <c r="L51" s="110">
        <v>28</v>
      </c>
      <c r="M51" s="108">
        <v>3</v>
      </c>
      <c r="N51" s="110">
        <v>0</v>
      </c>
      <c r="O51" s="108">
        <v>2</v>
      </c>
      <c r="P51" s="109">
        <v>2</v>
      </c>
      <c r="Q51" s="110">
        <v>12</v>
      </c>
    </row>
    <row r="52" spans="1:17" ht="15.75">
      <c r="A52" s="107" t="s">
        <v>211</v>
      </c>
      <c r="B52" s="108">
        <v>14</v>
      </c>
      <c r="C52" s="109">
        <v>0</v>
      </c>
      <c r="D52" s="110">
        <v>30</v>
      </c>
      <c r="E52" s="108">
        <v>2</v>
      </c>
      <c r="F52" s="110">
        <v>0</v>
      </c>
      <c r="G52" s="108">
        <v>2</v>
      </c>
      <c r="H52" s="109">
        <v>0</v>
      </c>
      <c r="I52" s="110">
        <v>15</v>
      </c>
      <c r="J52" s="108">
        <v>25</v>
      </c>
      <c r="K52" s="109">
        <v>0</v>
      </c>
      <c r="L52" s="110">
        <v>26</v>
      </c>
      <c r="M52" s="108">
        <v>10</v>
      </c>
      <c r="N52" s="110">
        <v>0</v>
      </c>
      <c r="O52" s="108">
        <v>5</v>
      </c>
      <c r="P52" s="109">
        <v>0</v>
      </c>
      <c r="Q52" s="110">
        <v>20</v>
      </c>
    </row>
    <row r="53" spans="1:17" ht="15.75">
      <c r="A53" s="103" t="s">
        <v>212</v>
      </c>
      <c r="B53" s="108">
        <v>24</v>
      </c>
      <c r="C53" s="109">
        <v>3</v>
      </c>
      <c r="D53" s="110">
        <v>71</v>
      </c>
      <c r="E53" s="108">
        <v>5</v>
      </c>
      <c r="F53" s="110">
        <v>1</v>
      </c>
      <c r="G53" s="108">
        <v>6</v>
      </c>
      <c r="H53" s="109">
        <v>2</v>
      </c>
      <c r="I53" s="110">
        <v>24</v>
      </c>
      <c r="J53" s="108">
        <v>24</v>
      </c>
      <c r="K53" s="109">
        <v>2</v>
      </c>
      <c r="L53" s="110">
        <v>87</v>
      </c>
      <c r="M53" s="108">
        <v>5</v>
      </c>
      <c r="N53" s="110">
        <v>0</v>
      </c>
      <c r="O53" s="108">
        <v>5</v>
      </c>
      <c r="P53" s="109">
        <v>1</v>
      </c>
      <c r="Q53" s="110">
        <v>50</v>
      </c>
    </row>
    <row r="54" spans="1:17" ht="15.75">
      <c r="A54" s="107" t="s">
        <v>213</v>
      </c>
      <c r="B54" s="108">
        <v>24</v>
      </c>
      <c r="C54" s="109">
        <v>0</v>
      </c>
      <c r="D54" s="110">
        <v>47</v>
      </c>
      <c r="E54" s="108">
        <v>1</v>
      </c>
      <c r="F54" s="110">
        <v>0</v>
      </c>
      <c r="G54" s="108">
        <v>8</v>
      </c>
      <c r="H54" s="109">
        <v>1</v>
      </c>
      <c r="I54" s="110">
        <v>26</v>
      </c>
      <c r="J54" s="108">
        <v>21</v>
      </c>
      <c r="K54" s="109">
        <v>1</v>
      </c>
      <c r="L54" s="110">
        <v>58</v>
      </c>
      <c r="M54" s="108">
        <v>0</v>
      </c>
      <c r="N54" s="110">
        <v>0</v>
      </c>
      <c r="O54" s="108">
        <v>1</v>
      </c>
      <c r="P54" s="109">
        <v>0</v>
      </c>
      <c r="Q54" s="110">
        <v>12</v>
      </c>
    </row>
    <row r="55" spans="1:17" ht="15.75">
      <c r="A55" s="103" t="s">
        <v>214</v>
      </c>
      <c r="B55" s="108">
        <v>25</v>
      </c>
      <c r="C55" s="109">
        <v>5</v>
      </c>
      <c r="D55" s="110">
        <v>13</v>
      </c>
      <c r="E55" s="108">
        <v>1</v>
      </c>
      <c r="F55" s="110">
        <v>0</v>
      </c>
      <c r="G55" s="108">
        <v>0</v>
      </c>
      <c r="H55" s="109">
        <v>0</v>
      </c>
      <c r="I55" s="110">
        <v>3</v>
      </c>
      <c r="J55" s="108">
        <v>28</v>
      </c>
      <c r="K55" s="109">
        <v>3</v>
      </c>
      <c r="L55" s="110">
        <v>15</v>
      </c>
      <c r="M55" s="108">
        <v>1</v>
      </c>
      <c r="N55" s="110">
        <v>1</v>
      </c>
      <c r="O55" s="108">
        <v>1</v>
      </c>
      <c r="P55" s="109">
        <v>0</v>
      </c>
      <c r="Q55" s="110">
        <v>3</v>
      </c>
    </row>
    <row r="56" spans="1:17" ht="15.75">
      <c r="A56" s="107" t="s">
        <v>215</v>
      </c>
      <c r="B56" s="108">
        <v>48</v>
      </c>
      <c r="C56" s="109">
        <v>2</v>
      </c>
      <c r="D56" s="110">
        <v>117</v>
      </c>
      <c r="E56" s="108">
        <v>10</v>
      </c>
      <c r="F56" s="110">
        <v>2</v>
      </c>
      <c r="G56" s="108">
        <v>11</v>
      </c>
      <c r="H56" s="109">
        <v>0</v>
      </c>
      <c r="I56" s="110">
        <v>37</v>
      </c>
      <c r="J56" s="108">
        <v>32</v>
      </c>
      <c r="K56" s="109">
        <v>2</v>
      </c>
      <c r="L56" s="110">
        <v>98</v>
      </c>
      <c r="M56" s="108">
        <v>16</v>
      </c>
      <c r="N56" s="110">
        <v>0</v>
      </c>
      <c r="O56" s="108">
        <v>9</v>
      </c>
      <c r="P56" s="109">
        <v>0</v>
      </c>
      <c r="Q56" s="110">
        <v>119</v>
      </c>
    </row>
    <row r="57" spans="1:17" ht="15.75">
      <c r="A57" s="103" t="s">
        <v>216</v>
      </c>
      <c r="B57" s="108">
        <v>7</v>
      </c>
      <c r="C57" s="109">
        <v>0</v>
      </c>
      <c r="D57" s="110">
        <v>3</v>
      </c>
      <c r="E57" s="108">
        <v>0</v>
      </c>
      <c r="F57" s="110">
        <v>0</v>
      </c>
      <c r="G57" s="108">
        <v>1</v>
      </c>
      <c r="H57" s="109">
        <v>0</v>
      </c>
      <c r="I57" s="110">
        <v>2</v>
      </c>
      <c r="J57" s="108">
        <v>8</v>
      </c>
      <c r="K57" s="109">
        <v>1</v>
      </c>
      <c r="L57" s="110">
        <v>1</v>
      </c>
      <c r="M57" s="108">
        <v>0</v>
      </c>
      <c r="N57" s="110">
        <v>2</v>
      </c>
      <c r="O57" s="108">
        <v>3</v>
      </c>
      <c r="P57" s="109">
        <v>1</v>
      </c>
      <c r="Q57" s="110">
        <v>1</v>
      </c>
    </row>
    <row r="58" spans="1:17" ht="15.75">
      <c r="A58" s="107" t="s">
        <v>217</v>
      </c>
      <c r="B58" s="108">
        <v>15</v>
      </c>
      <c r="C58" s="109">
        <v>6</v>
      </c>
      <c r="D58" s="110">
        <v>29</v>
      </c>
      <c r="E58" s="108">
        <v>1</v>
      </c>
      <c r="F58" s="110">
        <v>2</v>
      </c>
      <c r="G58" s="108">
        <v>1</v>
      </c>
      <c r="H58" s="109">
        <v>0</v>
      </c>
      <c r="I58" s="110">
        <v>7</v>
      </c>
      <c r="J58" s="108">
        <v>15</v>
      </c>
      <c r="K58" s="109">
        <v>7</v>
      </c>
      <c r="L58" s="110">
        <v>24</v>
      </c>
      <c r="M58" s="108">
        <v>1</v>
      </c>
      <c r="N58" s="110">
        <v>1</v>
      </c>
      <c r="O58" s="108">
        <v>2</v>
      </c>
      <c r="P58" s="109">
        <v>1</v>
      </c>
      <c r="Q58" s="110">
        <v>11</v>
      </c>
    </row>
    <row r="59" spans="1:17" ht="15.75">
      <c r="A59" s="103" t="s">
        <v>218</v>
      </c>
      <c r="B59" s="108">
        <v>10</v>
      </c>
      <c r="C59" s="109">
        <v>0</v>
      </c>
      <c r="D59" s="110">
        <v>7</v>
      </c>
      <c r="E59" s="108">
        <v>1</v>
      </c>
      <c r="F59" s="110">
        <v>0</v>
      </c>
      <c r="G59" s="108">
        <v>8</v>
      </c>
      <c r="H59" s="109">
        <v>0</v>
      </c>
      <c r="I59" s="110">
        <v>1</v>
      </c>
      <c r="J59" s="108">
        <v>8</v>
      </c>
      <c r="K59" s="109">
        <v>0</v>
      </c>
      <c r="L59" s="110">
        <v>5</v>
      </c>
      <c r="M59" s="108">
        <v>1</v>
      </c>
      <c r="N59" s="110">
        <v>1</v>
      </c>
      <c r="O59" s="108">
        <v>3</v>
      </c>
      <c r="P59" s="109">
        <v>1</v>
      </c>
      <c r="Q59" s="110">
        <v>0</v>
      </c>
    </row>
    <row r="60" spans="1:17" ht="15.75">
      <c r="A60" s="107" t="s">
        <v>219</v>
      </c>
      <c r="B60" s="108">
        <v>10</v>
      </c>
      <c r="C60" s="109">
        <v>0</v>
      </c>
      <c r="D60" s="110">
        <v>48</v>
      </c>
      <c r="E60" s="108">
        <v>3</v>
      </c>
      <c r="F60" s="110">
        <v>0</v>
      </c>
      <c r="G60" s="108">
        <v>6</v>
      </c>
      <c r="H60" s="109">
        <v>1</v>
      </c>
      <c r="I60" s="110">
        <v>18</v>
      </c>
      <c r="J60" s="108">
        <v>13</v>
      </c>
      <c r="K60" s="109">
        <v>0</v>
      </c>
      <c r="L60" s="110">
        <v>49</v>
      </c>
      <c r="M60" s="108">
        <v>5</v>
      </c>
      <c r="N60" s="110">
        <v>2</v>
      </c>
      <c r="O60" s="108">
        <v>6</v>
      </c>
      <c r="P60" s="109">
        <v>1</v>
      </c>
      <c r="Q60" s="110">
        <v>59</v>
      </c>
    </row>
    <row r="61" spans="1:17" ht="15.75">
      <c r="A61" s="103" t="s">
        <v>220</v>
      </c>
      <c r="B61" s="108">
        <v>5</v>
      </c>
      <c r="C61" s="109">
        <v>0</v>
      </c>
      <c r="D61" s="110">
        <v>15</v>
      </c>
      <c r="E61" s="108">
        <v>1</v>
      </c>
      <c r="F61" s="110">
        <v>0</v>
      </c>
      <c r="G61" s="108">
        <v>2</v>
      </c>
      <c r="H61" s="109">
        <v>1</v>
      </c>
      <c r="I61" s="110">
        <v>3</v>
      </c>
      <c r="J61" s="108">
        <v>10</v>
      </c>
      <c r="K61" s="109">
        <v>3</v>
      </c>
      <c r="L61" s="110">
        <v>12</v>
      </c>
      <c r="M61" s="108">
        <v>2</v>
      </c>
      <c r="N61" s="110">
        <v>3</v>
      </c>
      <c r="O61" s="108">
        <v>3</v>
      </c>
      <c r="P61" s="109">
        <v>2</v>
      </c>
      <c r="Q61" s="110">
        <v>32</v>
      </c>
    </row>
    <row r="62" spans="1:17" ht="15.75">
      <c r="A62" s="107" t="s">
        <v>221</v>
      </c>
      <c r="B62" s="108">
        <v>28</v>
      </c>
      <c r="C62" s="109">
        <v>0</v>
      </c>
      <c r="D62" s="110">
        <v>45</v>
      </c>
      <c r="E62" s="108">
        <v>6</v>
      </c>
      <c r="F62" s="110">
        <v>0</v>
      </c>
      <c r="G62" s="108">
        <v>8</v>
      </c>
      <c r="H62" s="109">
        <v>2</v>
      </c>
      <c r="I62" s="110">
        <v>17</v>
      </c>
      <c r="J62" s="108">
        <v>16</v>
      </c>
      <c r="K62" s="109">
        <v>1</v>
      </c>
      <c r="L62" s="110">
        <v>67</v>
      </c>
      <c r="M62" s="108">
        <v>6</v>
      </c>
      <c r="N62" s="110">
        <v>0</v>
      </c>
      <c r="O62" s="108">
        <v>6</v>
      </c>
      <c r="P62" s="109">
        <v>1</v>
      </c>
      <c r="Q62" s="110">
        <v>22</v>
      </c>
    </row>
    <row r="63" spans="1:17" ht="15.75">
      <c r="A63" s="103" t="s">
        <v>222</v>
      </c>
      <c r="B63" s="108">
        <v>35</v>
      </c>
      <c r="C63" s="109">
        <v>1</v>
      </c>
      <c r="D63" s="110">
        <v>48</v>
      </c>
      <c r="E63" s="108">
        <v>4</v>
      </c>
      <c r="F63" s="110">
        <v>1</v>
      </c>
      <c r="G63" s="108">
        <v>7</v>
      </c>
      <c r="H63" s="109">
        <v>1</v>
      </c>
      <c r="I63" s="110">
        <v>11</v>
      </c>
      <c r="J63" s="108">
        <v>28</v>
      </c>
      <c r="K63" s="109">
        <v>2</v>
      </c>
      <c r="L63" s="110">
        <v>67</v>
      </c>
      <c r="M63" s="108">
        <v>9</v>
      </c>
      <c r="N63" s="110">
        <v>2</v>
      </c>
      <c r="O63" s="108">
        <v>13</v>
      </c>
      <c r="P63" s="109">
        <v>4</v>
      </c>
      <c r="Q63" s="110">
        <v>27</v>
      </c>
    </row>
    <row r="64" spans="1:17" ht="15.75">
      <c r="A64" s="107" t="s">
        <v>223</v>
      </c>
      <c r="B64" s="108">
        <v>8</v>
      </c>
      <c r="C64" s="109">
        <v>0</v>
      </c>
      <c r="D64" s="110">
        <v>6</v>
      </c>
      <c r="E64" s="108">
        <v>1</v>
      </c>
      <c r="F64" s="110">
        <v>0</v>
      </c>
      <c r="G64" s="108">
        <v>0</v>
      </c>
      <c r="H64" s="109">
        <v>0</v>
      </c>
      <c r="I64" s="110">
        <v>0</v>
      </c>
      <c r="J64" s="108">
        <v>3</v>
      </c>
      <c r="K64" s="109">
        <v>1</v>
      </c>
      <c r="L64" s="110">
        <v>1</v>
      </c>
      <c r="M64" s="108">
        <v>0</v>
      </c>
      <c r="N64" s="110">
        <v>0</v>
      </c>
      <c r="O64" s="108">
        <v>0</v>
      </c>
      <c r="P64" s="109">
        <v>0</v>
      </c>
      <c r="Q64" s="110">
        <v>0</v>
      </c>
    </row>
    <row r="65" spans="1:17" ht="15.75">
      <c r="A65" s="103" t="s">
        <v>224</v>
      </c>
      <c r="B65" s="108">
        <v>0</v>
      </c>
      <c r="C65" s="109">
        <v>0</v>
      </c>
      <c r="D65" s="110">
        <v>7</v>
      </c>
      <c r="E65" s="108">
        <v>1</v>
      </c>
      <c r="F65" s="110">
        <v>0</v>
      </c>
      <c r="G65" s="108">
        <v>2</v>
      </c>
      <c r="H65" s="109">
        <v>1</v>
      </c>
      <c r="I65" s="110">
        <v>1</v>
      </c>
      <c r="J65" s="108">
        <v>0</v>
      </c>
      <c r="K65" s="109">
        <v>1</v>
      </c>
      <c r="L65" s="110">
        <v>17</v>
      </c>
      <c r="M65" s="108">
        <v>2</v>
      </c>
      <c r="N65" s="110">
        <v>1</v>
      </c>
      <c r="O65" s="108">
        <v>1</v>
      </c>
      <c r="P65" s="109">
        <v>0</v>
      </c>
      <c r="Q65" s="110">
        <v>260</v>
      </c>
    </row>
    <row r="66" spans="1:17" ht="15.75">
      <c r="A66" s="107" t="s">
        <v>225</v>
      </c>
      <c r="B66" s="108">
        <v>13</v>
      </c>
      <c r="C66" s="109">
        <v>2</v>
      </c>
      <c r="D66" s="110">
        <v>28</v>
      </c>
      <c r="E66" s="108">
        <v>3</v>
      </c>
      <c r="F66" s="110">
        <v>0</v>
      </c>
      <c r="G66" s="108">
        <v>2</v>
      </c>
      <c r="H66" s="109">
        <v>1</v>
      </c>
      <c r="I66" s="110">
        <v>9</v>
      </c>
      <c r="J66" s="108">
        <v>14</v>
      </c>
      <c r="K66" s="109">
        <v>1</v>
      </c>
      <c r="L66" s="110">
        <v>17</v>
      </c>
      <c r="M66" s="108">
        <v>1</v>
      </c>
      <c r="N66" s="110">
        <v>0</v>
      </c>
      <c r="O66" s="108">
        <v>3</v>
      </c>
      <c r="P66" s="109">
        <v>0</v>
      </c>
      <c r="Q66" s="110">
        <v>14</v>
      </c>
    </row>
    <row r="67" spans="1:17" ht="15.75">
      <c r="A67" s="103" t="s">
        <v>226</v>
      </c>
      <c r="B67" s="108">
        <v>31</v>
      </c>
      <c r="C67" s="109">
        <v>3</v>
      </c>
      <c r="D67" s="110">
        <v>90</v>
      </c>
      <c r="E67" s="108">
        <v>4</v>
      </c>
      <c r="F67" s="110">
        <v>1</v>
      </c>
      <c r="G67" s="108">
        <v>5</v>
      </c>
      <c r="H67" s="109">
        <v>3</v>
      </c>
      <c r="I67" s="110">
        <v>16</v>
      </c>
      <c r="J67" s="108">
        <v>28</v>
      </c>
      <c r="K67" s="109">
        <v>1</v>
      </c>
      <c r="L67" s="110">
        <v>109</v>
      </c>
      <c r="M67" s="108">
        <v>7</v>
      </c>
      <c r="N67" s="110">
        <v>4</v>
      </c>
      <c r="O67" s="108">
        <v>7</v>
      </c>
      <c r="P67" s="109">
        <v>1</v>
      </c>
      <c r="Q67" s="110">
        <v>36</v>
      </c>
    </row>
    <row r="68" spans="1:17" ht="15.75">
      <c r="A68" s="107" t="s">
        <v>227</v>
      </c>
      <c r="B68" s="108">
        <v>5</v>
      </c>
      <c r="C68" s="109">
        <v>2</v>
      </c>
      <c r="D68" s="110">
        <v>12</v>
      </c>
      <c r="E68" s="108">
        <v>1</v>
      </c>
      <c r="F68" s="110">
        <v>1</v>
      </c>
      <c r="G68" s="108">
        <v>1</v>
      </c>
      <c r="H68" s="109">
        <v>2</v>
      </c>
      <c r="I68" s="110">
        <v>8</v>
      </c>
      <c r="J68" s="108">
        <v>12</v>
      </c>
      <c r="K68" s="109">
        <v>1</v>
      </c>
      <c r="L68" s="110">
        <v>21</v>
      </c>
      <c r="M68" s="108">
        <v>2</v>
      </c>
      <c r="N68" s="110">
        <v>1</v>
      </c>
      <c r="O68" s="108">
        <v>1</v>
      </c>
      <c r="P68" s="109">
        <v>0</v>
      </c>
      <c r="Q68" s="110">
        <v>9</v>
      </c>
    </row>
    <row r="69" spans="1:17" ht="15.75">
      <c r="A69" s="103" t="s">
        <v>228</v>
      </c>
      <c r="B69" s="108">
        <v>18</v>
      </c>
      <c r="C69" s="109">
        <v>2</v>
      </c>
      <c r="D69" s="110">
        <v>28</v>
      </c>
      <c r="E69" s="108">
        <v>3</v>
      </c>
      <c r="F69" s="110">
        <v>1</v>
      </c>
      <c r="G69" s="108">
        <v>7</v>
      </c>
      <c r="H69" s="109">
        <v>1</v>
      </c>
      <c r="I69" s="110">
        <v>11</v>
      </c>
      <c r="J69" s="108">
        <v>21</v>
      </c>
      <c r="K69" s="109">
        <v>4</v>
      </c>
      <c r="L69" s="110">
        <v>23</v>
      </c>
      <c r="M69" s="108">
        <v>6</v>
      </c>
      <c r="N69" s="110">
        <v>0</v>
      </c>
      <c r="O69" s="108">
        <v>12</v>
      </c>
      <c r="P69" s="109">
        <v>1</v>
      </c>
      <c r="Q69" s="110">
        <v>11</v>
      </c>
    </row>
    <row r="70" spans="1:17" ht="15.75">
      <c r="A70" s="107" t="s">
        <v>229</v>
      </c>
      <c r="B70" s="108">
        <v>1</v>
      </c>
      <c r="C70" s="109">
        <v>0</v>
      </c>
      <c r="D70" s="110">
        <v>5</v>
      </c>
      <c r="E70" s="108">
        <v>0</v>
      </c>
      <c r="F70" s="110">
        <v>0</v>
      </c>
      <c r="G70" s="108">
        <v>0</v>
      </c>
      <c r="H70" s="109">
        <v>0</v>
      </c>
      <c r="I70" s="110">
        <v>1</v>
      </c>
      <c r="J70" s="108">
        <v>3</v>
      </c>
      <c r="K70" s="109">
        <v>1</v>
      </c>
      <c r="L70" s="110">
        <v>2</v>
      </c>
      <c r="M70" s="108">
        <v>0</v>
      </c>
      <c r="N70" s="110">
        <v>0</v>
      </c>
      <c r="O70" s="108">
        <v>0</v>
      </c>
      <c r="P70" s="109">
        <v>0</v>
      </c>
      <c r="Q70" s="110">
        <v>1</v>
      </c>
    </row>
    <row r="71" spans="1:17" ht="15.75">
      <c r="A71" s="103" t="s">
        <v>230</v>
      </c>
      <c r="B71" s="108">
        <v>36</v>
      </c>
      <c r="C71" s="109">
        <v>1</v>
      </c>
      <c r="D71" s="110">
        <v>57</v>
      </c>
      <c r="E71" s="108">
        <v>2</v>
      </c>
      <c r="F71" s="110">
        <v>1</v>
      </c>
      <c r="G71" s="108">
        <v>3</v>
      </c>
      <c r="H71" s="109">
        <v>0</v>
      </c>
      <c r="I71" s="110">
        <v>14</v>
      </c>
      <c r="J71" s="108">
        <v>42</v>
      </c>
      <c r="K71" s="109">
        <v>4</v>
      </c>
      <c r="L71" s="110">
        <v>57</v>
      </c>
      <c r="M71" s="108">
        <v>6</v>
      </c>
      <c r="N71" s="110">
        <v>0</v>
      </c>
      <c r="O71" s="108">
        <v>3</v>
      </c>
      <c r="P71" s="109">
        <v>0</v>
      </c>
      <c r="Q71" s="110">
        <v>6</v>
      </c>
    </row>
    <row r="72" spans="1:17" ht="15.75">
      <c r="A72" s="107" t="s">
        <v>231</v>
      </c>
      <c r="B72" s="108">
        <v>11</v>
      </c>
      <c r="C72" s="109">
        <v>0</v>
      </c>
      <c r="D72" s="110">
        <v>27</v>
      </c>
      <c r="E72" s="108">
        <v>2</v>
      </c>
      <c r="F72" s="110">
        <v>0</v>
      </c>
      <c r="G72" s="108">
        <v>5</v>
      </c>
      <c r="H72" s="109">
        <v>0</v>
      </c>
      <c r="I72" s="110">
        <v>10</v>
      </c>
      <c r="J72" s="108">
        <v>10</v>
      </c>
      <c r="K72" s="109">
        <v>0</v>
      </c>
      <c r="L72" s="110">
        <v>27</v>
      </c>
      <c r="M72" s="108">
        <v>0</v>
      </c>
      <c r="N72" s="110">
        <v>0</v>
      </c>
      <c r="O72" s="108">
        <v>4</v>
      </c>
      <c r="P72" s="109">
        <v>1</v>
      </c>
      <c r="Q72" s="110">
        <v>12</v>
      </c>
    </row>
    <row r="73" spans="1:17" ht="15.75">
      <c r="A73" s="103" t="s">
        <v>232</v>
      </c>
      <c r="B73" s="108">
        <v>40</v>
      </c>
      <c r="C73" s="109">
        <v>2</v>
      </c>
      <c r="D73" s="110">
        <v>34</v>
      </c>
      <c r="E73" s="108">
        <v>3</v>
      </c>
      <c r="F73" s="110">
        <v>0</v>
      </c>
      <c r="G73" s="108">
        <v>2</v>
      </c>
      <c r="H73" s="109">
        <v>0</v>
      </c>
      <c r="I73" s="110">
        <v>11</v>
      </c>
      <c r="J73" s="108">
        <v>24</v>
      </c>
      <c r="K73" s="109">
        <v>0</v>
      </c>
      <c r="L73" s="110">
        <v>82</v>
      </c>
      <c r="M73" s="108">
        <v>2</v>
      </c>
      <c r="N73" s="110">
        <v>1</v>
      </c>
      <c r="O73" s="108">
        <v>4</v>
      </c>
      <c r="P73" s="109">
        <v>0</v>
      </c>
      <c r="Q73" s="110">
        <v>7</v>
      </c>
    </row>
    <row r="74" spans="1:17" ht="15.75">
      <c r="A74" s="107" t="s">
        <v>233</v>
      </c>
      <c r="B74" s="108">
        <v>7</v>
      </c>
      <c r="C74" s="109">
        <v>0</v>
      </c>
      <c r="D74" s="110">
        <v>13</v>
      </c>
      <c r="E74" s="108">
        <v>0</v>
      </c>
      <c r="F74" s="110">
        <v>1</v>
      </c>
      <c r="G74" s="108">
        <v>1</v>
      </c>
      <c r="H74" s="109">
        <v>0</v>
      </c>
      <c r="I74" s="110">
        <v>3</v>
      </c>
      <c r="J74" s="108">
        <v>8</v>
      </c>
      <c r="K74" s="109">
        <v>1</v>
      </c>
      <c r="L74" s="110">
        <v>15</v>
      </c>
      <c r="M74" s="108">
        <v>0</v>
      </c>
      <c r="N74" s="110">
        <v>0</v>
      </c>
      <c r="O74" s="108">
        <v>2</v>
      </c>
      <c r="P74" s="109">
        <v>1</v>
      </c>
      <c r="Q74" s="110">
        <v>11</v>
      </c>
    </row>
    <row r="75" spans="1:17" ht="15.75">
      <c r="A75" s="103" t="s">
        <v>234</v>
      </c>
      <c r="B75" s="108">
        <v>9</v>
      </c>
      <c r="C75" s="109">
        <v>0</v>
      </c>
      <c r="D75" s="110">
        <v>46</v>
      </c>
      <c r="E75" s="108">
        <v>0</v>
      </c>
      <c r="F75" s="110">
        <v>1</v>
      </c>
      <c r="G75" s="108">
        <v>3</v>
      </c>
      <c r="H75" s="109">
        <v>0</v>
      </c>
      <c r="I75" s="110">
        <v>27</v>
      </c>
      <c r="J75" s="108">
        <v>8</v>
      </c>
      <c r="K75" s="109">
        <v>0</v>
      </c>
      <c r="L75" s="110">
        <v>39</v>
      </c>
      <c r="M75" s="108">
        <v>3</v>
      </c>
      <c r="N75" s="110">
        <v>0</v>
      </c>
      <c r="O75" s="108">
        <v>3</v>
      </c>
      <c r="P75" s="109">
        <v>0</v>
      </c>
      <c r="Q75" s="110">
        <v>19</v>
      </c>
    </row>
    <row r="76" spans="1:17" ht="15.75">
      <c r="A76" s="107" t="s">
        <v>235</v>
      </c>
      <c r="B76" s="108">
        <v>9</v>
      </c>
      <c r="C76" s="109">
        <v>0</v>
      </c>
      <c r="D76" s="110">
        <v>15</v>
      </c>
      <c r="E76" s="108">
        <v>2</v>
      </c>
      <c r="F76" s="110">
        <v>1</v>
      </c>
      <c r="G76" s="108">
        <v>4</v>
      </c>
      <c r="H76" s="109">
        <v>0</v>
      </c>
      <c r="I76" s="110">
        <v>10</v>
      </c>
      <c r="J76" s="108">
        <v>10</v>
      </c>
      <c r="K76" s="109">
        <v>0</v>
      </c>
      <c r="L76" s="110">
        <v>9</v>
      </c>
      <c r="M76" s="108">
        <v>2</v>
      </c>
      <c r="N76" s="110">
        <v>2</v>
      </c>
      <c r="O76" s="108">
        <v>1</v>
      </c>
      <c r="P76" s="109">
        <v>0</v>
      </c>
      <c r="Q76" s="110">
        <v>5</v>
      </c>
    </row>
    <row r="77" spans="1:17" ht="15.75">
      <c r="A77" s="103" t="s">
        <v>236</v>
      </c>
      <c r="B77" s="108">
        <v>1</v>
      </c>
      <c r="C77" s="109">
        <v>1</v>
      </c>
      <c r="D77" s="110">
        <v>9</v>
      </c>
      <c r="E77" s="108">
        <v>0</v>
      </c>
      <c r="F77" s="110">
        <v>0</v>
      </c>
      <c r="G77" s="108">
        <v>0</v>
      </c>
      <c r="H77" s="109">
        <v>0</v>
      </c>
      <c r="I77" s="110">
        <v>2</v>
      </c>
      <c r="J77" s="108">
        <v>1</v>
      </c>
      <c r="K77" s="109">
        <v>0</v>
      </c>
      <c r="L77" s="110">
        <v>2</v>
      </c>
      <c r="M77" s="108">
        <v>0</v>
      </c>
      <c r="N77" s="110">
        <v>0</v>
      </c>
      <c r="O77" s="108">
        <v>0</v>
      </c>
      <c r="P77" s="109">
        <v>0</v>
      </c>
      <c r="Q77" s="110">
        <v>0</v>
      </c>
    </row>
    <row r="78" spans="1:17" ht="15.75">
      <c r="A78" s="107" t="s">
        <v>237</v>
      </c>
      <c r="B78" s="108">
        <v>5</v>
      </c>
      <c r="C78" s="109">
        <v>0</v>
      </c>
      <c r="D78" s="110">
        <v>15</v>
      </c>
      <c r="E78" s="108">
        <v>0</v>
      </c>
      <c r="F78" s="110">
        <v>0</v>
      </c>
      <c r="G78" s="108">
        <v>2</v>
      </c>
      <c r="H78" s="109">
        <v>1</v>
      </c>
      <c r="I78" s="110">
        <v>4</v>
      </c>
      <c r="J78" s="108">
        <v>2</v>
      </c>
      <c r="K78" s="109">
        <v>1</v>
      </c>
      <c r="L78" s="110">
        <v>21</v>
      </c>
      <c r="M78" s="108">
        <v>6</v>
      </c>
      <c r="N78" s="110">
        <v>0</v>
      </c>
      <c r="O78" s="108">
        <v>4</v>
      </c>
      <c r="P78" s="109">
        <v>1</v>
      </c>
      <c r="Q78" s="110">
        <v>70</v>
      </c>
    </row>
    <row r="79" spans="1:17" ht="15.75">
      <c r="A79" s="103" t="s">
        <v>238</v>
      </c>
      <c r="B79" s="108">
        <v>9</v>
      </c>
      <c r="C79" s="109">
        <v>0</v>
      </c>
      <c r="D79" s="110">
        <v>8</v>
      </c>
      <c r="E79" s="108">
        <v>0</v>
      </c>
      <c r="F79" s="110">
        <v>0</v>
      </c>
      <c r="G79" s="108">
        <v>3</v>
      </c>
      <c r="H79" s="109">
        <v>0</v>
      </c>
      <c r="I79" s="110">
        <v>1</v>
      </c>
      <c r="J79" s="108">
        <v>4</v>
      </c>
      <c r="K79" s="109">
        <v>0</v>
      </c>
      <c r="L79" s="110">
        <v>4</v>
      </c>
      <c r="M79" s="108">
        <v>4</v>
      </c>
      <c r="N79" s="110">
        <v>0</v>
      </c>
      <c r="O79" s="108">
        <v>1</v>
      </c>
      <c r="P79" s="109">
        <v>0</v>
      </c>
      <c r="Q79" s="110">
        <v>1</v>
      </c>
    </row>
    <row r="80" spans="1:17" ht="15.75">
      <c r="A80" s="107" t="s">
        <v>239</v>
      </c>
      <c r="B80" s="108">
        <v>12</v>
      </c>
      <c r="C80" s="109">
        <v>0</v>
      </c>
      <c r="D80" s="110">
        <v>18</v>
      </c>
      <c r="E80" s="108">
        <v>0</v>
      </c>
      <c r="F80" s="110">
        <v>0</v>
      </c>
      <c r="G80" s="108">
        <v>9</v>
      </c>
      <c r="H80" s="109">
        <v>0</v>
      </c>
      <c r="I80" s="110">
        <v>0</v>
      </c>
      <c r="J80" s="108">
        <v>21</v>
      </c>
      <c r="K80" s="109">
        <v>0</v>
      </c>
      <c r="L80" s="110">
        <v>12</v>
      </c>
      <c r="M80" s="108">
        <v>2</v>
      </c>
      <c r="N80" s="110">
        <v>0</v>
      </c>
      <c r="O80" s="108">
        <v>6</v>
      </c>
      <c r="P80" s="109">
        <v>0</v>
      </c>
      <c r="Q80" s="110">
        <v>3</v>
      </c>
    </row>
    <row r="81" spans="1:17" ht="15.75">
      <c r="A81" s="103" t="s">
        <v>240</v>
      </c>
      <c r="B81" s="108">
        <v>13</v>
      </c>
      <c r="C81" s="109">
        <v>0</v>
      </c>
      <c r="D81" s="110">
        <v>3</v>
      </c>
      <c r="E81" s="108">
        <v>0</v>
      </c>
      <c r="F81" s="110">
        <v>0</v>
      </c>
      <c r="G81" s="108">
        <v>0</v>
      </c>
      <c r="H81" s="109">
        <v>0</v>
      </c>
      <c r="I81" s="110">
        <v>0</v>
      </c>
      <c r="J81" s="108">
        <v>11</v>
      </c>
      <c r="K81" s="109">
        <v>1</v>
      </c>
      <c r="L81" s="110">
        <v>3</v>
      </c>
      <c r="M81" s="108">
        <v>0</v>
      </c>
      <c r="N81" s="110">
        <v>0</v>
      </c>
      <c r="O81" s="108">
        <v>0</v>
      </c>
      <c r="P81" s="109">
        <v>0</v>
      </c>
      <c r="Q81" s="110">
        <v>1</v>
      </c>
    </row>
    <row r="82" spans="1:17" ht="15.75">
      <c r="A82" s="107" t="s">
        <v>241</v>
      </c>
      <c r="B82" s="108">
        <v>2</v>
      </c>
      <c r="C82" s="109">
        <v>0</v>
      </c>
      <c r="D82" s="110">
        <v>11</v>
      </c>
      <c r="E82" s="108">
        <v>0</v>
      </c>
      <c r="F82" s="110">
        <v>0</v>
      </c>
      <c r="G82" s="108">
        <v>0</v>
      </c>
      <c r="H82" s="109">
        <v>0</v>
      </c>
      <c r="I82" s="110">
        <v>3</v>
      </c>
      <c r="J82" s="108">
        <v>2</v>
      </c>
      <c r="K82" s="109">
        <v>0</v>
      </c>
      <c r="L82" s="110">
        <v>6</v>
      </c>
      <c r="M82" s="108">
        <v>0</v>
      </c>
      <c r="N82" s="110">
        <v>0</v>
      </c>
      <c r="O82" s="108">
        <v>3</v>
      </c>
      <c r="P82" s="109">
        <v>0</v>
      </c>
      <c r="Q82" s="110">
        <v>3</v>
      </c>
    </row>
    <row r="83" spans="1:17" ht="15.75">
      <c r="A83" s="103" t="s">
        <v>242</v>
      </c>
      <c r="B83" s="108">
        <v>2</v>
      </c>
      <c r="C83" s="109">
        <v>0</v>
      </c>
      <c r="D83" s="110">
        <v>6</v>
      </c>
      <c r="E83" s="108">
        <v>0</v>
      </c>
      <c r="F83" s="110">
        <v>0</v>
      </c>
      <c r="G83" s="108">
        <v>0</v>
      </c>
      <c r="H83" s="109">
        <v>0</v>
      </c>
      <c r="I83" s="110">
        <v>0</v>
      </c>
      <c r="J83" s="108">
        <v>1</v>
      </c>
      <c r="K83" s="109">
        <v>0</v>
      </c>
      <c r="L83" s="110">
        <v>5</v>
      </c>
      <c r="M83" s="108">
        <v>0</v>
      </c>
      <c r="N83" s="110">
        <v>0</v>
      </c>
      <c r="O83" s="108">
        <v>0</v>
      </c>
      <c r="P83" s="109">
        <v>0</v>
      </c>
      <c r="Q83" s="110">
        <v>18</v>
      </c>
    </row>
    <row r="84" spans="1:17" ht="15.75">
      <c r="A84" s="107" t="s">
        <v>243</v>
      </c>
      <c r="B84" s="108">
        <v>6</v>
      </c>
      <c r="C84" s="109">
        <v>0</v>
      </c>
      <c r="D84" s="110">
        <v>7</v>
      </c>
      <c r="E84" s="108">
        <v>0</v>
      </c>
      <c r="F84" s="110">
        <v>0</v>
      </c>
      <c r="G84" s="108">
        <v>1</v>
      </c>
      <c r="H84" s="109">
        <v>0</v>
      </c>
      <c r="I84" s="110">
        <v>3</v>
      </c>
      <c r="J84" s="108">
        <v>3</v>
      </c>
      <c r="K84" s="109">
        <v>0</v>
      </c>
      <c r="L84" s="110">
        <v>13</v>
      </c>
      <c r="M84" s="108">
        <v>1</v>
      </c>
      <c r="N84" s="110">
        <v>0</v>
      </c>
      <c r="O84" s="108">
        <v>1</v>
      </c>
      <c r="P84" s="109">
        <v>0</v>
      </c>
      <c r="Q84" s="110">
        <v>167</v>
      </c>
    </row>
    <row r="85" spans="1:17" ht="15.75">
      <c r="A85" s="103" t="s">
        <v>244</v>
      </c>
      <c r="B85" s="108">
        <v>13</v>
      </c>
      <c r="C85" s="109">
        <v>0</v>
      </c>
      <c r="D85" s="110">
        <v>16</v>
      </c>
      <c r="E85" s="108">
        <v>4</v>
      </c>
      <c r="F85" s="110">
        <v>0</v>
      </c>
      <c r="G85" s="108">
        <v>2</v>
      </c>
      <c r="H85" s="109">
        <v>0</v>
      </c>
      <c r="I85" s="110">
        <v>9</v>
      </c>
      <c r="J85" s="108">
        <v>10</v>
      </c>
      <c r="K85" s="109">
        <v>0</v>
      </c>
      <c r="L85" s="110">
        <v>20</v>
      </c>
      <c r="M85" s="108">
        <v>4</v>
      </c>
      <c r="N85" s="110">
        <v>0</v>
      </c>
      <c r="O85" s="108">
        <v>3</v>
      </c>
      <c r="P85" s="109">
        <v>1</v>
      </c>
      <c r="Q85" s="110">
        <v>5</v>
      </c>
    </row>
    <row r="86" spans="1:17" ht="15.75">
      <c r="A86" s="107" t="s">
        <v>245</v>
      </c>
      <c r="B86" s="108">
        <v>3</v>
      </c>
      <c r="C86" s="109">
        <v>0</v>
      </c>
      <c r="D86" s="110">
        <v>12</v>
      </c>
      <c r="E86" s="108">
        <v>2</v>
      </c>
      <c r="F86" s="110">
        <v>0</v>
      </c>
      <c r="G86" s="108">
        <v>0</v>
      </c>
      <c r="H86" s="109">
        <v>2</v>
      </c>
      <c r="I86" s="110">
        <v>5</v>
      </c>
      <c r="J86" s="108">
        <v>6</v>
      </c>
      <c r="K86" s="109">
        <v>1</v>
      </c>
      <c r="L86" s="110">
        <v>12</v>
      </c>
      <c r="M86" s="108">
        <v>3</v>
      </c>
      <c r="N86" s="110">
        <v>1</v>
      </c>
      <c r="O86" s="108">
        <v>0</v>
      </c>
      <c r="P86" s="109">
        <v>1</v>
      </c>
      <c r="Q86" s="110">
        <v>4</v>
      </c>
    </row>
    <row r="87" spans="1:17" ht="15.75">
      <c r="A87" s="103" t="s">
        <v>246</v>
      </c>
      <c r="B87" s="108">
        <v>3</v>
      </c>
      <c r="C87" s="109">
        <v>0</v>
      </c>
      <c r="D87" s="110">
        <v>5</v>
      </c>
      <c r="E87" s="108">
        <v>0</v>
      </c>
      <c r="F87" s="110">
        <v>0</v>
      </c>
      <c r="G87" s="108">
        <v>0</v>
      </c>
      <c r="H87" s="109">
        <v>0</v>
      </c>
      <c r="I87" s="110">
        <v>2</v>
      </c>
      <c r="J87" s="108">
        <v>3</v>
      </c>
      <c r="K87" s="109">
        <v>0</v>
      </c>
      <c r="L87" s="110">
        <v>5</v>
      </c>
      <c r="M87" s="108">
        <v>0</v>
      </c>
      <c r="N87" s="110">
        <v>0</v>
      </c>
      <c r="O87" s="108">
        <v>0</v>
      </c>
      <c r="P87" s="109">
        <v>0</v>
      </c>
      <c r="Q87" s="110">
        <v>5</v>
      </c>
    </row>
    <row r="88" spans="1:17" ht="15.75">
      <c r="A88" s="107" t="s">
        <v>247</v>
      </c>
      <c r="B88" s="108">
        <v>9</v>
      </c>
      <c r="C88" s="109">
        <v>0</v>
      </c>
      <c r="D88" s="110">
        <v>18</v>
      </c>
      <c r="E88" s="108">
        <v>0</v>
      </c>
      <c r="F88" s="110">
        <v>0</v>
      </c>
      <c r="G88" s="108">
        <v>3</v>
      </c>
      <c r="H88" s="109">
        <v>0</v>
      </c>
      <c r="I88" s="110">
        <v>6</v>
      </c>
      <c r="J88" s="108">
        <v>12</v>
      </c>
      <c r="K88" s="109">
        <v>0</v>
      </c>
      <c r="L88" s="110">
        <v>14</v>
      </c>
      <c r="M88" s="108">
        <v>3</v>
      </c>
      <c r="N88" s="110">
        <v>3</v>
      </c>
      <c r="O88" s="108">
        <v>11</v>
      </c>
      <c r="P88" s="109">
        <v>2</v>
      </c>
      <c r="Q88" s="110">
        <v>13</v>
      </c>
    </row>
    <row r="89" spans="1:17" ht="16.5" thickBot="1">
      <c r="A89" s="111" t="s">
        <v>248</v>
      </c>
      <c r="B89" s="108">
        <v>7</v>
      </c>
      <c r="C89" s="109">
        <v>0</v>
      </c>
      <c r="D89" s="110">
        <v>13</v>
      </c>
      <c r="E89" s="108">
        <v>0</v>
      </c>
      <c r="F89" s="110">
        <v>1</v>
      </c>
      <c r="G89" s="108">
        <v>3</v>
      </c>
      <c r="H89" s="109">
        <v>0</v>
      </c>
      <c r="I89" s="110">
        <v>13</v>
      </c>
      <c r="J89" s="108">
        <v>10</v>
      </c>
      <c r="K89" s="109">
        <v>0</v>
      </c>
      <c r="L89" s="110">
        <v>11</v>
      </c>
      <c r="M89" s="108">
        <v>0</v>
      </c>
      <c r="N89" s="110">
        <v>0</v>
      </c>
      <c r="O89" s="108">
        <v>3</v>
      </c>
      <c r="P89" s="109">
        <v>0</v>
      </c>
      <c r="Q89" s="110">
        <v>11</v>
      </c>
    </row>
    <row r="90" spans="1:17" s="116" customFormat="1" ht="17.25" customHeight="1" thickBot="1" thickTop="1">
      <c r="A90" s="112" t="s">
        <v>249</v>
      </c>
      <c r="B90" s="113">
        <f>SUM(B9:B89)</f>
        <v>4223</v>
      </c>
      <c r="C90" s="114">
        <f aca="true" t="shared" si="0" ref="C90:Q90">SUM(C9:C89)</f>
        <v>87</v>
      </c>
      <c r="D90" s="115">
        <f t="shared" si="0"/>
        <v>5510</v>
      </c>
      <c r="E90" s="113">
        <f t="shared" si="0"/>
        <v>690</v>
      </c>
      <c r="F90" s="115">
        <f t="shared" si="0"/>
        <v>66</v>
      </c>
      <c r="G90" s="113">
        <f t="shared" si="0"/>
        <v>1100</v>
      </c>
      <c r="H90" s="114">
        <f t="shared" si="0"/>
        <v>86</v>
      </c>
      <c r="I90" s="115">
        <f t="shared" si="0"/>
        <v>1854</v>
      </c>
      <c r="J90" s="113">
        <f t="shared" si="0"/>
        <v>3809</v>
      </c>
      <c r="K90" s="114">
        <f t="shared" si="0"/>
        <v>85</v>
      </c>
      <c r="L90" s="115">
        <f t="shared" si="0"/>
        <v>5744</v>
      </c>
      <c r="M90" s="113">
        <f t="shared" si="0"/>
        <v>1550</v>
      </c>
      <c r="N90" s="115">
        <f>SUM(N9:N89)</f>
        <v>130</v>
      </c>
      <c r="O90" s="113">
        <f t="shared" si="0"/>
        <v>997</v>
      </c>
      <c r="P90" s="114">
        <f t="shared" si="0"/>
        <v>97</v>
      </c>
      <c r="Q90" s="115">
        <f t="shared" si="0"/>
        <v>3854</v>
      </c>
    </row>
    <row r="91" spans="1:17" s="122" customFormat="1" ht="16.5" thickTop="1">
      <c r="A91" s="117" t="s">
        <v>18</v>
      </c>
      <c r="B91" s="118"/>
      <c r="C91" s="119"/>
      <c r="D91" s="119"/>
      <c r="E91" s="120"/>
      <c r="F91" s="120"/>
      <c r="G91" s="120"/>
      <c r="H91" s="120"/>
      <c r="I91" s="120"/>
      <c r="J91" s="121"/>
      <c r="K91" s="121"/>
      <c r="L91" s="121"/>
      <c r="M91" s="121"/>
      <c r="N91" s="121"/>
      <c r="O91" s="121"/>
      <c r="P91" s="121"/>
      <c r="Q91" s="121"/>
    </row>
    <row r="92" spans="1:10" s="126" customFormat="1" ht="20.25">
      <c r="A92" s="123"/>
      <c r="B92" s="124"/>
      <c r="C92" s="124"/>
      <c r="D92" s="124"/>
      <c r="E92" s="124"/>
      <c r="F92" s="124"/>
      <c r="G92" s="124"/>
      <c r="H92" s="124"/>
      <c r="I92" s="124"/>
      <c r="J92" s="125"/>
    </row>
    <row r="93" spans="1:10" s="128" customFormat="1" ht="20.25" customHeight="1">
      <c r="A93" s="127"/>
      <c r="J93" s="129"/>
    </row>
    <row r="94" ht="15" customHeight="1"/>
    <row r="95" ht="15" customHeight="1"/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J7:J8"/>
    <mergeCell ref="Q7:Q8"/>
    <mergeCell ref="K7:K8"/>
    <mergeCell ref="L7:L8"/>
    <mergeCell ref="M7:M8"/>
    <mergeCell ref="N7:N8"/>
    <mergeCell ref="O7:O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1">
      <selection activeCell="I90" sqref="I90"/>
    </sheetView>
  </sheetViews>
  <sheetFormatPr defaultColWidth="9.140625" defaultRowHeight="15"/>
  <cols>
    <col min="1" max="1" width="13.00390625" style="101" customWidth="1"/>
    <col min="2" max="2" width="5.8515625" style="100" customWidth="1"/>
    <col min="3" max="3" width="4.7109375" style="100" customWidth="1"/>
    <col min="4" max="4" width="5.8515625" style="100" customWidth="1"/>
    <col min="5" max="5" width="5.57421875" style="100" customWidth="1"/>
    <col min="6" max="6" width="4.8515625" style="100" customWidth="1"/>
    <col min="7" max="7" width="5.8515625" style="100" customWidth="1"/>
    <col min="8" max="8" width="5.00390625" style="100" customWidth="1"/>
    <col min="9" max="9" width="5.421875" style="100" customWidth="1"/>
    <col min="10" max="10" width="5.7109375" style="130" customWidth="1"/>
    <col min="11" max="11" width="4.57421875" style="100" customWidth="1"/>
    <col min="12" max="12" width="5.8515625" style="100" customWidth="1"/>
    <col min="13" max="13" width="5.57421875" style="100" customWidth="1"/>
    <col min="14" max="14" width="4.57421875" style="100" customWidth="1"/>
    <col min="15" max="15" width="5.7109375" style="100" customWidth="1"/>
    <col min="16" max="16" width="4.7109375" style="100" customWidth="1"/>
    <col min="17" max="17" width="5.7109375" style="100" customWidth="1"/>
    <col min="18" max="126" width="9.140625" style="100" customWidth="1"/>
    <col min="127" max="127" width="13.00390625" style="100" customWidth="1"/>
    <col min="128" max="128" width="6.28125" style="100" customWidth="1"/>
    <col min="129" max="129" width="4.00390625" style="100" bestFit="1" customWidth="1"/>
    <col min="130" max="130" width="6.421875" style="100" customWidth="1"/>
    <col min="131" max="131" width="5.57421875" style="100" customWidth="1"/>
    <col min="132" max="132" width="4.00390625" style="100" bestFit="1" customWidth="1"/>
    <col min="133" max="133" width="5.8515625" style="100" customWidth="1"/>
    <col min="134" max="134" width="4.00390625" style="100" bestFit="1" customWidth="1"/>
    <col min="135" max="136" width="6.28125" style="100" customWidth="1"/>
    <col min="137" max="137" width="4.00390625" style="100" bestFit="1" customWidth="1"/>
    <col min="138" max="138" width="6.421875" style="100" customWidth="1"/>
    <col min="139" max="139" width="5.7109375" style="100" customWidth="1"/>
    <col min="140" max="140" width="4.00390625" style="100" bestFit="1" customWidth="1"/>
    <col min="141" max="141" width="5.421875" style="100" customWidth="1"/>
    <col min="142" max="142" width="4.00390625" style="100" customWidth="1"/>
    <col min="143" max="143" width="6.421875" style="100" customWidth="1"/>
    <col min="144" max="16384" width="9.140625" style="100" customWidth="1"/>
  </cols>
  <sheetData>
    <row r="1" spans="1:17" ht="18.75" thickBot="1">
      <c r="A1" s="433" t="s">
        <v>396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3" spans="1:17" ht="15.75">
      <c r="A3" s="435" t="s">
        <v>250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ht="15.75" thickBot="1">
      <c r="J4" s="100"/>
    </row>
    <row r="5" spans="1:17" s="102" customFormat="1" ht="17.25" customHeight="1" thickBot="1" thickTop="1">
      <c r="A5" s="436" t="s">
        <v>161</v>
      </c>
      <c r="B5" s="439" t="s">
        <v>406</v>
      </c>
      <c r="C5" s="440"/>
      <c r="D5" s="440"/>
      <c r="E5" s="440"/>
      <c r="F5" s="440"/>
      <c r="G5" s="440"/>
      <c r="H5" s="440"/>
      <c r="I5" s="441"/>
      <c r="J5" s="439" t="s">
        <v>367</v>
      </c>
      <c r="K5" s="440"/>
      <c r="L5" s="440"/>
      <c r="M5" s="440"/>
      <c r="N5" s="440"/>
      <c r="O5" s="440"/>
      <c r="P5" s="440"/>
      <c r="Q5" s="441"/>
    </row>
    <row r="6" spans="1:17" ht="15.75" customHeight="1" thickTop="1">
      <c r="A6" s="437"/>
      <c r="B6" s="442" t="s">
        <v>162</v>
      </c>
      <c r="C6" s="442"/>
      <c r="D6" s="442"/>
      <c r="E6" s="443" t="s">
        <v>163</v>
      </c>
      <c r="F6" s="444"/>
      <c r="G6" s="442" t="s">
        <v>164</v>
      </c>
      <c r="H6" s="442"/>
      <c r="I6" s="444"/>
      <c r="J6" s="442" t="s">
        <v>162</v>
      </c>
      <c r="K6" s="442"/>
      <c r="L6" s="442"/>
      <c r="M6" s="443" t="s">
        <v>163</v>
      </c>
      <c r="N6" s="447"/>
      <c r="O6" s="443" t="s">
        <v>164</v>
      </c>
      <c r="P6" s="448"/>
      <c r="Q6" s="444"/>
    </row>
    <row r="7" spans="1:17" ht="15" customHeight="1">
      <c r="A7" s="437"/>
      <c r="B7" s="424" t="s">
        <v>165</v>
      </c>
      <c r="C7" s="428" t="s">
        <v>166</v>
      </c>
      <c r="D7" s="451" t="s">
        <v>167</v>
      </c>
      <c r="E7" s="423" t="s">
        <v>165</v>
      </c>
      <c r="F7" s="453" t="s">
        <v>166</v>
      </c>
      <c r="G7" s="445" t="s">
        <v>165</v>
      </c>
      <c r="H7" s="428" t="s">
        <v>166</v>
      </c>
      <c r="I7" s="455" t="s">
        <v>167</v>
      </c>
      <c r="J7" s="423" t="s">
        <v>165</v>
      </c>
      <c r="K7" s="427" t="s">
        <v>166</v>
      </c>
      <c r="L7" s="425" t="s">
        <v>167</v>
      </c>
      <c r="M7" s="429" t="s">
        <v>165</v>
      </c>
      <c r="N7" s="431" t="s">
        <v>166</v>
      </c>
      <c r="O7" s="423" t="s">
        <v>165</v>
      </c>
      <c r="P7" s="427" t="s">
        <v>166</v>
      </c>
      <c r="Q7" s="425" t="s">
        <v>167</v>
      </c>
    </row>
    <row r="8" spans="1:17" ht="31.5" customHeight="1" thickBot="1">
      <c r="A8" s="438"/>
      <c r="B8" s="449"/>
      <c r="C8" s="450"/>
      <c r="D8" s="452"/>
      <c r="E8" s="424"/>
      <c r="F8" s="454"/>
      <c r="G8" s="446"/>
      <c r="H8" s="450"/>
      <c r="I8" s="456"/>
      <c r="J8" s="424"/>
      <c r="K8" s="428"/>
      <c r="L8" s="426"/>
      <c r="M8" s="430"/>
      <c r="N8" s="432"/>
      <c r="O8" s="424"/>
      <c r="P8" s="428"/>
      <c r="Q8" s="426"/>
    </row>
    <row r="9" spans="1:17" ht="16.5" thickTop="1">
      <c r="A9" s="103" t="s">
        <v>168</v>
      </c>
      <c r="B9" s="202">
        <v>168</v>
      </c>
      <c r="C9" s="203">
        <v>2</v>
      </c>
      <c r="D9" s="204">
        <v>242</v>
      </c>
      <c r="E9" s="202">
        <v>107</v>
      </c>
      <c r="F9" s="204">
        <v>3</v>
      </c>
      <c r="G9" s="202">
        <v>105</v>
      </c>
      <c r="H9" s="203">
        <v>6</v>
      </c>
      <c r="I9" s="204">
        <v>129</v>
      </c>
      <c r="J9" s="202">
        <v>165</v>
      </c>
      <c r="K9" s="203">
        <v>1</v>
      </c>
      <c r="L9" s="204">
        <v>186</v>
      </c>
      <c r="M9" s="202">
        <v>126</v>
      </c>
      <c r="N9" s="204">
        <v>4</v>
      </c>
      <c r="O9" s="202">
        <v>78</v>
      </c>
      <c r="P9" s="203">
        <v>5</v>
      </c>
      <c r="Q9" s="204">
        <v>191</v>
      </c>
    </row>
    <row r="10" spans="1:17" ht="15.75">
      <c r="A10" s="107" t="s">
        <v>169</v>
      </c>
      <c r="B10" s="205">
        <v>19</v>
      </c>
      <c r="C10" s="206">
        <v>1</v>
      </c>
      <c r="D10" s="207">
        <v>35</v>
      </c>
      <c r="E10" s="205">
        <v>5</v>
      </c>
      <c r="F10" s="207">
        <v>0</v>
      </c>
      <c r="G10" s="205">
        <v>12</v>
      </c>
      <c r="H10" s="206">
        <v>3</v>
      </c>
      <c r="I10" s="207">
        <v>6</v>
      </c>
      <c r="J10" s="205">
        <v>27</v>
      </c>
      <c r="K10" s="206">
        <v>0</v>
      </c>
      <c r="L10" s="207">
        <v>22</v>
      </c>
      <c r="M10" s="205">
        <v>13</v>
      </c>
      <c r="N10" s="207">
        <v>2</v>
      </c>
      <c r="O10" s="205">
        <v>12</v>
      </c>
      <c r="P10" s="206">
        <v>1</v>
      </c>
      <c r="Q10" s="207">
        <v>10</v>
      </c>
    </row>
    <row r="11" spans="1:17" ht="15.75">
      <c r="A11" s="103" t="s">
        <v>251</v>
      </c>
      <c r="B11" s="205">
        <v>32</v>
      </c>
      <c r="C11" s="206">
        <v>3</v>
      </c>
      <c r="D11" s="207">
        <v>67</v>
      </c>
      <c r="E11" s="205">
        <v>14</v>
      </c>
      <c r="F11" s="207">
        <v>3</v>
      </c>
      <c r="G11" s="205">
        <v>20</v>
      </c>
      <c r="H11" s="206">
        <v>1</v>
      </c>
      <c r="I11" s="207">
        <v>25</v>
      </c>
      <c r="J11" s="205">
        <v>41</v>
      </c>
      <c r="K11" s="206">
        <v>0</v>
      </c>
      <c r="L11" s="207">
        <v>58</v>
      </c>
      <c r="M11" s="205">
        <v>15</v>
      </c>
      <c r="N11" s="207">
        <v>7</v>
      </c>
      <c r="O11" s="205">
        <v>10</v>
      </c>
      <c r="P11" s="206">
        <v>2</v>
      </c>
      <c r="Q11" s="207">
        <v>35</v>
      </c>
    </row>
    <row r="12" spans="1:17" ht="15.75">
      <c r="A12" s="107" t="s">
        <v>171</v>
      </c>
      <c r="B12" s="205">
        <v>17</v>
      </c>
      <c r="C12" s="206">
        <v>0</v>
      </c>
      <c r="D12" s="207">
        <v>47</v>
      </c>
      <c r="E12" s="205">
        <v>1</v>
      </c>
      <c r="F12" s="207">
        <v>0</v>
      </c>
      <c r="G12" s="205">
        <v>2</v>
      </c>
      <c r="H12" s="206">
        <v>1</v>
      </c>
      <c r="I12" s="207">
        <v>14</v>
      </c>
      <c r="J12" s="205">
        <v>14</v>
      </c>
      <c r="K12" s="206">
        <v>0</v>
      </c>
      <c r="L12" s="207">
        <v>32</v>
      </c>
      <c r="M12" s="205">
        <v>4</v>
      </c>
      <c r="N12" s="207">
        <v>0</v>
      </c>
      <c r="O12" s="205">
        <v>0</v>
      </c>
      <c r="P12" s="206">
        <v>0</v>
      </c>
      <c r="Q12" s="207">
        <v>18</v>
      </c>
    </row>
    <row r="13" spans="1:17" ht="15.75">
      <c r="A13" s="103" t="s">
        <v>172</v>
      </c>
      <c r="B13" s="205">
        <v>14</v>
      </c>
      <c r="C13" s="206">
        <v>0</v>
      </c>
      <c r="D13" s="207">
        <v>28</v>
      </c>
      <c r="E13" s="205">
        <v>6</v>
      </c>
      <c r="F13" s="207">
        <v>0</v>
      </c>
      <c r="G13" s="205">
        <v>11</v>
      </c>
      <c r="H13" s="206">
        <v>1</v>
      </c>
      <c r="I13" s="207">
        <v>15</v>
      </c>
      <c r="J13" s="205">
        <v>34</v>
      </c>
      <c r="K13" s="206">
        <v>0</v>
      </c>
      <c r="L13" s="207">
        <v>41</v>
      </c>
      <c r="M13" s="205">
        <v>7</v>
      </c>
      <c r="N13" s="207">
        <v>2</v>
      </c>
      <c r="O13" s="205">
        <v>9</v>
      </c>
      <c r="P13" s="206">
        <v>2</v>
      </c>
      <c r="Q13" s="207">
        <v>11</v>
      </c>
    </row>
    <row r="14" spans="1:17" ht="15.75">
      <c r="A14" s="107" t="s">
        <v>173</v>
      </c>
      <c r="B14" s="205">
        <v>878</v>
      </c>
      <c r="C14" s="206">
        <v>15</v>
      </c>
      <c r="D14" s="207">
        <v>1206</v>
      </c>
      <c r="E14" s="205">
        <v>260</v>
      </c>
      <c r="F14" s="207">
        <v>13</v>
      </c>
      <c r="G14" s="205">
        <v>327</v>
      </c>
      <c r="H14" s="206">
        <v>33</v>
      </c>
      <c r="I14" s="207">
        <v>451</v>
      </c>
      <c r="J14" s="205">
        <v>1009</v>
      </c>
      <c r="K14" s="206">
        <v>22</v>
      </c>
      <c r="L14" s="207">
        <v>1738</v>
      </c>
      <c r="M14" s="205">
        <v>389</v>
      </c>
      <c r="N14" s="207">
        <v>22</v>
      </c>
      <c r="O14" s="205">
        <v>289</v>
      </c>
      <c r="P14" s="206">
        <v>38</v>
      </c>
      <c r="Q14" s="207">
        <v>539</v>
      </c>
    </row>
    <row r="15" spans="1:17" ht="15.75">
      <c r="A15" s="103" t="s">
        <v>174</v>
      </c>
      <c r="B15" s="205">
        <v>317</v>
      </c>
      <c r="C15" s="206">
        <v>4</v>
      </c>
      <c r="D15" s="207">
        <v>402</v>
      </c>
      <c r="E15" s="205">
        <v>113</v>
      </c>
      <c r="F15" s="207">
        <v>11</v>
      </c>
      <c r="G15" s="205">
        <v>136</v>
      </c>
      <c r="H15" s="206">
        <v>22</v>
      </c>
      <c r="I15" s="207">
        <v>189</v>
      </c>
      <c r="J15" s="205">
        <v>396</v>
      </c>
      <c r="K15" s="206">
        <v>3</v>
      </c>
      <c r="L15" s="207">
        <v>516</v>
      </c>
      <c r="M15" s="205">
        <v>190</v>
      </c>
      <c r="N15" s="207">
        <v>15</v>
      </c>
      <c r="O15" s="205">
        <v>107</v>
      </c>
      <c r="P15" s="206">
        <v>23</v>
      </c>
      <c r="Q15" s="207">
        <v>224</v>
      </c>
    </row>
    <row r="16" spans="1:17" ht="15.75">
      <c r="A16" s="107" t="s">
        <v>175</v>
      </c>
      <c r="B16" s="205">
        <v>6</v>
      </c>
      <c r="C16" s="206">
        <v>0</v>
      </c>
      <c r="D16" s="207">
        <v>20</v>
      </c>
      <c r="E16" s="205">
        <v>2</v>
      </c>
      <c r="F16" s="207">
        <v>0</v>
      </c>
      <c r="G16" s="205">
        <v>6</v>
      </c>
      <c r="H16" s="206">
        <v>0</v>
      </c>
      <c r="I16" s="207">
        <v>17</v>
      </c>
      <c r="J16" s="205">
        <v>11</v>
      </c>
      <c r="K16" s="206">
        <v>2</v>
      </c>
      <c r="L16" s="207">
        <v>24</v>
      </c>
      <c r="M16" s="205">
        <v>6</v>
      </c>
      <c r="N16" s="207">
        <v>1</v>
      </c>
      <c r="O16" s="205">
        <v>4</v>
      </c>
      <c r="P16" s="206">
        <v>1</v>
      </c>
      <c r="Q16" s="207">
        <v>48</v>
      </c>
    </row>
    <row r="17" spans="1:17" ht="15.75">
      <c r="A17" s="103" t="s">
        <v>176</v>
      </c>
      <c r="B17" s="205">
        <v>59</v>
      </c>
      <c r="C17" s="206">
        <v>0</v>
      </c>
      <c r="D17" s="207">
        <v>229</v>
      </c>
      <c r="E17" s="205">
        <v>26</v>
      </c>
      <c r="F17" s="207">
        <v>2</v>
      </c>
      <c r="G17" s="205">
        <v>18</v>
      </c>
      <c r="H17" s="206">
        <v>15</v>
      </c>
      <c r="I17" s="207">
        <v>165</v>
      </c>
      <c r="J17" s="205">
        <v>71</v>
      </c>
      <c r="K17" s="206">
        <v>4</v>
      </c>
      <c r="L17" s="207">
        <v>273</v>
      </c>
      <c r="M17" s="205">
        <v>25</v>
      </c>
      <c r="N17" s="207">
        <v>6</v>
      </c>
      <c r="O17" s="205">
        <v>27</v>
      </c>
      <c r="P17" s="206">
        <v>22</v>
      </c>
      <c r="Q17" s="207">
        <v>298</v>
      </c>
    </row>
    <row r="18" spans="1:17" ht="15.75">
      <c r="A18" s="107" t="s">
        <v>177</v>
      </c>
      <c r="B18" s="205">
        <v>53</v>
      </c>
      <c r="C18" s="206">
        <v>3</v>
      </c>
      <c r="D18" s="207">
        <v>133</v>
      </c>
      <c r="E18" s="205">
        <v>28</v>
      </c>
      <c r="F18" s="207">
        <v>2</v>
      </c>
      <c r="G18" s="205">
        <v>17</v>
      </c>
      <c r="H18" s="206">
        <v>22</v>
      </c>
      <c r="I18" s="207">
        <v>127</v>
      </c>
      <c r="J18" s="205">
        <v>50</v>
      </c>
      <c r="K18" s="206">
        <v>1</v>
      </c>
      <c r="L18" s="207">
        <v>161</v>
      </c>
      <c r="M18" s="205">
        <v>37</v>
      </c>
      <c r="N18" s="207">
        <v>11</v>
      </c>
      <c r="O18" s="205">
        <v>18</v>
      </c>
      <c r="P18" s="206">
        <v>17</v>
      </c>
      <c r="Q18" s="207">
        <v>109</v>
      </c>
    </row>
    <row r="19" spans="1:17" ht="15.75">
      <c r="A19" s="103" t="s">
        <v>178</v>
      </c>
      <c r="B19" s="205">
        <v>9</v>
      </c>
      <c r="C19" s="206">
        <v>0</v>
      </c>
      <c r="D19" s="207">
        <v>28</v>
      </c>
      <c r="E19" s="205">
        <v>5</v>
      </c>
      <c r="F19" s="207">
        <v>0</v>
      </c>
      <c r="G19" s="205">
        <v>6</v>
      </c>
      <c r="H19" s="206">
        <v>1</v>
      </c>
      <c r="I19" s="207">
        <v>23</v>
      </c>
      <c r="J19" s="205">
        <v>4</v>
      </c>
      <c r="K19" s="206">
        <v>0</v>
      </c>
      <c r="L19" s="207">
        <v>22</v>
      </c>
      <c r="M19" s="205">
        <v>5</v>
      </c>
      <c r="N19" s="207">
        <v>2</v>
      </c>
      <c r="O19" s="205">
        <v>1</v>
      </c>
      <c r="P19" s="206">
        <v>1</v>
      </c>
      <c r="Q19" s="207">
        <v>11</v>
      </c>
    </row>
    <row r="20" spans="1:17" ht="15.75">
      <c r="A20" s="107" t="s">
        <v>179</v>
      </c>
      <c r="B20" s="205">
        <v>14</v>
      </c>
      <c r="C20" s="206">
        <v>1</v>
      </c>
      <c r="D20" s="207">
        <v>8</v>
      </c>
      <c r="E20" s="205">
        <v>1</v>
      </c>
      <c r="F20" s="207">
        <v>2</v>
      </c>
      <c r="G20" s="205">
        <v>5</v>
      </c>
      <c r="H20" s="206">
        <v>4</v>
      </c>
      <c r="I20" s="207">
        <v>11</v>
      </c>
      <c r="J20" s="205">
        <v>16</v>
      </c>
      <c r="K20" s="206">
        <v>0</v>
      </c>
      <c r="L20" s="207">
        <v>11</v>
      </c>
      <c r="M20" s="205">
        <v>8</v>
      </c>
      <c r="N20" s="207">
        <v>4</v>
      </c>
      <c r="O20" s="205">
        <v>1</v>
      </c>
      <c r="P20" s="206">
        <v>1</v>
      </c>
      <c r="Q20" s="207">
        <v>10</v>
      </c>
    </row>
    <row r="21" spans="1:17" ht="15.75">
      <c r="A21" s="103" t="s">
        <v>180</v>
      </c>
      <c r="B21" s="205">
        <v>15</v>
      </c>
      <c r="C21" s="206">
        <v>2</v>
      </c>
      <c r="D21" s="207">
        <v>32</v>
      </c>
      <c r="E21" s="205">
        <v>4</v>
      </c>
      <c r="F21" s="207">
        <v>0</v>
      </c>
      <c r="G21" s="205">
        <v>2</v>
      </c>
      <c r="H21" s="206">
        <v>0</v>
      </c>
      <c r="I21" s="207">
        <v>11</v>
      </c>
      <c r="J21" s="205">
        <v>16</v>
      </c>
      <c r="K21" s="206">
        <v>1</v>
      </c>
      <c r="L21" s="207">
        <v>26</v>
      </c>
      <c r="M21" s="205">
        <v>4</v>
      </c>
      <c r="N21" s="207">
        <v>0</v>
      </c>
      <c r="O21" s="205">
        <v>1</v>
      </c>
      <c r="P21" s="206">
        <v>0</v>
      </c>
      <c r="Q21" s="207">
        <v>9</v>
      </c>
    </row>
    <row r="22" spans="1:17" ht="15.75">
      <c r="A22" s="107" t="s">
        <v>181</v>
      </c>
      <c r="B22" s="205">
        <v>19</v>
      </c>
      <c r="C22" s="206">
        <v>0</v>
      </c>
      <c r="D22" s="207">
        <v>25</v>
      </c>
      <c r="E22" s="205">
        <v>7</v>
      </c>
      <c r="F22" s="207">
        <v>1</v>
      </c>
      <c r="G22" s="205">
        <v>7</v>
      </c>
      <c r="H22" s="206">
        <v>2</v>
      </c>
      <c r="I22" s="207">
        <v>13</v>
      </c>
      <c r="J22" s="205">
        <v>14</v>
      </c>
      <c r="K22" s="206">
        <v>0</v>
      </c>
      <c r="L22" s="207">
        <v>25</v>
      </c>
      <c r="M22" s="205">
        <v>5</v>
      </c>
      <c r="N22" s="207">
        <v>2</v>
      </c>
      <c r="O22" s="205">
        <v>4</v>
      </c>
      <c r="P22" s="206">
        <v>4</v>
      </c>
      <c r="Q22" s="207">
        <v>18</v>
      </c>
    </row>
    <row r="23" spans="1:17" ht="15.75">
      <c r="A23" s="103" t="s">
        <v>182</v>
      </c>
      <c r="B23" s="205">
        <v>12</v>
      </c>
      <c r="C23" s="206">
        <v>0</v>
      </c>
      <c r="D23" s="207">
        <v>19</v>
      </c>
      <c r="E23" s="205">
        <v>3</v>
      </c>
      <c r="F23" s="207">
        <v>2</v>
      </c>
      <c r="G23" s="205">
        <v>4</v>
      </c>
      <c r="H23" s="206">
        <v>3</v>
      </c>
      <c r="I23" s="207">
        <v>13</v>
      </c>
      <c r="J23" s="205">
        <v>18</v>
      </c>
      <c r="K23" s="206">
        <v>0</v>
      </c>
      <c r="L23" s="207">
        <v>25</v>
      </c>
      <c r="M23" s="205">
        <v>1</v>
      </c>
      <c r="N23" s="207">
        <v>1</v>
      </c>
      <c r="O23" s="205">
        <v>2</v>
      </c>
      <c r="P23" s="206">
        <v>3</v>
      </c>
      <c r="Q23" s="207">
        <v>60</v>
      </c>
    </row>
    <row r="24" spans="1:17" ht="15.75">
      <c r="A24" s="107" t="s">
        <v>183</v>
      </c>
      <c r="B24" s="205">
        <v>345</v>
      </c>
      <c r="C24" s="206">
        <v>10</v>
      </c>
      <c r="D24" s="207">
        <v>292</v>
      </c>
      <c r="E24" s="205">
        <v>73</v>
      </c>
      <c r="F24" s="207">
        <v>8</v>
      </c>
      <c r="G24" s="205">
        <v>85</v>
      </c>
      <c r="H24" s="206">
        <v>14</v>
      </c>
      <c r="I24" s="207">
        <v>113</v>
      </c>
      <c r="J24" s="205">
        <v>327</v>
      </c>
      <c r="K24" s="206">
        <v>4</v>
      </c>
      <c r="L24" s="207">
        <v>249</v>
      </c>
      <c r="M24" s="205">
        <v>98</v>
      </c>
      <c r="N24" s="207">
        <v>8</v>
      </c>
      <c r="O24" s="205">
        <v>66</v>
      </c>
      <c r="P24" s="206">
        <v>33</v>
      </c>
      <c r="Q24" s="207">
        <v>234</v>
      </c>
    </row>
    <row r="25" spans="1:17" ht="15.75">
      <c r="A25" s="103" t="s">
        <v>184</v>
      </c>
      <c r="B25" s="205">
        <v>17</v>
      </c>
      <c r="C25" s="206">
        <v>4</v>
      </c>
      <c r="D25" s="207">
        <v>65</v>
      </c>
      <c r="E25" s="205">
        <v>12</v>
      </c>
      <c r="F25" s="207">
        <v>1</v>
      </c>
      <c r="G25" s="205">
        <v>17</v>
      </c>
      <c r="H25" s="206">
        <v>3</v>
      </c>
      <c r="I25" s="207">
        <v>22</v>
      </c>
      <c r="J25" s="205">
        <v>25</v>
      </c>
      <c r="K25" s="206">
        <v>1</v>
      </c>
      <c r="L25" s="207">
        <v>65</v>
      </c>
      <c r="M25" s="205">
        <v>17</v>
      </c>
      <c r="N25" s="207">
        <v>3</v>
      </c>
      <c r="O25" s="205">
        <v>4</v>
      </c>
      <c r="P25" s="206">
        <v>7</v>
      </c>
      <c r="Q25" s="207">
        <v>40</v>
      </c>
    </row>
    <row r="26" spans="1:17" ht="15.75">
      <c r="A26" s="107" t="s">
        <v>185</v>
      </c>
      <c r="B26" s="205">
        <v>12</v>
      </c>
      <c r="C26" s="206">
        <v>3</v>
      </c>
      <c r="D26" s="207">
        <v>10</v>
      </c>
      <c r="E26" s="205">
        <v>1</v>
      </c>
      <c r="F26" s="207">
        <v>1</v>
      </c>
      <c r="G26" s="205">
        <v>4</v>
      </c>
      <c r="H26" s="206">
        <v>4</v>
      </c>
      <c r="I26" s="207">
        <v>5</v>
      </c>
      <c r="J26" s="205">
        <v>5</v>
      </c>
      <c r="K26" s="206">
        <v>1</v>
      </c>
      <c r="L26" s="207">
        <v>22</v>
      </c>
      <c r="M26" s="205">
        <v>3</v>
      </c>
      <c r="N26" s="207">
        <v>0</v>
      </c>
      <c r="O26" s="205">
        <v>0</v>
      </c>
      <c r="P26" s="206">
        <v>0</v>
      </c>
      <c r="Q26" s="207">
        <v>1</v>
      </c>
    </row>
    <row r="27" spans="1:17" ht="15.75">
      <c r="A27" s="103" t="s">
        <v>186</v>
      </c>
      <c r="B27" s="205">
        <v>29</v>
      </c>
      <c r="C27" s="206">
        <v>3</v>
      </c>
      <c r="D27" s="207">
        <v>67</v>
      </c>
      <c r="E27" s="205">
        <v>6</v>
      </c>
      <c r="F27" s="207">
        <v>1</v>
      </c>
      <c r="G27" s="205">
        <v>10</v>
      </c>
      <c r="H27" s="206">
        <v>0</v>
      </c>
      <c r="I27" s="207">
        <v>36</v>
      </c>
      <c r="J27" s="205">
        <v>30</v>
      </c>
      <c r="K27" s="206">
        <v>1</v>
      </c>
      <c r="L27" s="207">
        <v>123</v>
      </c>
      <c r="M27" s="205">
        <v>7</v>
      </c>
      <c r="N27" s="207">
        <v>0</v>
      </c>
      <c r="O27" s="205">
        <v>11</v>
      </c>
      <c r="P27" s="206">
        <v>2</v>
      </c>
      <c r="Q27" s="207">
        <v>35</v>
      </c>
    </row>
    <row r="28" spans="1:17" ht="15.75">
      <c r="A28" s="107" t="s">
        <v>187</v>
      </c>
      <c r="B28" s="205">
        <v>60</v>
      </c>
      <c r="C28" s="206">
        <v>2</v>
      </c>
      <c r="D28" s="207">
        <v>208</v>
      </c>
      <c r="E28" s="205">
        <v>26</v>
      </c>
      <c r="F28" s="207">
        <v>5</v>
      </c>
      <c r="G28" s="205">
        <v>34</v>
      </c>
      <c r="H28" s="206">
        <v>13</v>
      </c>
      <c r="I28" s="207">
        <v>62</v>
      </c>
      <c r="J28" s="205">
        <v>64</v>
      </c>
      <c r="K28" s="206">
        <v>2</v>
      </c>
      <c r="L28" s="207">
        <v>209</v>
      </c>
      <c r="M28" s="205">
        <v>43</v>
      </c>
      <c r="N28" s="207">
        <v>10</v>
      </c>
      <c r="O28" s="205">
        <v>31</v>
      </c>
      <c r="P28" s="206">
        <v>16</v>
      </c>
      <c r="Q28" s="207">
        <v>84</v>
      </c>
    </row>
    <row r="29" spans="1:17" ht="15.75">
      <c r="A29" s="103" t="s">
        <v>188</v>
      </c>
      <c r="B29" s="205">
        <v>82</v>
      </c>
      <c r="C29" s="206">
        <v>1</v>
      </c>
      <c r="D29" s="207">
        <v>77</v>
      </c>
      <c r="E29" s="205">
        <v>30</v>
      </c>
      <c r="F29" s="207">
        <v>1</v>
      </c>
      <c r="G29" s="205">
        <v>23</v>
      </c>
      <c r="H29" s="206">
        <v>2</v>
      </c>
      <c r="I29" s="207">
        <v>19</v>
      </c>
      <c r="J29" s="205">
        <v>122</v>
      </c>
      <c r="K29" s="206">
        <v>6</v>
      </c>
      <c r="L29" s="207">
        <v>51</v>
      </c>
      <c r="M29" s="205">
        <v>32</v>
      </c>
      <c r="N29" s="207">
        <v>0</v>
      </c>
      <c r="O29" s="205">
        <v>22</v>
      </c>
      <c r="P29" s="206">
        <v>4</v>
      </c>
      <c r="Q29" s="207">
        <v>6</v>
      </c>
    </row>
    <row r="30" spans="1:17" ht="15.75">
      <c r="A30" s="107" t="s">
        <v>189</v>
      </c>
      <c r="B30" s="205">
        <v>13</v>
      </c>
      <c r="C30" s="206">
        <v>2</v>
      </c>
      <c r="D30" s="207">
        <v>46</v>
      </c>
      <c r="E30" s="205">
        <v>6</v>
      </c>
      <c r="F30" s="207">
        <v>1</v>
      </c>
      <c r="G30" s="205">
        <v>11</v>
      </c>
      <c r="H30" s="206">
        <v>11</v>
      </c>
      <c r="I30" s="207">
        <v>42</v>
      </c>
      <c r="J30" s="205">
        <v>15</v>
      </c>
      <c r="K30" s="206">
        <v>4</v>
      </c>
      <c r="L30" s="207">
        <v>60</v>
      </c>
      <c r="M30" s="205">
        <v>18</v>
      </c>
      <c r="N30" s="207">
        <v>3</v>
      </c>
      <c r="O30" s="205">
        <v>4</v>
      </c>
      <c r="P30" s="206">
        <v>9</v>
      </c>
      <c r="Q30" s="207">
        <v>266</v>
      </c>
    </row>
    <row r="31" spans="1:17" ht="15.75">
      <c r="A31" s="103" t="s">
        <v>190</v>
      </c>
      <c r="B31" s="205">
        <v>36</v>
      </c>
      <c r="C31" s="206">
        <v>1</v>
      </c>
      <c r="D31" s="207">
        <v>133</v>
      </c>
      <c r="E31" s="205">
        <v>10</v>
      </c>
      <c r="F31" s="207">
        <v>1</v>
      </c>
      <c r="G31" s="205">
        <v>14</v>
      </c>
      <c r="H31" s="206">
        <v>3</v>
      </c>
      <c r="I31" s="207">
        <v>10</v>
      </c>
      <c r="J31" s="205">
        <v>36</v>
      </c>
      <c r="K31" s="206">
        <v>1</v>
      </c>
      <c r="L31" s="207">
        <v>73</v>
      </c>
      <c r="M31" s="205">
        <v>13</v>
      </c>
      <c r="N31" s="207">
        <v>4</v>
      </c>
      <c r="O31" s="205">
        <v>18</v>
      </c>
      <c r="P31" s="206">
        <v>0</v>
      </c>
      <c r="Q31" s="207">
        <v>20</v>
      </c>
    </row>
    <row r="32" spans="1:17" ht="15.75">
      <c r="A32" s="107" t="s">
        <v>191</v>
      </c>
      <c r="B32" s="205">
        <v>8</v>
      </c>
      <c r="C32" s="206">
        <v>1</v>
      </c>
      <c r="D32" s="207">
        <v>33</v>
      </c>
      <c r="E32" s="205">
        <v>11</v>
      </c>
      <c r="F32" s="207">
        <v>1</v>
      </c>
      <c r="G32" s="205">
        <v>3</v>
      </c>
      <c r="H32" s="206">
        <v>1</v>
      </c>
      <c r="I32" s="207">
        <v>28</v>
      </c>
      <c r="J32" s="205">
        <v>10</v>
      </c>
      <c r="K32" s="206">
        <v>0</v>
      </c>
      <c r="L32" s="207">
        <v>43</v>
      </c>
      <c r="M32" s="205">
        <v>8</v>
      </c>
      <c r="N32" s="207">
        <v>3</v>
      </c>
      <c r="O32" s="205">
        <v>0</v>
      </c>
      <c r="P32" s="206">
        <v>0</v>
      </c>
      <c r="Q32" s="207">
        <v>21</v>
      </c>
    </row>
    <row r="33" spans="1:17" ht="15.75">
      <c r="A33" s="103" t="s">
        <v>192</v>
      </c>
      <c r="B33" s="205">
        <v>34</v>
      </c>
      <c r="C33" s="206">
        <v>3</v>
      </c>
      <c r="D33" s="207">
        <v>44</v>
      </c>
      <c r="E33" s="205">
        <v>11</v>
      </c>
      <c r="F33" s="207">
        <v>4</v>
      </c>
      <c r="G33" s="205">
        <v>9</v>
      </c>
      <c r="H33" s="206">
        <v>9</v>
      </c>
      <c r="I33" s="207">
        <v>15</v>
      </c>
      <c r="J33" s="205">
        <v>33</v>
      </c>
      <c r="K33" s="206">
        <v>1</v>
      </c>
      <c r="L33" s="207">
        <v>23</v>
      </c>
      <c r="M33" s="205">
        <v>10</v>
      </c>
      <c r="N33" s="207">
        <v>16</v>
      </c>
      <c r="O33" s="205">
        <v>5</v>
      </c>
      <c r="P33" s="206">
        <v>3</v>
      </c>
      <c r="Q33" s="207">
        <v>18</v>
      </c>
    </row>
    <row r="34" spans="1:17" ht="15.75">
      <c r="A34" s="107" t="s">
        <v>193</v>
      </c>
      <c r="B34" s="205">
        <v>62</v>
      </c>
      <c r="C34" s="206">
        <v>1</v>
      </c>
      <c r="D34" s="207">
        <v>285</v>
      </c>
      <c r="E34" s="205">
        <v>33</v>
      </c>
      <c r="F34" s="207">
        <v>1</v>
      </c>
      <c r="G34" s="205">
        <v>38</v>
      </c>
      <c r="H34" s="206">
        <v>10</v>
      </c>
      <c r="I34" s="207">
        <v>130</v>
      </c>
      <c r="J34" s="205">
        <v>74</v>
      </c>
      <c r="K34" s="206">
        <v>0</v>
      </c>
      <c r="L34" s="207">
        <v>293</v>
      </c>
      <c r="M34" s="205">
        <v>42</v>
      </c>
      <c r="N34" s="207">
        <v>6</v>
      </c>
      <c r="O34" s="205">
        <v>21</v>
      </c>
      <c r="P34" s="206">
        <v>8</v>
      </c>
      <c r="Q34" s="207">
        <v>304</v>
      </c>
    </row>
    <row r="35" spans="1:17" ht="15.75">
      <c r="A35" s="103" t="s">
        <v>194</v>
      </c>
      <c r="B35" s="205">
        <v>197</v>
      </c>
      <c r="C35" s="206">
        <v>0</v>
      </c>
      <c r="D35" s="207">
        <v>152</v>
      </c>
      <c r="E35" s="205">
        <v>30</v>
      </c>
      <c r="F35" s="207">
        <v>0</v>
      </c>
      <c r="G35" s="205">
        <v>32</v>
      </c>
      <c r="H35" s="206">
        <v>5</v>
      </c>
      <c r="I35" s="207">
        <v>54</v>
      </c>
      <c r="J35" s="205">
        <v>212</v>
      </c>
      <c r="K35" s="206">
        <v>0</v>
      </c>
      <c r="L35" s="207">
        <v>196</v>
      </c>
      <c r="M35" s="205">
        <v>37</v>
      </c>
      <c r="N35" s="207">
        <v>0</v>
      </c>
      <c r="O35" s="205">
        <v>21</v>
      </c>
      <c r="P35" s="206">
        <v>4</v>
      </c>
      <c r="Q35" s="207">
        <v>53</v>
      </c>
    </row>
    <row r="36" spans="1:17" ht="15.75">
      <c r="A36" s="107" t="s">
        <v>195</v>
      </c>
      <c r="B36" s="205">
        <v>11</v>
      </c>
      <c r="C36" s="206">
        <v>2</v>
      </c>
      <c r="D36" s="207">
        <v>36</v>
      </c>
      <c r="E36" s="205">
        <v>6</v>
      </c>
      <c r="F36" s="207">
        <v>2</v>
      </c>
      <c r="G36" s="205">
        <v>11</v>
      </c>
      <c r="H36" s="206">
        <v>3</v>
      </c>
      <c r="I36" s="207">
        <v>15</v>
      </c>
      <c r="J36" s="205">
        <v>21</v>
      </c>
      <c r="K36" s="206">
        <v>1</v>
      </c>
      <c r="L36" s="207">
        <v>47</v>
      </c>
      <c r="M36" s="205">
        <v>10</v>
      </c>
      <c r="N36" s="207">
        <v>5</v>
      </c>
      <c r="O36" s="205">
        <v>14</v>
      </c>
      <c r="P36" s="206">
        <v>1</v>
      </c>
      <c r="Q36" s="207">
        <v>21</v>
      </c>
    </row>
    <row r="37" spans="1:17" ht="15.75">
      <c r="A37" s="103" t="s">
        <v>196</v>
      </c>
      <c r="B37" s="205">
        <v>4</v>
      </c>
      <c r="C37" s="206">
        <v>0</v>
      </c>
      <c r="D37" s="207">
        <v>11</v>
      </c>
      <c r="E37" s="205">
        <v>0</v>
      </c>
      <c r="F37" s="207">
        <v>2</v>
      </c>
      <c r="G37" s="205">
        <v>4</v>
      </c>
      <c r="H37" s="206">
        <v>2</v>
      </c>
      <c r="I37" s="207">
        <v>1</v>
      </c>
      <c r="J37" s="205">
        <v>5</v>
      </c>
      <c r="K37" s="206">
        <v>0</v>
      </c>
      <c r="L37" s="207">
        <v>13</v>
      </c>
      <c r="M37" s="205">
        <v>5</v>
      </c>
      <c r="N37" s="207">
        <v>0</v>
      </c>
      <c r="O37" s="205">
        <v>2</v>
      </c>
      <c r="P37" s="206">
        <v>1</v>
      </c>
      <c r="Q37" s="207">
        <v>5</v>
      </c>
    </row>
    <row r="38" spans="1:17" ht="15.75">
      <c r="A38" s="107" t="s">
        <v>197</v>
      </c>
      <c r="B38" s="205">
        <v>5</v>
      </c>
      <c r="C38" s="206">
        <v>0</v>
      </c>
      <c r="D38" s="207">
        <v>11</v>
      </c>
      <c r="E38" s="205">
        <v>0</v>
      </c>
      <c r="F38" s="207">
        <v>0</v>
      </c>
      <c r="G38" s="205">
        <v>0</v>
      </c>
      <c r="H38" s="206">
        <v>0</v>
      </c>
      <c r="I38" s="207">
        <v>8</v>
      </c>
      <c r="J38" s="205">
        <v>13</v>
      </c>
      <c r="K38" s="206">
        <v>0</v>
      </c>
      <c r="L38" s="207">
        <v>14</v>
      </c>
      <c r="M38" s="205">
        <v>0</v>
      </c>
      <c r="N38" s="207">
        <v>1</v>
      </c>
      <c r="O38" s="205">
        <v>2</v>
      </c>
      <c r="P38" s="206">
        <v>1</v>
      </c>
      <c r="Q38" s="207">
        <v>6</v>
      </c>
    </row>
    <row r="39" spans="1:17" ht="15.75">
      <c r="A39" s="103" t="s">
        <v>198</v>
      </c>
      <c r="B39" s="205">
        <v>86</v>
      </c>
      <c r="C39" s="206">
        <v>0</v>
      </c>
      <c r="D39" s="207">
        <v>161</v>
      </c>
      <c r="E39" s="205">
        <v>47</v>
      </c>
      <c r="F39" s="207">
        <v>2</v>
      </c>
      <c r="G39" s="205">
        <v>42</v>
      </c>
      <c r="H39" s="206">
        <v>4</v>
      </c>
      <c r="I39" s="207">
        <v>44</v>
      </c>
      <c r="J39" s="205">
        <v>100</v>
      </c>
      <c r="K39" s="206">
        <v>2</v>
      </c>
      <c r="L39" s="207">
        <v>123</v>
      </c>
      <c r="M39" s="205">
        <v>68</v>
      </c>
      <c r="N39" s="207">
        <v>3</v>
      </c>
      <c r="O39" s="205">
        <v>25</v>
      </c>
      <c r="P39" s="206">
        <v>5</v>
      </c>
      <c r="Q39" s="207">
        <v>312</v>
      </c>
    </row>
    <row r="40" spans="1:17" ht="15.75">
      <c r="A40" s="107" t="s">
        <v>199</v>
      </c>
      <c r="B40" s="205">
        <v>27</v>
      </c>
      <c r="C40" s="206">
        <v>1</v>
      </c>
      <c r="D40" s="207">
        <v>32</v>
      </c>
      <c r="E40" s="205">
        <v>2</v>
      </c>
      <c r="F40" s="207">
        <v>4</v>
      </c>
      <c r="G40" s="205">
        <v>14</v>
      </c>
      <c r="H40" s="206">
        <v>8</v>
      </c>
      <c r="I40" s="207">
        <v>16</v>
      </c>
      <c r="J40" s="205">
        <v>29</v>
      </c>
      <c r="K40" s="206">
        <v>0</v>
      </c>
      <c r="L40" s="207">
        <v>26</v>
      </c>
      <c r="M40" s="205">
        <v>19</v>
      </c>
      <c r="N40" s="207">
        <v>4</v>
      </c>
      <c r="O40" s="205">
        <v>8</v>
      </c>
      <c r="P40" s="206">
        <v>3</v>
      </c>
      <c r="Q40" s="207">
        <v>18</v>
      </c>
    </row>
    <row r="41" spans="1:17" ht="15.75">
      <c r="A41" s="103" t="s">
        <v>200</v>
      </c>
      <c r="B41" s="205">
        <v>150</v>
      </c>
      <c r="C41" s="206">
        <v>2</v>
      </c>
      <c r="D41" s="207">
        <v>128</v>
      </c>
      <c r="E41" s="205">
        <v>59</v>
      </c>
      <c r="F41" s="207">
        <v>3</v>
      </c>
      <c r="G41" s="205">
        <v>76</v>
      </c>
      <c r="H41" s="206">
        <v>3</v>
      </c>
      <c r="I41" s="207">
        <v>59</v>
      </c>
      <c r="J41" s="205">
        <v>134</v>
      </c>
      <c r="K41" s="206">
        <v>5</v>
      </c>
      <c r="L41" s="207">
        <v>152</v>
      </c>
      <c r="M41" s="205">
        <v>85</v>
      </c>
      <c r="N41" s="207">
        <v>4</v>
      </c>
      <c r="O41" s="205">
        <v>51</v>
      </c>
      <c r="P41" s="206">
        <v>11</v>
      </c>
      <c r="Q41" s="207">
        <v>58</v>
      </c>
    </row>
    <row r="42" spans="1:17" ht="15.75">
      <c r="A42" s="107" t="s">
        <v>201</v>
      </c>
      <c r="B42" s="205">
        <v>3505</v>
      </c>
      <c r="C42" s="206">
        <v>14</v>
      </c>
      <c r="D42" s="207">
        <v>3896</v>
      </c>
      <c r="E42" s="205">
        <v>1685</v>
      </c>
      <c r="F42" s="207">
        <v>15</v>
      </c>
      <c r="G42" s="205">
        <v>1830</v>
      </c>
      <c r="H42" s="206">
        <v>40</v>
      </c>
      <c r="I42" s="207">
        <v>1551</v>
      </c>
      <c r="J42" s="205">
        <v>3632</v>
      </c>
      <c r="K42" s="206">
        <v>5</v>
      </c>
      <c r="L42" s="207">
        <v>3968</v>
      </c>
      <c r="M42" s="205">
        <v>2261</v>
      </c>
      <c r="N42" s="207">
        <v>36</v>
      </c>
      <c r="O42" s="205">
        <v>1459</v>
      </c>
      <c r="P42" s="206">
        <v>38</v>
      </c>
      <c r="Q42" s="207">
        <v>1661</v>
      </c>
    </row>
    <row r="43" spans="1:17" ht="15.75">
      <c r="A43" s="103" t="s">
        <v>202</v>
      </c>
      <c r="B43" s="205">
        <v>489</v>
      </c>
      <c r="C43" s="206">
        <v>3</v>
      </c>
      <c r="D43" s="207">
        <v>471</v>
      </c>
      <c r="E43" s="205">
        <v>217</v>
      </c>
      <c r="F43" s="207">
        <v>10</v>
      </c>
      <c r="G43" s="205">
        <v>294</v>
      </c>
      <c r="H43" s="206">
        <v>27</v>
      </c>
      <c r="I43" s="207">
        <v>210</v>
      </c>
      <c r="J43" s="205">
        <v>547</v>
      </c>
      <c r="K43" s="206">
        <v>5</v>
      </c>
      <c r="L43" s="207">
        <v>521</v>
      </c>
      <c r="M43" s="205">
        <v>300</v>
      </c>
      <c r="N43" s="207">
        <v>16</v>
      </c>
      <c r="O43" s="205">
        <v>249</v>
      </c>
      <c r="P43" s="206">
        <v>34</v>
      </c>
      <c r="Q43" s="207">
        <v>220</v>
      </c>
    </row>
    <row r="44" spans="1:17" ht="15.75">
      <c r="A44" s="107" t="s">
        <v>203</v>
      </c>
      <c r="B44" s="205">
        <v>6</v>
      </c>
      <c r="C44" s="206">
        <v>0</v>
      </c>
      <c r="D44" s="207">
        <v>5</v>
      </c>
      <c r="E44" s="205">
        <v>1</v>
      </c>
      <c r="F44" s="207">
        <v>0</v>
      </c>
      <c r="G44" s="205">
        <v>5</v>
      </c>
      <c r="H44" s="206">
        <v>0</v>
      </c>
      <c r="I44" s="207">
        <v>6</v>
      </c>
      <c r="J44" s="205">
        <v>8</v>
      </c>
      <c r="K44" s="206">
        <v>1</v>
      </c>
      <c r="L44" s="207">
        <v>16</v>
      </c>
      <c r="M44" s="205">
        <v>9</v>
      </c>
      <c r="N44" s="207">
        <v>3</v>
      </c>
      <c r="O44" s="205">
        <v>1</v>
      </c>
      <c r="P44" s="206">
        <v>1</v>
      </c>
      <c r="Q44" s="207">
        <v>10</v>
      </c>
    </row>
    <row r="45" spans="1:17" ht="15.75">
      <c r="A45" s="103" t="s">
        <v>204</v>
      </c>
      <c r="B45" s="205">
        <v>22</v>
      </c>
      <c r="C45" s="206">
        <v>1</v>
      </c>
      <c r="D45" s="207">
        <v>16</v>
      </c>
      <c r="E45" s="205">
        <v>4</v>
      </c>
      <c r="F45" s="207">
        <v>0</v>
      </c>
      <c r="G45" s="205">
        <v>6</v>
      </c>
      <c r="H45" s="206">
        <v>1</v>
      </c>
      <c r="I45" s="207">
        <v>11</v>
      </c>
      <c r="J45" s="205">
        <v>19</v>
      </c>
      <c r="K45" s="206">
        <v>2</v>
      </c>
      <c r="L45" s="207">
        <v>28</v>
      </c>
      <c r="M45" s="205">
        <v>8</v>
      </c>
      <c r="N45" s="207">
        <v>1</v>
      </c>
      <c r="O45" s="205">
        <v>3</v>
      </c>
      <c r="P45" s="206">
        <v>2</v>
      </c>
      <c r="Q45" s="207">
        <v>16</v>
      </c>
    </row>
    <row r="46" spans="1:17" ht="15.75">
      <c r="A46" s="107" t="s">
        <v>205</v>
      </c>
      <c r="B46" s="205">
        <v>132</v>
      </c>
      <c r="C46" s="206">
        <v>3</v>
      </c>
      <c r="D46" s="207">
        <v>103</v>
      </c>
      <c r="E46" s="205">
        <v>37</v>
      </c>
      <c r="F46" s="207">
        <v>1</v>
      </c>
      <c r="G46" s="205">
        <v>49</v>
      </c>
      <c r="H46" s="206">
        <v>5</v>
      </c>
      <c r="I46" s="207">
        <v>50</v>
      </c>
      <c r="J46" s="205">
        <v>119</v>
      </c>
      <c r="K46" s="206">
        <v>3</v>
      </c>
      <c r="L46" s="207">
        <v>108</v>
      </c>
      <c r="M46" s="205">
        <v>51</v>
      </c>
      <c r="N46" s="207">
        <v>1</v>
      </c>
      <c r="O46" s="205">
        <v>59</v>
      </c>
      <c r="P46" s="206">
        <v>3</v>
      </c>
      <c r="Q46" s="207">
        <v>56</v>
      </c>
    </row>
    <row r="47" spans="1:17" ht="15.75">
      <c r="A47" s="103" t="s">
        <v>206</v>
      </c>
      <c r="B47" s="205">
        <v>13</v>
      </c>
      <c r="C47" s="206">
        <v>0</v>
      </c>
      <c r="D47" s="207">
        <v>90</v>
      </c>
      <c r="E47" s="205">
        <v>4</v>
      </c>
      <c r="F47" s="207">
        <v>0</v>
      </c>
      <c r="G47" s="205">
        <v>7</v>
      </c>
      <c r="H47" s="206">
        <v>5</v>
      </c>
      <c r="I47" s="207">
        <v>25</v>
      </c>
      <c r="J47" s="205">
        <v>7</v>
      </c>
      <c r="K47" s="206">
        <v>0</v>
      </c>
      <c r="L47" s="207">
        <v>76</v>
      </c>
      <c r="M47" s="205">
        <v>8</v>
      </c>
      <c r="N47" s="207">
        <v>5</v>
      </c>
      <c r="O47" s="205">
        <v>4</v>
      </c>
      <c r="P47" s="206">
        <v>2</v>
      </c>
      <c r="Q47" s="207">
        <v>267</v>
      </c>
    </row>
    <row r="48" spans="1:17" ht="15.75">
      <c r="A48" s="107" t="s">
        <v>207</v>
      </c>
      <c r="B48" s="205">
        <v>8</v>
      </c>
      <c r="C48" s="206">
        <v>0</v>
      </c>
      <c r="D48" s="207">
        <v>13</v>
      </c>
      <c r="E48" s="205">
        <v>7</v>
      </c>
      <c r="F48" s="207">
        <v>0</v>
      </c>
      <c r="G48" s="205">
        <v>14</v>
      </c>
      <c r="H48" s="206">
        <v>3</v>
      </c>
      <c r="I48" s="207">
        <v>15</v>
      </c>
      <c r="J48" s="205">
        <v>13</v>
      </c>
      <c r="K48" s="206">
        <v>1</v>
      </c>
      <c r="L48" s="207">
        <v>12</v>
      </c>
      <c r="M48" s="205">
        <v>12</v>
      </c>
      <c r="N48" s="207">
        <v>4</v>
      </c>
      <c r="O48" s="205">
        <v>10</v>
      </c>
      <c r="P48" s="206">
        <v>2</v>
      </c>
      <c r="Q48" s="207">
        <v>11</v>
      </c>
    </row>
    <row r="49" spans="1:17" ht="15.75">
      <c r="A49" s="103" t="s">
        <v>208</v>
      </c>
      <c r="B49" s="205">
        <v>183</v>
      </c>
      <c r="C49" s="206">
        <v>0</v>
      </c>
      <c r="D49" s="207">
        <v>188</v>
      </c>
      <c r="E49" s="205">
        <v>76</v>
      </c>
      <c r="F49" s="207">
        <v>4</v>
      </c>
      <c r="G49" s="205">
        <v>70</v>
      </c>
      <c r="H49" s="206">
        <v>8</v>
      </c>
      <c r="I49" s="207">
        <v>43</v>
      </c>
      <c r="J49" s="205">
        <v>196</v>
      </c>
      <c r="K49" s="206">
        <v>1</v>
      </c>
      <c r="L49" s="207">
        <v>108</v>
      </c>
      <c r="M49" s="205">
        <v>93</v>
      </c>
      <c r="N49" s="207">
        <v>7</v>
      </c>
      <c r="O49" s="205">
        <v>43</v>
      </c>
      <c r="P49" s="206">
        <v>4</v>
      </c>
      <c r="Q49" s="207">
        <v>48</v>
      </c>
    </row>
    <row r="50" spans="1:17" ht="15.75">
      <c r="A50" s="107" t="s">
        <v>209</v>
      </c>
      <c r="B50" s="205">
        <v>137</v>
      </c>
      <c r="C50" s="206">
        <v>11</v>
      </c>
      <c r="D50" s="207">
        <v>203</v>
      </c>
      <c r="E50" s="205">
        <v>69</v>
      </c>
      <c r="F50" s="207">
        <v>6</v>
      </c>
      <c r="G50" s="205">
        <v>47</v>
      </c>
      <c r="H50" s="206">
        <v>17</v>
      </c>
      <c r="I50" s="207">
        <v>80</v>
      </c>
      <c r="J50" s="205">
        <v>159</v>
      </c>
      <c r="K50" s="206">
        <v>7</v>
      </c>
      <c r="L50" s="207">
        <v>251</v>
      </c>
      <c r="M50" s="205">
        <v>75</v>
      </c>
      <c r="N50" s="207">
        <v>16</v>
      </c>
      <c r="O50" s="205">
        <v>56</v>
      </c>
      <c r="P50" s="206">
        <v>20</v>
      </c>
      <c r="Q50" s="207">
        <v>192</v>
      </c>
    </row>
    <row r="51" spans="1:17" ht="15.75">
      <c r="A51" s="103" t="s">
        <v>210</v>
      </c>
      <c r="B51" s="205">
        <v>26</v>
      </c>
      <c r="C51" s="206">
        <v>3</v>
      </c>
      <c r="D51" s="207">
        <v>79</v>
      </c>
      <c r="E51" s="205">
        <v>6</v>
      </c>
      <c r="F51" s="207">
        <v>9</v>
      </c>
      <c r="G51" s="205">
        <v>9</v>
      </c>
      <c r="H51" s="206">
        <v>3</v>
      </c>
      <c r="I51" s="207">
        <v>52</v>
      </c>
      <c r="J51" s="205">
        <v>39</v>
      </c>
      <c r="K51" s="206">
        <v>3</v>
      </c>
      <c r="L51" s="207">
        <v>76</v>
      </c>
      <c r="M51" s="205">
        <v>9</v>
      </c>
      <c r="N51" s="207">
        <v>2</v>
      </c>
      <c r="O51" s="205">
        <v>5</v>
      </c>
      <c r="P51" s="206">
        <v>5</v>
      </c>
      <c r="Q51" s="207">
        <v>42</v>
      </c>
    </row>
    <row r="52" spans="1:17" ht="15.75">
      <c r="A52" s="107" t="s">
        <v>211</v>
      </c>
      <c r="B52" s="205">
        <v>38</v>
      </c>
      <c r="C52" s="206">
        <v>0</v>
      </c>
      <c r="D52" s="207">
        <v>46</v>
      </c>
      <c r="E52" s="205">
        <v>18</v>
      </c>
      <c r="F52" s="207">
        <v>3</v>
      </c>
      <c r="G52" s="205">
        <v>13</v>
      </c>
      <c r="H52" s="206">
        <v>1</v>
      </c>
      <c r="I52" s="207">
        <v>27</v>
      </c>
      <c r="J52" s="205">
        <v>52</v>
      </c>
      <c r="K52" s="206">
        <v>0</v>
      </c>
      <c r="L52" s="207">
        <v>50</v>
      </c>
      <c r="M52" s="205">
        <v>23</v>
      </c>
      <c r="N52" s="207">
        <v>1</v>
      </c>
      <c r="O52" s="205">
        <v>20</v>
      </c>
      <c r="P52" s="206">
        <v>0</v>
      </c>
      <c r="Q52" s="207">
        <v>39</v>
      </c>
    </row>
    <row r="53" spans="1:17" ht="15.75">
      <c r="A53" s="103" t="s">
        <v>212</v>
      </c>
      <c r="B53" s="205">
        <v>64</v>
      </c>
      <c r="C53" s="206">
        <v>8</v>
      </c>
      <c r="D53" s="207">
        <v>160</v>
      </c>
      <c r="E53" s="205">
        <v>20</v>
      </c>
      <c r="F53" s="207">
        <v>3</v>
      </c>
      <c r="G53" s="205">
        <v>22</v>
      </c>
      <c r="H53" s="206">
        <v>12</v>
      </c>
      <c r="I53" s="207">
        <v>76</v>
      </c>
      <c r="J53" s="205">
        <v>59</v>
      </c>
      <c r="K53" s="206">
        <v>3</v>
      </c>
      <c r="L53" s="207">
        <v>213</v>
      </c>
      <c r="M53" s="205">
        <v>26</v>
      </c>
      <c r="N53" s="207">
        <v>2</v>
      </c>
      <c r="O53" s="205">
        <v>24</v>
      </c>
      <c r="P53" s="206">
        <v>10</v>
      </c>
      <c r="Q53" s="207">
        <v>92</v>
      </c>
    </row>
    <row r="54" spans="1:17" ht="15.75">
      <c r="A54" s="107" t="s">
        <v>213</v>
      </c>
      <c r="B54" s="205">
        <v>50</v>
      </c>
      <c r="C54" s="206">
        <v>1</v>
      </c>
      <c r="D54" s="207">
        <v>107</v>
      </c>
      <c r="E54" s="205">
        <v>5</v>
      </c>
      <c r="F54" s="207">
        <v>4</v>
      </c>
      <c r="G54" s="205">
        <v>11</v>
      </c>
      <c r="H54" s="206">
        <v>3</v>
      </c>
      <c r="I54" s="207">
        <v>52</v>
      </c>
      <c r="J54" s="205">
        <v>53</v>
      </c>
      <c r="K54" s="206">
        <v>1</v>
      </c>
      <c r="L54" s="207">
        <v>128</v>
      </c>
      <c r="M54" s="205">
        <v>15</v>
      </c>
      <c r="N54" s="207">
        <v>1</v>
      </c>
      <c r="O54" s="205">
        <v>11</v>
      </c>
      <c r="P54" s="206">
        <v>6</v>
      </c>
      <c r="Q54" s="207">
        <v>65</v>
      </c>
    </row>
    <row r="55" spans="1:17" ht="15.75">
      <c r="A55" s="103" t="s">
        <v>214</v>
      </c>
      <c r="B55" s="205">
        <v>57</v>
      </c>
      <c r="C55" s="206">
        <v>5</v>
      </c>
      <c r="D55" s="207">
        <v>22</v>
      </c>
      <c r="E55" s="205">
        <v>10</v>
      </c>
      <c r="F55" s="207">
        <v>2</v>
      </c>
      <c r="G55" s="205">
        <v>7</v>
      </c>
      <c r="H55" s="206">
        <v>3</v>
      </c>
      <c r="I55" s="207">
        <v>11</v>
      </c>
      <c r="J55" s="205">
        <v>60</v>
      </c>
      <c r="K55" s="206">
        <v>3</v>
      </c>
      <c r="L55" s="207">
        <v>42</v>
      </c>
      <c r="M55" s="205">
        <v>8</v>
      </c>
      <c r="N55" s="207">
        <v>7</v>
      </c>
      <c r="O55" s="205">
        <v>3</v>
      </c>
      <c r="P55" s="206">
        <v>1</v>
      </c>
      <c r="Q55" s="207">
        <v>4</v>
      </c>
    </row>
    <row r="56" spans="1:17" ht="15.75">
      <c r="A56" s="107" t="s">
        <v>215</v>
      </c>
      <c r="B56" s="205">
        <v>85</v>
      </c>
      <c r="C56" s="206">
        <v>3</v>
      </c>
      <c r="D56" s="207">
        <v>227</v>
      </c>
      <c r="E56" s="205">
        <v>68</v>
      </c>
      <c r="F56" s="207">
        <v>3</v>
      </c>
      <c r="G56" s="205">
        <v>51</v>
      </c>
      <c r="H56" s="206">
        <v>6</v>
      </c>
      <c r="I56" s="207">
        <v>105</v>
      </c>
      <c r="J56" s="205">
        <v>81</v>
      </c>
      <c r="K56" s="206">
        <v>3</v>
      </c>
      <c r="L56" s="207">
        <v>230</v>
      </c>
      <c r="M56" s="205">
        <v>64</v>
      </c>
      <c r="N56" s="207">
        <v>1</v>
      </c>
      <c r="O56" s="205">
        <v>35</v>
      </c>
      <c r="P56" s="206">
        <v>4</v>
      </c>
      <c r="Q56" s="207">
        <v>144</v>
      </c>
    </row>
    <row r="57" spans="1:17" ht="15.75">
      <c r="A57" s="103" t="s">
        <v>216</v>
      </c>
      <c r="B57" s="205">
        <v>12</v>
      </c>
      <c r="C57" s="206">
        <v>0</v>
      </c>
      <c r="D57" s="207">
        <v>7</v>
      </c>
      <c r="E57" s="205">
        <v>0</v>
      </c>
      <c r="F57" s="207">
        <v>0</v>
      </c>
      <c r="G57" s="205">
        <v>6</v>
      </c>
      <c r="H57" s="206">
        <v>13</v>
      </c>
      <c r="I57" s="207">
        <v>9</v>
      </c>
      <c r="J57" s="205">
        <v>11</v>
      </c>
      <c r="K57" s="206">
        <v>2</v>
      </c>
      <c r="L57" s="207">
        <v>1</v>
      </c>
      <c r="M57" s="205">
        <v>8</v>
      </c>
      <c r="N57" s="207">
        <v>4</v>
      </c>
      <c r="O57" s="205">
        <v>6</v>
      </c>
      <c r="P57" s="206">
        <v>2</v>
      </c>
      <c r="Q57" s="207">
        <v>8</v>
      </c>
    </row>
    <row r="58" spans="1:17" ht="15.75">
      <c r="A58" s="107" t="s">
        <v>217</v>
      </c>
      <c r="B58" s="205">
        <v>22</v>
      </c>
      <c r="C58" s="206">
        <v>9</v>
      </c>
      <c r="D58" s="207">
        <v>44</v>
      </c>
      <c r="E58" s="205">
        <v>5</v>
      </c>
      <c r="F58" s="207">
        <v>5</v>
      </c>
      <c r="G58" s="205">
        <v>4</v>
      </c>
      <c r="H58" s="206">
        <v>13</v>
      </c>
      <c r="I58" s="207">
        <v>22</v>
      </c>
      <c r="J58" s="205">
        <v>37</v>
      </c>
      <c r="K58" s="206">
        <v>16</v>
      </c>
      <c r="L58" s="207">
        <v>51</v>
      </c>
      <c r="M58" s="205">
        <v>3</v>
      </c>
      <c r="N58" s="207">
        <v>8</v>
      </c>
      <c r="O58" s="205">
        <v>6</v>
      </c>
      <c r="P58" s="206">
        <v>7</v>
      </c>
      <c r="Q58" s="207">
        <v>17</v>
      </c>
    </row>
    <row r="59" spans="1:17" ht="15.75">
      <c r="A59" s="103" t="s">
        <v>218</v>
      </c>
      <c r="B59" s="205">
        <v>14</v>
      </c>
      <c r="C59" s="206">
        <v>0</v>
      </c>
      <c r="D59" s="207">
        <v>14</v>
      </c>
      <c r="E59" s="205">
        <v>3</v>
      </c>
      <c r="F59" s="207">
        <v>3</v>
      </c>
      <c r="G59" s="205">
        <v>10</v>
      </c>
      <c r="H59" s="206">
        <v>0</v>
      </c>
      <c r="I59" s="207">
        <v>5</v>
      </c>
      <c r="J59" s="205">
        <v>13</v>
      </c>
      <c r="K59" s="206">
        <v>0</v>
      </c>
      <c r="L59" s="207">
        <v>13</v>
      </c>
      <c r="M59" s="205">
        <v>12</v>
      </c>
      <c r="N59" s="207">
        <v>1</v>
      </c>
      <c r="O59" s="205">
        <v>5</v>
      </c>
      <c r="P59" s="206">
        <v>1</v>
      </c>
      <c r="Q59" s="207">
        <v>2</v>
      </c>
    </row>
    <row r="60" spans="1:17" ht="15.75">
      <c r="A60" s="107" t="s">
        <v>219</v>
      </c>
      <c r="B60" s="205">
        <v>21</v>
      </c>
      <c r="C60" s="206">
        <v>0</v>
      </c>
      <c r="D60" s="207">
        <v>93</v>
      </c>
      <c r="E60" s="205">
        <v>18</v>
      </c>
      <c r="F60" s="207">
        <v>5</v>
      </c>
      <c r="G60" s="205">
        <v>20</v>
      </c>
      <c r="H60" s="206">
        <v>1</v>
      </c>
      <c r="I60" s="207">
        <v>35</v>
      </c>
      <c r="J60" s="205">
        <v>31</v>
      </c>
      <c r="K60" s="206">
        <v>0</v>
      </c>
      <c r="L60" s="207">
        <v>119</v>
      </c>
      <c r="M60" s="205">
        <v>15</v>
      </c>
      <c r="N60" s="207">
        <v>4</v>
      </c>
      <c r="O60" s="205">
        <v>10</v>
      </c>
      <c r="P60" s="206">
        <v>4</v>
      </c>
      <c r="Q60" s="207">
        <v>93</v>
      </c>
    </row>
    <row r="61" spans="1:17" ht="15.75">
      <c r="A61" s="103" t="s">
        <v>220</v>
      </c>
      <c r="B61" s="205">
        <v>10</v>
      </c>
      <c r="C61" s="206">
        <v>1</v>
      </c>
      <c r="D61" s="207">
        <v>33</v>
      </c>
      <c r="E61" s="205">
        <v>8</v>
      </c>
      <c r="F61" s="207">
        <v>1</v>
      </c>
      <c r="G61" s="205">
        <v>11</v>
      </c>
      <c r="H61" s="206">
        <v>2</v>
      </c>
      <c r="I61" s="207">
        <v>16</v>
      </c>
      <c r="J61" s="205">
        <v>22</v>
      </c>
      <c r="K61" s="206">
        <v>3</v>
      </c>
      <c r="L61" s="207">
        <v>27</v>
      </c>
      <c r="M61" s="205">
        <v>9</v>
      </c>
      <c r="N61" s="207">
        <v>4</v>
      </c>
      <c r="O61" s="205">
        <v>6</v>
      </c>
      <c r="P61" s="206">
        <v>3</v>
      </c>
      <c r="Q61" s="207">
        <v>51</v>
      </c>
    </row>
    <row r="62" spans="1:17" ht="15.75">
      <c r="A62" s="107" t="s">
        <v>221</v>
      </c>
      <c r="B62" s="205">
        <v>59</v>
      </c>
      <c r="C62" s="206">
        <v>0</v>
      </c>
      <c r="D62" s="207">
        <v>88</v>
      </c>
      <c r="E62" s="205">
        <v>11</v>
      </c>
      <c r="F62" s="207">
        <v>2</v>
      </c>
      <c r="G62" s="205">
        <v>21</v>
      </c>
      <c r="H62" s="206">
        <v>4</v>
      </c>
      <c r="I62" s="207">
        <v>44</v>
      </c>
      <c r="J62" s="205">
        <v>72</v>
      </c>
      <c r="K62" s="206">
        <v>1</v>
      </c>
      <c r="L62" s="207">
        <v>136</v>
      </c>
      <c r="M62" s="205">
        <v>25</v>
      </c>
      <c r="N62" s="207">
        <v>4</v>
      </c>
      <c r="O62" s="205">
        <v>18</v>
      </c>
      <c r="P62" s="206">
        <v>7</v>
      </c>
      <c r="Q62" s="207">
        <v>39</v>
      </c>
    </row>
    <row r="63" spans="1:17" ht="15.75">
      <c r="A63" s="103" t="s">
        <v>222</v>
      </c>
      <c r="B63" s="205">
        <v>62</v>
      </c>
      <c r="C63" s="206">
        <v>1</v>
      </c>
      <c r="D63" s="207">
        <v>116</v>
      </c>
      <c r="E63" s="205">
        <v>29</v>
      </c>
      <c r="F63" s="207">
        <v>4</v>
      </c>
      <c r="G63" s="205">
        <v>39</v>
      </c>
      <c r="H63" s="206">
        <v>4</v>
      </c>
      <c r="I63" s="207">
        <v>39</v>
      </c>
      <c r="J63" s="205">
        <v>72</v>
      </c>
      <c r="K63" s="206">
        <v>3</v>
      </c>
      <c r="L63" s="207">
        <v>166</v>
      </c>
      <c r="M63" s="205">
        <v>35</v>
      </c>
      <c r="N63" s="207">
        <v>6</v>
      </c>
      <c r="O63" s="205">
        <v>31</v>
      </c>
      <c r="P63" s="206">
        <v>8</v>
      </c>
      <c r="Q63" s="207">
        <v>183</v>
      </c>
    </row>
    <row r="64" spans="1:17" ht="15.75">
      <c r="A64" s="107" t="s">
        <v>223</v>
      </c>
      <c r="B64" s="205">
        <v>10</v>
      </c>
      <c r="C64" s="206">
        <v>0</v>
      </c>
      <c r="D64" s="207">
        <v>19</v>
      </c>
      <c r="E64" s="205">
        <v>3</v>
      </c>
      <c r="F64" s="207">
        <v>0</v>
      </c>
      <c r="G64" s="205">
        <v>1</v>
      </c>
      <c r="H64" s="206">
        <v>0</v>
      </c>
      <c r="I64" s="207">
        <v>4</v>
      </c>
      <c r="J64" s="205">
        <v>13</v>
      </c>
      <c r="K64" s="206">
        <v>1</v>
      </c>
      <c r="L64" s="207">
        <v>5</v>
      </c>
      <c r="M64" s="205">
        <v>5</v>
      </c>
      <c r="N64" s="207">
        <v>0</v>
      </c>
      <c r="O64" s="205">
        <v>0</v>
      </c>
      <c r="P64" s="206">
        <v>0</v>
      </c>
      <c r="Q64" s="207">
        <v>0</v>
      </c>
    </row>
    <row r="65" spans="1:17" ht="15.75">
      <c r="A65" s="103" t="s">
        <v>224</v>
      </c>
      <c r="B65" s="205">
        <v>5</v>
      </c>
      <c r="C65" s="206">
        <v>0</v>
      </c>
      <c r="D65" s="207">
        <v>15</v>
      </c>
      <c r="E65" s="205">
        <v>2</v>
      </c>
      <c r="F65" s="207">
        <v>0</v>
      </c>
      <c r="G65" s="205">
        <v>6</v>
      </c>
      <c r="H65" s="206">
        <v>5</v>
      </c>
      <c r="I65" s="207">
        <v>7</v>
      </c>
      <c r="J65" s="205">
        <v>5</v>
      </c>
      <c r="K65" s="206">
        <v>1</v>
      </c>
      <c r="L65" s="207">
        <v>47</v>
      </c>
      <c r="M65" s="205">
        <v>2</v>
      </c>
      <c r="N65" s="207">
        <v>2</v>
      </c>
      <c r="O65" s="205">
        <v>3</v>
      </c>
      <c r="P65" s="206">
        <v>1</v>
      </c>
      <c r="Q65" s="207">
        <v>264</v>
      </c>
    </row>
    <row r="66" spans="1:17" ht="15.75">
      <c r="A66" s="107" t="s">
        <v>225</v>
      </c>
      <c r="B66" s="205">
        <v>34</v>
      </c>
      <c r="C66" s="206">
        <v>4</v>
      </c>
      <c r="D66" s="207">
        <v>76</v>
      </c>
      <c r="E66" s="205">
        <v>19</v>
      </c>
      <c r="F66" s="207">
        <v>2</v>
      </c>
      <c r="G66" s="205">
        <v>10</v>
      </c>
      <c r="H66" s="206">
        <v>5</v>
      </c>
      <c r="I66" s="207">
        <v>33</v>
      </c>
      <c r="J66" s="205">
        <v>41</v>
      </c>
      <c r="K66" s="206">
        <v>2</v>
      </c>
      <c r="L66" s="207">
        <v>47</v>
      </c>
      <c r="M66" s="205">
        <v>12</v>
      </c>
      <c r="N66" s="207">
        <v>2</v>
      </c>
      <c r="O66" s="205">
        <v>10</v>
      </c>
      <c r="P66" s="206">
        <v>0</v>
      </c>
      <c r="Q66" s="207">
        <v>29</v>
      </c>
    </row>
    <row r="67" spans="1:17" ht="15.75">
      <c r="A67" s="103" t="s">
        <v>226</v>
      </c>
      <c r="B67" s="205">
        <v>61</v>
      </c>
      <c r="C67" s="206">
        <v>3</v>
      </c>
      <c r="D67" s="207">
        <v>208</v>
      </c>
      <c r="E67" s="205">
        <v>20</v>
      </c>
      <c r="F67" s="207">
        <v>2</v>
      </c>
      <c r="G67" s="205">
        <v>30</v>
      </c>
      <c r="H67" s="206">
        <v>11</v>
      </c>
      <c r="I67" s="207">
        <v>77</v>
      </c>
      <c r="J67" s="205">
        <v>73</v>
      </c>
      <c r="K67" s="206">
        <v>1</v>
      </c>
      <c r="L67" s="207">
        <v>253</v>
      </c>
      <c r="M67" s="205">
        <v>28</v>
      </c>
      <c r="N67" s="207">
        <v>11</v>
      </c>
      <c r="O67" s="205">
        <v>28</v>
      </c>
      <c r="P67" s="206">
        <v>14</v>
      </c>
      <c r="Q67" s="207">
        <v>79</v>
      </c>
    </row>
    <row r="68" spans="1:17" ht="15.75">
      <c r="A68" s="107" t="s">
        <v>227</v>
      </c>
      <c r="B68" s="205">
        <v>20</v>
      </c>
      <c r="C68" s="206">
        <v>2</v>
      </c>
      <c r="D68" s="207">
        <v>45</v>
      </c>
      <c r="E68" s="205">
        <v>9</v>
      </c>
      <c r="F68" s="207">
        <v>1</v>
      </c>
      <c r="G68" s="205">
        <v>7</v>
      </c>
      <c r="H68" s="206">
        <v>7</v>
      </c>
      <c r="I68" s="207">
        <v>24</v>
      </c>
      <c r="J68" s="205">
        <v>29</v>
      </c>
      <c r="K68" s="206">
        <v>3</v>
      </c>
      <c r="L68" s="207">
        <v>48</v>
      </c>
      <c r="M68" s="205">
        <v>11</v>
      </c>
      <c r="N68" s="207">
        <v>4</v>
      </c>
      <c r="O68" s="205">
        <v>1</v>
      </c>
      <c r="P68" s="206">
        <v>2</v>
      </c>
      <c r="Q68" s="207">
        <v>27</v>
      </c>
    </row>
    <row r="69" spans="1:17" ht="15.75">
      <c r="A69" s="103" t="s">
        <v>228</v>
      </c>
      <c r="B69" s="205">
        <v>43</v>
      </c>
      <c r="C69" s="206">
        <v>3</v>
      </c>
      <c r="D69" s="207">
        <v>53</v>
      </c>
      <c r="E69" s="205">
        <v>11</v>
      </c>
      <c r="F69" s="207">
        <v>1</v>
      </c>
      <c r="G69" s="205">
        <v>22</v>
      </c>
      <c r="H69" s="206">
        <v>3</v>
      </c>
      <c r="I69" s="207">
        <v>21</v>
      </c>
      <c r="J69" s="205">
        <v>48</v>
      </c>
      <c r="K69" s="206">
        <v>6</v>
      </c>
      <c r="L69" s="207">
        <v>73</v>
      </c>
      <c r="M69" s="205">
        <v>31</v>
      </c>
      <c r="N69" s="207">
        <v>0</v>
      </c>
      <c r="O69" s="205">
        <v>25</v>
      </c>
      <c r="P69" s="206">
        <v>4</v>
      </c>
      <c r="Q69" s="207">
        <v>24</v>
      </c>
    </row>
    <row r="70" spans="1:17" ht="15.75">
      <c r="A70" s="107" t="s">
        <v>229</v>
      </c>
      <c r="B70" s="205">
        <v>2</v>
      </c>
      <c r="C70" s="206">
        <v>0</v>
      </c>
      <c r="D70" s="207">
        <v>12</v>
      </c>
      <c r="E70" s="205">
        <v>2</v>
      </c>
      <c r="F70" s="207">
        <v>1</v>
      </c>
      <c r="G70" s="205">
        <v>2</v>
      </c>
      <c r="H70" s="206">
        <v>3</v>
      </c>
      <c r="I70" s="207">
        <v>5</v>
      </c>
      <c r="J70" s="205">
        <v>4</v>
      </c>
      <c r="K70" s="206">
        <v>1</v>
      </c>
      <c r="L70" s="207">
        <v>16</v>
      </c>
      <c r="M70" s="205">
        <v>0</v>
      </c>
      <c r="N70" s="207">
        <v>0</v>
      </c>
      <c r="O70" s="205">
        <v>1</v>
      </c>
      <c r="P70" s="206">
        <v>0</v>
      </c>
      <c r="Q70" s="207">
        <v>3</v>
      </c>
    </row>
    <row r="71" spans="1:17" ht="15.75">
      <c r="A71" s="103" t="s">
        <v>230</v>
      </c>
      <c r="B71" s="205">
        <v>110</v>
      </c>
      <c r="C71" s="206">
        <v>1</v>
      </c>
      <c r="D71" s="207">
        <v>100</v>
      </c>
      <c r="E71" s="205">
        <v>18</v>
      </c>
      <c r="F71" s="207">
        <v>2</v>
      </c>
      <c r="G71" s="205">
        <v>14</v>
      </c>
      <c r="H71" s="206">
        <v>1</v>
      </c>
      <c r="I71" s="207">
        <v>40</v>
      </c>
      <c r="J71" s="205">
        <v>115</v>
      </c>
      <c r="K71" s="206">
        <v>6</v>
      </c>
      <c r="L71" s="207">
        <v>136</v>
      </c>
      <c r="M71" s="205">
        <v>18</v>
      </c>
      <c r="N71" s="207">
        <v>0</v>
      </c>
      <c r="O71" s="205">
        <v>8</v>
      </c>
      <c r="P71" s="206">
        <v>0</v>
      </c>
      <c r="Q71" s="207">
        <v>17</v>
      </c>
    </row>
    <row r="72" spans="1:17" ht="15.75">
      <c r="A72" s="107" t="s">
        <v>231</v>
      </c>
      <c r="B72" s="205">
        <v>15</v>
      </c>
      <c r="C72" s="206">
        <v>0</v>
      </c>
      <c r="D72" s="207">
        <v>49</v>
      </c>
      <c r="E72" s="205">
        <v>10</v>
      </c>
      <c r="F72" s="207">
        <v>1</v>
      </c>
      <c r="G72" s="205">
        <v>7</v>
      </c>
      <c r="H72" s="206">
        <v>7</v>
      </c>
      <c r="I72" s="207">
        <v>23</v>
      </c>
      <c r="J72" s="205">
        <v>21</v>
      </c>
      <c r="K72" s="206">
        <v>0</v>
      </c>
      <c r="L72" s="207">
        <v>45</v>
      </c>
      <c r="M72" s="205">
        <v>14</v>
      </c>
      <c r="N72" s="207">
        <v>4</v>
      </c>
      <c r="O72" s="205">
        <v>8</v>
      </c>
      <c r="P72" s="206">
        <v>3</v>
      </c>
      <c r="Q72" s="207">
        <v>25</v>
      </c>
    </row>
    <row r="73" spans="1:17" ht="15.75">
      <c r="A73" s="103" t="s">
        <v>232</v>
      </c>
      <c r="B73" s="205">
        <v>63</v>
      </c>
      <c r="C73" s="206">
        <v>3</v>
      </c>
      <c r="D73" s="207">
        <v>50</v>
      </c>
      <c r="E73" s="205">
        <v>11</v>
      </c>
      <c r="F73" s="207">
        <v>2</v>
      </c>
      <c r="G73" s="205">
        <v>8</v>
      </c>
      <c r="H73" s="206">
        <v>0</v>
      </c>
      <c r="I73" s="207">
        <v>32</v>
      </c>
      <c r="J73" s="205">
        <v>40</v>
      </c>
      <c r="K73" s="206">
        <v>0</v>
      </c>
      <c r="L73" s="207">
        <v>134</v>
      </c>
      <c r="M73" s="205">
        <v>4</v>
      </c>
      <c r="N73" s="207">
        <v>1</v>
      </c>
      <c r="O73" s="205">
        <v>6</v>
      </c>
      <c r="P73" s="206">
        <v>0</v>
      </c>
      <c r="Q73" s="207">
        <v>17</v>
      </c>
    </row>
    <row r="74" spans="1:17" ht="15.75">
      <c r="A74" s="107" t="s">
        <v>233</v>
      </c>
      <c r="B74" s="205">
        <v>11</v>
      </c>
      <c r="C74" s="206">
        <v>2</v>
      </c>
      <c r="D74" s="207">
        <v>48</v>
      </c>
      <c r="E74" s="205">
        <v>11</v>
      </c>
      <c r="F74" s="207">
        <v>1</v>
      </c>
      <c r="G74" s="205">
        <v>5</v>
      </c>
      <c r="H74" s="206">
        <v>3</v>
      </c>
      <c r="I74" s="207">
        <v>13</v>
      </c>
      <c r="J74" s="205">
        <v>20</v>
      </c>
      <c r="K74" s="206">
        <v>1</v>
      </c>
      <c r="L74" s="207">
        <v>37</v>
      </c>
      <c r="M74" s="205">
        <v>6</v>
      </c>
      <c r="N74" s="207">
        <v>0</v>
      </c>
      <c r="O74" s="205">
        <v>4</v>
      </c>
      <c r="P74" s="206">
        <v>4</v>
      </c>
      <c r="Q74" s="207">
        <v>189</v>
      </c>
    </row>
    <row r="75" spans="1:17" ht="15.75">
      <c r="A75" s="103" t="s">
        <v>234</v>
      </c>
      <c r="B75" s="205">
        <v>23</v>
      </c>
      <c r="C75" s="206">
        <v>0</v>
      </c>
      <c r="D75" s="207">
        <v>94</v>
      </c>
      <c r="E75" s="205">
        <v>14</v>
      </c>
      <c r="F75" s="207">
        <v>1</v>
      </c>
      <c r="G75" s="205">
        <v>9</v>
      </c>
      <c r="H75" s="206">
        <v>0</v>
      </c>
      <c r="I75" s="207">
        <v>69</v>
      </c>
      <c r="J75" s="205">
        <v>17</v>
      </c>
      <c r="K75" s="206">
        <v>1</v>
      </c>
      <c r="L75" s="207">
        <v>88</v>
      </c>
      <c r="M75" s="205">
        <v>18</v>
      </c>
      <c r="N75" s="207">
        <v>0</v>
      </c>
      <c r="O75" s="205">
        <v>8</v>
      </c>
      <c r="P75" s="206">
        <v>3</v>
      </c>
      <c r="Q75" s="207">
        <v>63</v>
      </c>
    </row>
    <row r="76" spans="1:17" ht="15.75">
      <c r="A76" s="107" t="s">
        <v>235</v>
      </c>
      <c r="B76" s="205">
        <v>15</v>
      </c>
      <c r="C76" s="206">
        <v>0</v>
      </c>
      <c r="D76" s="207">
        <v>24</v>
      </c>
      <c r="E76" s="205">
        <v>8</v>
      </c>
      <c r="F76" s="207">
        <v>2</v>
      </c>
      <c r="G76" s="205">
        <v>11</v>
      </c>
      <c r="H76" s="206">
        <v>3</v>
      </c>
      <c r="I76" s="207">
        <v>23</v>
      </c>
      <c r="J76" s="205">
        <v>27</v>
      </c>
      <c r="K76" s="206">
        <v>0</v>
      </c>
      <c r="L76" s="207">
        <v>37</v>
      </c>
      <c r="M76" s="205">
        <v>6</v>
      </c>
      <c r="N76" s="207">
        <v>2</v>
      </c>
      <c r="O76" s="205">
        <v>10</v>
      </c>
      <c r="P76" s="206">
        <v>2</v>
      </c>
      <c r="Q76" s="207">
        <v>14</v>
      </c>
    </row>
    <row r="77" spans="1:17" ht="15.75">
      <c r="A77" s="103" t="s">
        <v>236</v>
      </c>
      <c r="B77" s="205">
        <v>2</v>
      </c>
      <c r="C77" s="206">
        <v>1</v>
      </c>
      <c r="D77" s="207">
        <v>12</v>
      </c>
      <c r="E77" s="205">
        <v>3</v>
      </c>
      <c r="F77" s="207">
        <v>0</v>
      </c>
      <c r="G77" s="205">
        <v>4</v>
      </c>
      <c r="H77" s="206">
        <v>1</v>
      </c>
      <c r="I77" s="207">
        <v>9</v>
      </c>
      <c r="J77" s="205">
        <v>1</v>
      </c>
      <c r="K77" s="206">
        <v>1</v>
      </c>
      <c r="L77" s="207">
        <v>5</v>
      </c>
      <c r="M77" s="205">
        <v>2</v>
      </c>
      <c r="N77" s="207">
        <v>0</v>
      </c>
      <c r="O77" s="205">
        <v>0</v>
      </c>
      <c r="P77" s="206">
        <v>1</v>
      </c>
      <c r="Q77" s="207">
        <v>4</v>
      </c>
    </row>
    <row r="78" spans="1:17" ht="15.75">
      <c r="A78" s="107" t="s">
        <v>237</v>
      </c>
      <c r="B78" s="205">
        <v>7</v>
      </c>
      <c r="C78" s="206">
        <v>0</v>
      </c>
      <c r="D78" s="207">
        <v>43</v>
      </c>
      <c r="E78" s="205">
        <v>5</v>
      </c>
      <c r="F78" s="207">
        <v>2</v>
      </c>
      <c r="G78" s="205">
        <v>10</v>
      </c>
      <c r="H78" s="206">
        <v>2</v>
      </c>
      <c r="I78" s="207">
        <v>18</v>
      </c>
      <c r="J78" s="205">
        <v>10</v>
      </c>
      <c r="K78" s="206">
        <v>1</v>
      </c>
      <c r="L78" s="207">
        <v>51</v>
      </c>
      <c r="M78" s="205">
        <v>10</v>
      </c>
      <c r="N78" s="207">
        <v>0</v>
      </c>
      <c r="O78" s="205">
        <v>6</v>
      </c>
      <c r="P78" s="206">
        <v>2</v>
      </c>
      <c r="Q78" s="207">
        <v>78</v>
      </c>
    </row>
    <row r="79" spans="1:17" ht="15.75">
      <c r="A79" s="103" t="s">
        <v>238</v>
      </c>
      <c r="B79" s="205">
        <v>16</v>
      </c>
      <c r="C79" s="206">
        <v>0</v>
      </c>
      <c r="D79" s="207">
        <v>20</v>
      </c>
      <c r="E79" s="205">
        <v>3</v>
      </c>
      <c r="F79" s="207">
        <v>2</v>
      </c>
      <c r="G79" s="205">
        <v>6</v>
      </c>
      <c r="H79" s="206">
        <v>0</v>
      </c>
      <c r="I79" s="207">
        <v>4</v>
      </c>
      <c r="J79" s="205">
        <v>14</v>
      </c>
      <c r="K79" s="206">
        <v>0</v>
      </c>
      <c r="L79" s="207">
        <v>14</v>
      </c>
      <c r="M79" s="205">
        <v>9</v>
      </c>
      <c r="N79" s="207">
        <v>0</v>
      </c>
      <c r="O79" s="205">
        <v>8</v>
      </c>
      <c r="P79" s="206">
        <v>1</v>
      </c>
      <c r="Q79" s="207">
        <v>7</v>
      </c>
    </row>
    <row r="80" spans="1:17" ht="15.75">
      <c r="A80" s="107" t="s">
        <v>239</v>
      </c>
      <c r="B80" s="205">
        <v>22</v>
      </c>
      <c r="C80" s="206">
        <v>0</v>
      </c>
      <c r="D80" s="207">
        <v>26</v>
      </c>
      <c r="E80" s="205">
        <v>6</v>
      </c>
      <c r="F80" s="207">
        <v>0</v>
      </c>
      <c r="G80" s="205">
        <v>13</v>
      </c>
      <c r="H80" s="206">
        <v>0</v>
      </c>
      <c r="I80" s="207">
        <v>5</v>
      </c>
      <c r="J80" s="205">
        <v>28</v>
      </c>
      <c r="K80" s="206">
        <v>0</v>
      </c>
      <c r="L80" s="207">
        <v>19</v>
      </c>
      <c r="M80" s="205">
        <v>14</v>
      </c>
      <c r="N80" s="207">
        <v>0</v>
      </c>
      <c r="O80" s="205">
        <v>6</v>
      </c>
      <c r="P80" s="206">
        <v>0</v>
      </c>
      <c r="Q80" s="207">
        <v>6</v>
      </c>
    </row>
    <row r="81" spans="1:17" ht="15.75">
      <c r="A81" s="103" t="s">
        <v>240</v>
      </c>
      <c r="B81" s="205">
        <v>17</v>
      </c>
      <c r="C81" s="206">
        <v>0</v>
      </c>
      <c r="D81" s="207">
        <v>8</v>
      </c>
      <c r="E81" s="205">
        <v>1</v>
      </c>
      <c r="F81" s="207">
        <v>0</v>
      </c>
      <c r="G81" s="205">
        <v>2</v>
      </c>
      <c r="H81" s="206">
        <v>0</v>
      </c>
      <c r="I81" s="207">
        <v>1</v>
      </c>
      <c r="J81" s="205">
        <v>18</v>
      </c>
      <c r="K81" s="206">
        <v>1</v>
      </c>
      <c r="L81" s="207">
        <v>9</v>
      </c>
      <c r="M81" s="205">
        <v>5</v>
      </c>
      <c r="N81" s="207">
        <v>2</v>
      </c>
      <c r="O81" s="205">
        <v>0</v>
      </c>
      <c r="P81" s="206">
        <v>0</v>
      </c>
      <c r="Q81" s="207">
        <v>1</v>
      </c>
    </row>
    <row r="82" spans="1:17" ht="15.75">
      <c r="A82" s="107" t="s">
        <v>241</v>
      </c>
      <c r="B82" s="205">
        <v>6</v>
      </c>
      <c r="C82" s="206">
        <v>0</v>
      </c>
      <c r="D82" s="207">
        <v>19</v>
      </c>
      <c r="E82" s="205">
        <v>2</v>
      </c>
      <c r="F82" s="207">
        <v>0</v>
      </c>
      <c r="G82" s="205">
        <v>1</v>
      </c>
      <c r="H82" s="206">
        <v>1</v>
      </c>
      <c r="I82" s="207">
        <v>7</v>
      </c>
      <c r="J82" s="205">
        <v>2</v>
      </c>
      <c r="K82" s="206">
        <v>0</v>
      </c>
      <c r="L82" s="207">
        <v>18</v>
      </c>
      <c r="M82" s="205">
        <v>1</v>
      </c>
      <c r="N82" s="207">
        <v>0</v>
      </c>
      <c r="O82" s="205">
        <v>3</v>
      </c>
      <c r="P82" s="206">
        <v>2</v>
      </c>
      <c r="Q82" s="207">
        <v>6</v>
      </c>
    </row>
    <row r="83" spans="1:17" ht="15.75">
      <c r="A83" s="103" t="s">
        <v>242</v>
      </c>
      <c r="B83" s="205">
        <v>5</v>
      </c>
      <c r="C83" s="206">
        <v>0</v>
      </c>
      <c r="D83" s="207">
        <v>12</v>
      </c>
      <c r="E83" s="205">
        <v>0</v>
      </c>
      <c r="F83" s="207">
        <v>0</v>
      </c>
      <c r="G83" s="205">
        <v>0</v>
      </c>
      <c r="H83" s="206">
        <v>0</v>
      </c>
      <c r="I83" s="207">
        <v>7</v>
      </c>
      <c r="J83" s="205">
        <v>1</v>
      </c>
      <c r="K83" s="206">
        <v>0</v>
      </c>
      <c r="L83" s="207">
        <v>10</v>
      </c>
      <c r="M83" s="205">
        <v>0</v>
      </c>
      <c r="N83" s="207">
        <v>0</v>
      </c>
      <c r="O83" s="205">
        <v>0</v>
      </c>
      <c r="P83" s="206">
        <v>0</v>
      </c>
      <c r="Q83" s="207">
        <v>22</v>
      </c>
    </row>
    <row r="84" spans="1:17" ht="15.75">
      <c r="A84" s="107" t="s">
        <v>243</v>
      </c>
      <c r="B84" s="205">
        <v>7</v>
      </c>
      <c r="C84" s="206">
        <v>0</v>
      </c>
      <c r="D84" s="207">
        <v>24</v>
      </c>
      <c r="E84" s="205">
        <v>1</v>
      </c>
      <c r="F84" s="207">
        <v>1</v>
      </c>
      <c r="G84" s="205">
        <v>2</v>
      </c>
      <c r="H84" s="206">
        <v>0</v>
      </c>
      <c r="I84" s="207">
        <v>7</v>
      </c>
      <c r="J84" s="205">
        <v>7</v>
      </c>
      <c r="K84" s="206">
        <v>1</v>
      </c>
      <c r="L84" s="207">
        <v>16</v>
      </c>
      <c r="M84" s="205">
        <v>13</v>
      </c>
      <c r="N84" s="207">
        <v>0</v>
      </c>
      <c r="O84" s="205">
        <v>2</v>
      </c>
      <c r="P84" s="206">
        <v>0</v>
      </c>
      <c r="Q84" s="207">
        <v>213</v>
      </c>
    </row>
    <row r="85" spans="1:17" ht="15.75">
      <c r="A85" s="103" t="s">
        <v>244</v>
      </c>
      <c r="B85" s="205">
        <v>28</v>
      </c>
      <c r="C85" s="206">
        <v>0</v>
      </c>
      <c r="D85" s="207">
        <v>33</v>
      </c>
      <c r="E85" s="205">
        <v>9</v>
      </c>
      <c r="F85" s="207">
        <v>0</v>
      </c>
      <c r="G85" s="205">
        <v>5</v>
      </c>
      <c r="H85" s="206">
        <v>1</v>
      </c>
      <c r="I85" s="207">
        <v>17</v>
      </c>
      <c r="J85" s="205">
        <v>17</v>
      </c>
      <c r="K85" s="206">
        <v>0</v>
      </c>
      <c r="L85" s="207">
        <v>41</v>
      </c>
      <c r="M85" s="205">
        <v>15</v>
      </c>
      <c r="N85" s="207">
        <v>0</v>
      </c>
      <c r="O85" s="205">
        <v>6</v>
      </c>
      <c r="P85" s="206">
        <v>2</v>
      </c>
      <c r="Q85" s="207">
        <v>9</v>
      </c>
    </row>
    <row r="86" spans="1:17" ht="15.75">
      <c r="A86" s="107" t="s">
        <v>245</v>
      </c>
      <c r="B86" s="205">
        <v>9</v>
      </c>
      <c r="C86" s="206">
        <v>1</v>
      </c>
      <c r="D86" s="207">
        <v>23</v>
      </c>
      <c r="E86" s="205">
        <v>7</v>
      </c>
      <c r="F86" s="207">
        <v>1</v>
      </c>
      <c r="G86" s="205">
        <v>2</v>
      </c>
      <c r="H86" s="206">
        <v>7</v>
      </c>
      <c r="I86" s="207">
        <v>15</v>
      </c>
      <c r="J86" s="205">
        <v>10</v>
      </c>
      <c r="K86" s="206">
        <v>2</v>
      </c>
      <c r="L86" s="207">
        <v>25</v>
      </c>
      <c r="M86" s="205">
        <v>3</v>
      </c>
      <c r="N86" s="207">
        <v>1</v>
      </c>
      <c r="O86" s="205">
        <v>4</v>
      </c>
      <c r="P86" s="206">
        <v>4</v>
      </c>
      <c r="Q86" s="207">
        <v>25</v>
      </c>
    </row>
    <row r="87" spans="1:17" ht="15.75">
      <c r="A87" s="103" t="s">
        <v>246</v>
      </c>
      <c r="B87" s="205">
        <v>4</v>
      </c>
      <c r="C87" s="206">
        <v>0</v>
      </c>
      <c r="D87" s="207">
        <v>7</v>
      </c>
      <c r="E87" s="205">
        <v>0</v>
      </c>
      <c r="F87" s="207">
        <v>0</v>
      </c>
      <c r="G87" s="205">
        <v>3</v>
      </c>
      <c r="H87" s="206">
        <v>0</v>
      </c>
      <c r="I87" s="207">
        <v>6</v>
      </c>
      <c r="J87" s="205">
        <v>7</v>
      </c>
      <c r="K87" s="206">
        <v>0</v>
      </c>
      <c r="L87" s="207">
        <v>13</v>
      </c>
      <c r="M87" s="205">
        <v>0</v>
      </c>
      <c r="N87" s="207">
        <v>0</v>
      </c>
      <c r="O87" s="205">
        <v>0</v>
      </c>
      <c r="P87" s="206">
        <v>1</v>
      </c>
      <c r="Q87" s="207">
        <v>8</v>
      </c>
    </row>
    <row r="88" spans="1:17" ht="15.75">
      <c r="A88" s="107" t="s">
        <v>247</v>
      </c>
      <c r="B88" s="205">
        <v>23</v>
      </c>
      <c r="C88" s="206">
        <v>0</v>
      </c>
      <c r="D88" s="207">
        <v>36</v>
      </c>
      <c r="E88" s="205">
        <v>11</v>
      </c>
      <c r="F88" s="207">
        <v>0</v>
      </c>
      <c r="G88" s="205">
        <v>15</v>
      </c>
      <c r="H88" s="206">
        <v>0</v>
      </c>
      <c r="I88" s="207">
        <v>18</v>
      </c>
      <c r="J88" s="205">
        <v>30</v>
      </c>
      <c r="K88" s="206">
        <v>1</v>
      </c>
      <c r="L88" s="207">
        <v>39</v>
      </c>
      <c r="M88" s="205">
        <v>13</v>
      </c>
      <c r="N88" s="207">
        <v>6</v>
      </c>
      <c r="O88" s="205">
        <v>15</v>
      </c>
      <c r="P88" s="206">
        <v>3</v>
      </c>
      <c r="Q88" s="207">
        <v>27</v>
      </c>
    </row>
    <row r="89" spans="1:17" ht="16.5" thickBot="1">
      <c r="A89" s="111" t="s">
        <v>248</v>
      </c>
      <c r="B89" s="205">
        <v>15</v>
      </c>
      <c r="C89" s="206">
        <v>0</v>
      </c>
      <c r="D89" s="207">
        <v>24</v>
      </c>
      <c r="E89" s="205">
        <v>8</v>
      </c>
      <c r="F89" s="207">
        <v>1</v>
      </c>
      <c r="G89" s="205">
        <v>13</v>
      </c>
      <c r="H89" s="206">
        <v>0</v>
      </c>
      <c r="I89" s="207">
        <v>21</v>
      </c>
      <c r="J89" s="205">
        <v>25</v>
      </c>
      <c r="K89" s="206">
        <v>0</v>
      </c>
      <c r="L89" s="207">
        <v>19</v>
      </c>
      <c r="M89" s="205">
        <v>5</v>
      </c>
      <c r="N89" s="207">
        <v>0</v>
      </c>
      <c r="O89" s="205">
        <v>8</v>
      </c>
      <c r="P89" s="206">
        <v>0</v>
      </c>
      <c r="Q89" s="207">
        <v>16</v>
      </c>
    </row>
    <row r="90" spans="1:17" s="116" customFormat="1" ht="17.25" customHeight="1" thickBot="1" thickTop="1">
      <c r="A90" s="112" t="s">
        <v>249</v>
      </c>
      <c r="B90" s="191">
        <f>SUM(B9:B89)</f>
        <v>8398</v>
      </c>
      <c r="C90" s="192">
        <f aca="true" t="shared" si="0" ref="C90:I90">SUM(C9:C89)</f>
        <v>150</v>
      </c>
      <c r="D90" s="193">
        <f t="shared" si="0"/>
        <v>11413</v>
      </c>
      <c r="E90" s="191">
        <f t="shared" si="0"/>
        <v>3440</v>
      </c>
      <c r="F90" s="193">
        <f t="shared" si="0"/>
        <v>180</v>
      </c>
      <c r="G90" s="191">
        <f t="shared" si="0"/>
        <v>3859</v>
      </c>
      <c r="H90" s="192">
        <f t="shared" si="0"/>
        <v>440</v>
      </c>
      <c r="I90" s="193">
        <f t="shared" si="0"/>
        <v>4878</v>
      </c>
      <c r="J90" s="191">
        <f>SUM(J9:J89)</f>
        <v>9066</v>
      </c>
      <c r="K90" s="192">
        <f aca="true" t="shared" si="1" ref="K90:Q90">SUM(K9:K89)</f>
        <v>156</v>
      </c>
      <c r="L90" s="193">
        <f t="shared" si="1"/>
        <v>12527</v>
      </c>
      <c r="M90" s="191">
        <f t="shared" si="1"/>
        <v>4664</v>
      </c>
      <c r="N90" s="193">
        <f t="shared" si="1"/>
        <v>318</v>
      </c>
      <c r="O90" s="191">
        <f t="shared" si="1"/>
        <v>3102</v>
      </c>
      <c r="P90" s="192">
        <f t="shared" si="1"/>
        <v>441</v>
      </c>
      <c r="Q90" s="194">
        <f t="shared" si="1"/>
        <v>7526</v>
      </c>
    </row>
    <row r="91" spans="1:17" s="122" customFormat="1" ht="16.5" thickTop="1">
      <c r="A91" s="117" t="s">
        <v>18</v>
      </c>
      <c r="B91" s="118"/>
      <c r="C91" s="119"/>
      <c r="D91" s="119"/>
      <c r="E91" s="120"/>
      <c r="F91" s="120"/>
      <c r="G91" s="120"/>
      <c r="H91" s="120"/>
      <c r="I91" s="120"/>
      <c r="J91" s="121"/>
      <c r="K91" s="121"/>
      <c r="L91" s="121"/>
      <c r="M91" s="121"/>
      <c r="N91" s="121"/>
      <c r="O91" s="121"/>
      <c r="P91" s="121"/>
      <c r="Q91" s="121"/>
    </row>
    <row r="92" spans="1:10" s="126" customFormat="1" ht="20.25">
      <c r="A92" s="123"/>
      <c r="B92" s="124"/>
      <c r="C92" s="124"/>
      <c r="D92" s="124"/>
      <c r="E92" s="124"/>
      <c r="F92" s="124"/>
      <c r="G92" s="124"/>
      <c r="H92" s="124"/>
      <c r="I92" s="124"/>
      <c r="J92" s="125"/>
    </row>
    <row r="93" spans="1:10" s="128" customFormat="1" ht="20.25" customHeight="1">
      <c r="A93" s="127"/>
      <c r="J93" s="129"/>
    </row>
    <row r="94" ht="15" customHeight="1"/>
    <row r="95" ht="15" customHeight="1"/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J7:J8"/>
    <mergeCell ref="Q7:Q8"/>
    <mergeCell ref="K7:K8"/>
    <mergeCell ref="L7:L8"/>
    <mergeCell ref="M7:M8"/>
    <mergeCell ref="N7:N8"/>
    <mergeCell ref="O7:O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3">
      <selection activeCell="A3" sqref="A3"/>
    </sheetView>
  </sheetViews>
  <sheetFormatPr defaultColWidth="9.140625" defaultRowHeight="15"/>
  <cols>
    <col min="1" max="1" width="9.57421875" style="0" customWidth="1"/>
    <col min="2" max="2" width="49.7109375" style="0" customWidth="1"/>
    <col min="3" max="3" width="15.8515625" style="0" customWidth="1"/>
    <col min="4" max="4" width="9.28125" style="0" customWidth="1"/>
  </cols>
  <sheetData>
    <row r="2" spans="1:4" ht="16.5">
      <c r="A2" s="457" t="s">
        <v>396</v>
      </c>
      <c r="B2" s="457"/>
      <c r="C2" s="457"/>
      <c r="D2" s="457"/>
    </row>
    <row r="3" spans="2:4" ht="16.5">
      <c r="B3" s="276"/>
      <c r="C3" s="276"/>
      <c r="D3" s="276"/>
    </row>
    <row r="4" spans="1:4" ht="15.75">
      <c r="A4" s="458" t="s">
        <v>423</v>
      </c>
      <c r="B4" s="458"/>
      <c r="C4" s="458"/>
      <c r="D4" s="458"/>
    </row>
    <row r="5" spans="2:4" ht="16.5" thickBot="1">
      <c r="B5" s="265"/>
      <c r="C5" s="265"/>
      <c r="D5" s="265"/>
    </row>
    <row r="6" spans="2:4" ht="23.25" customHeight="1" thickBot="1">
      <c r="B6" s="277" t="s">
        <v>407</v>
      </c>
      <c r="C6" s="278" t="s">
        <v>32</v>
      </c>
      <c r="D6" s="279"/>
    </row>
    <row r="7" spans="2:3" ht="18" customHeight="1">
      <c r="B7" s="280" t="s">
        <v>408</v>
      </c>
      <c r="C7" s="281">
        <v>45</v>
      </c>
    </row>
    <row r="8" spans="2:3" ht="21.75" customHeight="1">
      <c r="B8" s="282" t="s">
        <v>409</v>
      </c>
      <c r="C8" s="283">
        <v>14</v>
      </c>
    </row>
    <row r="9" spans="2:3" ht="18.75" customHeight="1">
      <c r="B9" s="282" t="s">
        <v>410</v>
      </c>
      <c r="C9" s="283">
        <v>12</v>
      </c>
    </row>
    <row r="10" spans="2:3" ht="17.25" customHeight="1">
      <c r="B10" s="282" t="s">
        <v>457</v>
      </c>
      <c r="C10" s="283">
        <v>1</v>
      </c>
    </row>
    <row r="11" spans="2:3" ht="21" customHeight="1">
      <c r="B11" s="282" t="s">
        <v>411</v>
      </c>
      <c r="C11" s="283">
        <v>5</v>
      </c>
    </row>
    <row r="12" spans="2:3" ht="25.5" customHeight="1">
      <c r="B12" s="282" t="s">
        <v>412</v>
      </c>
      <c r="C12" s="283">
        <v>6</v>
      </c>
    </row>
    <row r="13" spans="2:3" ht="22.5" customHeight="1">
      <c r="B13" s="282" t="s">
        <v>413</v>
      </c>
      <c r="C13" s="283">
        <v>1</v>
      </c>
    </row>
    <row r="14" spans="2:3" ht="19.5" customHeight="1">
      <c r="B14" s="284" t="s">
        <v>458</v>
      </c>
      <c r="C14" s="283">
        <v>1</v>
      </c>
    </row>
    <row r="15" spans="2:3" ht="18.75" customHeight="1" thickBot="1">
      <c r="B15" s="284" t="s">
        <v>417</v>
      </c>
      <c r="C15" s="283">
        <v>2</v>
      </c>
    </row>
    <row r="16" spans="2:3" ht="24" customHeight="1" thickBot="1">
      <c r="B16" s="286" t="s">
        <v>32</v>
      </c>
      <c r="C16" s="287">
        <f>SUM(C7:C15)</f>
        <v>87</v>
      </c>
    </row>
    <row r="19" spans="1:5" ht="15.75" customHeight="1">
      <c r="A19" s="458" t="s">
        <v>429</v>
      </c>
      <c r="B19" s="458"/>
      <c r="C19" s="458"/>
      <c r="D19" s="458"/>
      <c r="E19" s="297"/>
    </row>
    <row r="20" ht="15.75" thickBot="1"/>
    <row r="21" spans="2:3" ht="22.5" customHeight="1" thickBot="1">
      <c r="B21" s="277" t="s">
        <v>407</v>
      </c>
      <c r="C21" s="298" t="s">
        <v>32</v>
      </c>
    </row>
    <row r="22" spans="2:3" ht="21.75" customHeight="1">
      <c r="B22" s="280" t="s">
        <v>408</v>
      </c>
      <c r="C22" s="281">
        <v>75</v>
      </c>
    </row>
    <row r="23" spans="2:3" ht="19.5" customHeight="1">
      <c r="B23" s="282" t="s">
        <v>409</v>
      </c>
      <c r="C23" s="283">
        <v>25</v>
      </c>
    </row>
    <row r="24" spans="2:3" ht="21.75" customHeight="1">
      <c r="B24" s="282" t="s">
        <v>410</v>
      </c>
      <c r="C24" s="283">
        <v>23</v>
      </c>
    </row>
    <row r="25" spans="2:3" ht="22.5" customHeight="1">
      <c r="B25" s="282" t="s">
        <v>457</v>
      </c>
      <c r="C25" s="283">
        <v>1</v>
      </c>
    </row>
    <row r="26" spans="2:3" ht="21" customHeight="1">
      <c r="B26" s="282" t="s">
        <v>411</v>
      </c>
      <c r="C26" s="283">
        <v>7</v>
      </c>
    </row>
    <row r="27" spans="2:3" ht="24" customHeight="1">
      <c r="B27" s="282" t="s">
        <v>412</v>
      </c>
      <c r="C27" s="283">
        <v>8</v>
      </c>
    </row>
    <row r="28" spans="2:3" ht="23.25" customHeight="1">
      <c r="B28" s="282" t="s">
        <v>413</v>
      </c>
      <c r="C28" s="283">
        <v>2</v>
      </c>
    </row>
    <row r="29" spans="2:3" ht="23.25" customHeight="1">
      <c r="B29" s="284" t="s">
        <v>458</v>
      </c>
      <c r="C29" s="283">
        <v>1</v>
      </c>
    </row>
    <row r="30" spans="2:3" ht="21" customHeight="1">
      <c r="B30" s="282" t="s">
        <v>414</v>
      </c>
      <c r="C30" s="283">
        <v>1</v>
      </c>
    </row>
    <row r="31" spans="2:3" ht="21" customHeight="1">
      <c r="B31" s="284" t="s">
        <v>415</v>
      </c>
      <c r="C31" s="283">
        <v>1</v>
      </c>
    </row>
    <row r="32" spans="2:3" ht="23.25" customHeight="1">
      <c r="B32" s="284" t="s">
        <v>416</v>
      </c>
      <c r="C32" s="283">
        <v>1</v>
      </c>
    </row>
    <row r="33" spans="2:3" ht="21" customHeight="1">
      <c r="B33" s="284" t="s">
        <v>417</v>
      </c>
      <c r="C33" s="283">
        <v>3</v>
      </c>
    </row>
    <row r="34" spans="2:3" ht="23.25" customHeight="1" thickBot="1">
      <c r="B34" s="285" t="s">
        <v>418</v>
      </c>
      <c r="C34" s="283">
        <v>2</v>
      </c>
    </row>
    <row r="35" spans="2:3" ht="22.5" customHeight="1" thickBot="1">
      <c r="B35" s="286" t="s">
        <v>32</v>
      </c>
      <c r="C35" s="287">
        <f>SUM(C22:C34)</f>
        <v>150</v>
      </c>
    </row>
    <row r="37" ht="15">
      <c r="B37" t="s">
        <v>18</v>
      </c>
    </row>
  </sheetData>
  <sheetProtection/>
  <mergeCells count="3">
    <mergeCell ref="A2:D2"/>
    <mergeCell ref="A4:D4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 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14" t="s">
        <v>365</v>
      </c>
      <c r="B2" s="314"/>
      <c r="C2" s="314"/>
      <c r="D2" s="314"/>
      <c r="E2" s="314"/>
      <c r="F2" s="314"/>
      <c r="G2" s="314"/>
      <c r="H2" s="314"/>
    </row>
    <row r="5" spans="1:8" ht="18.75" customHeight="1">
      <c r="A5" s="359" t="s">
        <v>364</v>
      </c>
      <c r="B5" s="359"/>
      <c r="C5" s="359"/>
      <c r="D5" s="359"/>
      <c r="E5" s="359"/>
      <c r="F5" s="359"/>
      <c r="G5" s="359"/>
      <c r="H5" s="359"/>
    </row>
    <row r="6" spans="2:8" ht="15.75">
      <c r="B6" s="1"/>
      <c r="C6" s="90"/>
      <c r="D6" s="90"/>
      <c r="E6" s="90"/>
      <c r="F6" s="90"/>
      <c r="G6" s="90"/>
      <c r="H6" s="90"/>
    </row>
    <row r="7" spans="2:8" ht="15.75">
      <c r="B7" s="1"/>
      <c r="C7" s="90"/>
      <c r="D7" s="90"/>
      <c r="E7" s="90"/>
      <c r="F7" s="90"/>
      <c r="G7" s="90"/>
      <c r="H7" s="90"/>
    </row>
    <row r="9" spans="1:7" ht="31.5" customHeight="1">
      <c r="A9" s="141"/>
      <c r="B9" s="467" t="s">
        <v>3</v>
      </c>
      <c r="C9" s="468"/>
      <c r="D9" s="467" t="s">
        <v>6</v>
      </c>
      <c r="E9" s="468"/>
      <c r="F9" s="467" t="s">
        <v>2</v>
      </c>
      <c r="G9" s="468"/>
    </row>
    <row r="10" spans="1:7" ht="27.75" customHeight="1">
      <c r="A10" s="142" t="s">
        <v>9</v>
      </c>
      <c r="B10" s="463">
        <v>73</v>
      </c>
      <c r="C10" s="464"/>
      <c r="D10" s="463">
        <v>251</v>
      </c>
      <c r="E10" s="464"/>
      <c r="F10" s="465">
        <v>324</v>
      </c>
      <c r="G10" s="466"/>
    </row>
    <row r="11" spans="1:8" ht="30">
      <c r="A11" s="143" t="s">
        <v>256</v>
      </c>
      <c r="B11" s="471">
        <v>157992877</v>
      </c>
      <c r="C11" s="472"/>
      <c r="D11" s="471">
        <v>31049000</v>
      </c>
      <c r="E11" s="472"/>
      <c r="F11" s="471">
        <v>189041877</v>
      </c>
      <c r="G11" s="472"/>
      <c r="H11" s="209"/>
    </row>
    <row r="12" spans="1:8" ht="45">
      <c r="A12" s="144" t="s">
        <v>257</v>
      </c>
      <c r="B12" s="471">
        <v>117648785</v>
      </c>
      <c r="C12" s="472"/>
      <c r="D12" s="471">
        <v>24335150</v>
      </c>
      <c r="E12" s="472"/>
      <c r="F12" s="471">
        <v>141983935</v>
      </c>
      <c r="G12" s="472"/>
      <c r="H12" s="209"/>
    </row>
    <row r="13" spans="1:7" ht="30" customHeight="1">
      <c r="A13" s="145" t="s">
        <v>258</v>
      </c>
      <c r="B13" s="461">
        <v>74.46</v>
      </c>
      <c r="C13" s="462"/>
      <c r="D13" s="461">
        <v>78.38</v>
      </c>
      <c r="E13" s="462"/>
      <c r="F13" s="461">
        <v>75.11</v>
      </c>
      <c r="G13" s="46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69" t="s">
        <v>419</v>
      </c>
      <c r="B19" s="469"/>
      <c r="C19" s="469"/>
      <c r="D19" s="469"/>
      <c r="E19" s="469"/>
      <c r="F19" s="469"/>
      <c r="G19" s="469"/>
    </row>
    <row r="20" spans="1:7" ht="15.75" customHeight="1">
      <c r="A20" s="469"/>
      <c r="B20" s="469"/>
      <c r="C20" s="469"/>
      <c r="D20" s="469"/>
      <c r="E20" s="469"/>
      <c r="F20" s="469"/>
      <c r="G20" s="469"/>
    </row>
    <row r="21" spans="1:7" ht="31.5" customHeight="1">
      <c r="A21" s="85"/>
      <c r="B21" s="85"/>
      <c r="C21" s="85"/>
      <c r="D21" s="85"/>
      <c r="E21" s="85"/>
      <c r="F21" s="85"/>
      <c r="G21" s="85"/>
    </row>
    <row r="22" spans="1:8" ht="15">
      <c r="A22" s="470"/>
      <c r="B22" s="470"/>
      <c r="C22" s="470"/>
      <c r="D22" s="470"/>
      <c r="E22" s="470"/>
      <c r="F22" s="470"/>
      <c r="G22" s="470"/>
      <c r="H22" s="470"/>
    </row>
    <row r="23" spans="1:7" ht="15">
      <c r="A23" s="146"/>
      <c r="B23" s="467" t="s">
        <v>3</v>
      </c>
      <c r="C23" s="468"/>
      <c r="D23" s="467" t="s">
        <v>6</v>
      </c>
      <c r="E23" s="468"/>
      <c r="F23" s="467" t="s">
        <v>2</v>
      </c>
      <c r="G23" s="468"/>
    </row>
    <row r="24" spans="1:7" ht="23.25" customHeight="1">
      <c r="A24" s="147" t="s">
        <v>9</v>
      </c>
      <c r="B24" s="473">
        <v>133</v>
      </c>
      <c r="C24" s="476"/>
      <c r="D24" s="473">
        <v>476</v>
      </c>
      <c r="E24" s="476"/>
      <c r="F24" s="473">
        <v>609</v>
      </c>
      <c r="G24" s="474"/>
    </row>
    <row r="25" spans="1:7" ht="42.75" customHeight="1">
      <c r="A25" s="148" t="s">
        <v>256</v>
      </c>
      <c r="B25" s="459">
        <v>237217272</v>
      </c>
      <c r="C25" s="475"/>
      <c r="D25" s="459">
        <v>67351700</v>
      </c>
      <c r="E25" s="475"/>
      <c r="F25" s="459">
        <v>304568972</v>
      </c>
      <c r="G25" s="460"/>
    </row>
    <row r="26" spans="1:7" ht="45">
      <c r="A26" s="149" t="s">
        <v>257</v>
      </c>
      <c r="B26" s="459">
        <v>189543422</v>
      </c>
      <c r="C26" s="460"/>
      <c r="D26" s="459">
        <v>54095025</v>
      </c>
      <c r="E26" s="460"/>
      <c r="F26" s="459">
        <v>243638447</v>
      </c>
      <c r="G26" s="460"/>
    </row>
    <row r="27" spans="1:7" ht="22.5" customHeight="1">
      <c r="A27" s="145" t="s">
        <v>258</v>
      </c>
      <c r="B27" s="461">
        <v>79.9</v>
      </c>
      <c r="C27" s="462"/>
      <c r="D27" s="461">
        <v>80.32</v>
      </c>
      <c r="E27" s="462"/>
      <c r="F27" s="461">
        <v>79.99</v>
      </c>
      <c r="G27" s="462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1:C11"/>
    <mergeCell ref="D11:E11"/>
    <mergeCell ref="F12:G12"/>
    <mergeCell ref="B13:C13"/>
    <mergeCell ref="A2:H2"/>
    <mergeCell ref="A5:H5"/>
    <mergeCell ref="B9:C9"/>
    <mergeCell ref="D9:E9"/>
    <mergeCell ref="F9:G9"/>
    <mergeCell ref="D13:E13"/>
    <mergeCell ref="B12:C12"/>
    <mergeCell ref="D12:E12"/>
    <mergeCell ref="F24:G24"/>
    <mergeCell ref="B25:C25"/>
    <mergeCell ref="D25:E25"/>
    <mergeCell ref="F25:G25"/>
    <mergeCell ref="B24:C24"/>
    <mergeCell ref="D24:E24"/>
    <mergeCell ref="B10:C10"/>
    <mergeCell ref="D10:E10"/>
    <mergeCell ref="F10:G10"/>
    <mergeCell ref="B23:C23"/>
    <mergeCell ref="D23:E23"/>
    <mergeCell ref="F23:G23"/>
    <mergeCell ref="A19:G20"/>
    <mergeCell ref="A22:H22"/>
    <mergeCell ref="F13:G13"/>
    <mergeCell ref="F11:G11"/>
    <mergeCell ref="B26:C26"/>
    <mergeCell ref="D26:E26"/>
    <mergeCell ref="F26:G26"/>
    <mergeCell ref="B27:C27"/>
    <mergeCell ref="D27:E27"/>
    <mergeCell ref="F27:G2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97" max="197" width="18.00390625" style="0" customWidth="1"/>
    <col min="198" max="199" width="13.8515625" style="0" customWidth="1"/>
    <col min="200" max="200" width="19.421875" style="0" customWidth="1"/>
    <col min="201" max="201" width="10.140625" style="0" bestFit="1" customWidth="1"/>
    <col min="202" max="202" width="8.8515625" style="0" customWidth="1"/>
    <col min="203" max="203" width="10.140625" style="0" bestFit="1" customWidth="1"/>
  </cols>
  <sheetData>
    <row r="1" spans="1:7" ht="18.75" thickBot="1">
      <c r="A1" s="314" t="s">
        <v>393</v>
      </c>
      <c r="B1" s="314"/>
      <c r="C1" s="314"/>
      <c r="D1" s="314"/>
      <c r="E1" s="314"/>
      <c r="F1" s="314"/>
      <c r="G1" s="314"/>
    </row>
    <row r="3" spans="1:7" ht="15">
      <c r="A3" s="458" t="s">
        <v>420</v>
      </c>
      <c r="B3" s="458"/>
      <c r="C3" s="458"/>
      <c r="D3" s="458"/>
      <c r="E3" s="458"/>
      <c r="F3" s="458"/>
      <c r="G3" s="458"/>
    </row>
    <row r="4" spans="1:7" ht="15">
      <c r="A4" s="458"/>
      <c r="B4" s="458"/>
      <c r="C4" s="458"/>
      <c r="D4" s="458"/>
      <c r="E4" s="458"/>
      <c r="F4" s="458"/>
      <c r="G4" s="458"/>
    </row>
    <row r="6" spans="2:5" ht="15.75" customHeight="1">
      <c r="B6" s="481" t="s">
        <v>135</v>
      </c>
      <c r="C6" s="481"/>
      <c r="D6" s="481"/>
      <c r="E6" s="481"/>
    </row>
    <row r="7" spans="2:5" ht="15.75" customHeight="1">
      <c r="B7" s="150"/>
      <c r="C7" s="150"/>
      <c r="D7" s="150"/>
      <c r="E7" s="150"/>
    </row>
    <row r="8" spans="2:5" ht="45" customHeight="1">
      <c r="B8" s="485" t="s">
        <v>259</v>
      </c>
      <c r="C8" s="485" t="s">
        <v>260</v>
      </c>
      <c r="D8" s="485" t="s">
        <v>261</v>
      </c>
      <c r="E8" s="485" t="s">
        <v>262</v>
      </c>
    </row>
    <row r="9" spans="2:5" ht="45" customHeight="1">
      <c r="B9" s="485"/>
      <c r="C9" s="485"/>
      <c r="D9" s="486"/>
      <c r="E9" s="486"/>
    </row>
    <row r="10" spans="2:5" ht="15">
      <c r="B10" s="485"/>
      <c r="C10" s="485"/>
      <c r="D10" s="486"/>
      <c r="E10" s="486"/>
    </row>
    <row r="11" spans="2:5" ht="15">
      <c r="B11" s="151" t="s">
        <v>201</v>
      </c>
      <c r="C11" s="152">
        <v>98</v>
      </c>
      <c r="D11" s="153">
        <v>162192272</v>
      </c>
      <c r="E11" s="153">
        <v>127841572</v>
      </c>
    </row>
    <row r="12" spans="2:5" ht="15">
      <c r="B12" s="151" t="s">
        <v>173</v>
      </c>
      <c r="C12" s="152">
        <v>10</v>
      </c>
      <c r="D12" s="153">
        <v>2350000</v>
      </c>
      <c r="E12" s="153">
        <v>1104000</v>
      </c>
    </row>
    <row r="13" spans="2:5" ht="15">
      <c r="B13" s="151" t="s">
        <v>202</v>
      </c>
      <c r="C13" s="152">
        <v>9</v>
      </c>
      <c r="D13" s="153">
        <v>7750000</v>
      </c>
      <c r="E13" s="153">
        <v>7053000</v>
      </c>
    </row>
    <row r="14" spans="2:5" ht="15">
      <c r="B14" s="151" t="s">
        <v>183</v>
      </c>
      <c r="C14" s="152">
        <v>3</v>
      </c>
      <c r="D14" s="153">
        <v>375000</v>
      </c>
      <c r="E14" s="153">
        <v>175000</v>
      </c>
    </row>
    <row r="15" spans="2:5" ht="15">
      <c r="B15" s="151" t="s">
        <v>194</v>
      </c>
      <c r="C15" s="152">
        <v>2</v>
      </c>
      <c r="D15" s="153">
        <v>300000</v>
      </c>
      <c r="E15" s="153">
        <v>131250</v>
      </c>
    </row>
    <row r="16" spans="2:5" ht="15">
      <c r="B16" s="151" t="s">
        <v>205</v>
      </c>
      <c r="C16" s="152">
        <v>1</v>
      </c>
      <c r="D16" s="153">
        <v>50000</v>
      </c>
      <c r="E16" s="153">
        <v>25000</v>
      </c>
    </row>
    <row r="17" spans="2:5" ht="15">
      <c r="B17" s="151" t="s">
        <v>238</v>
      </c>
      <c r="C17" s="152">
        <v>1</v>
      </c>
      <c r="D17" s="153">
        <v>200000</v>
      </c>
      <c r="E17" s="153">
        <v>100000</v>
      </c>
    </row>
    <row r="18" spans="2:5" ht="15">
      <c r="B18" s="151" t="s">
        <v>209</v>
      </c>
      <c r="C18" s="152">
        <v>1</v>
      </c>
      <c r="D18" s="153">
        <v>10000000</v>
      </c>
      <c r="E18" s="153">
        <v>10000000</v>
      </c>
    </row>
    <row r="19" spans="2:5" ht="15">
      <c r="B19" s="151" t="s">
        <v>376</v>
      </c>
      <c r="C19" s="152">
        <v>1</v>
      </c>
      <c r="D19" s="153">
        <v>100000</v>
      </c>
      <c r="E19" s="153">
        <v>66600</v>
      </c>
    </row>
    <row r="20" spans="2:5" ht="15">
      <c r="B20" s="151" t="s">
        <v>221</v>
      </c>
      <c r="C20" s="152">
        <v>1</v>
      </c>
      <c r="D20" s="153">
        <v>50000</v>
      </c>
      <c r="E20" s="153">
        <v>37500</v>
      </c>
    </row>
    <row r="21" spans="2:5" ht="15">
      <c r="B21" s="151" t="s">
        <v>225</v>
      </c>
      <c r="C21" s="152">
        <v>1</v>
      </c>
      <c r="D21" s="153">
        <v>50000</v>
      </c>
      <c r="E21" s="153">
        <v>15000</v>
      </c>
    </row>
    <row r="22" spans="2:5" ht="15">
      <c r="B22" s="151" t="s">
        <v>185</v>
      </c>
      <c r="C22" s="152">
        <v>1</v>
      </c>
      <c r="D22" s="153">
        <v>53000000</v>
      </c>
      <c r="E22" s="153">
        <v>42400000</v>
      </c>
    </row>
    <row r="23" spans="2:5" ht="15">
      <c r="B23" s="151" t="s">
        <v>168</v>
      </c>
      <c r="C23" s="152">
        <v>1</v>
      </c>
      <c r="D23" s="153">
        <v>50000</v>
      </c>
      <c r="E23" s="153">
        <v>16500</v>
      </c>
    </row>
    <row r="24" spans="2:5" ht="15">
      <c r="B24" s="151" t="s">
        <v>193</v>
      </c>
      <c r="C24" s="152">
        <v>1</v>
      </c>
      <c r="D24" s="153">
        <v>200000</v>
      </c>
      <c r="E24" s="153">
        <v>98000</v>
      </c>
    </row>
    <row r="25" spans="2:5" ht="15">
      <c r="B25" s="151" t="s">
        <v>187</v>
      </c>
      <c r="C25" s="152">
        <v>1</v>
      </c>
      <c r="D25" s="153">
        <v>100000</v>
      </c>
      <c r="E25" s="153">
        <v>100000</v>
      </c>
    </row>
    <row r="26" spans="2:5" ht="15">
      <c r="B26" s="151" t="s">
        <v>174</v>
      </c>
      <c r="C26" s="152">
        <v>1</v>
      </c>
      <c r="D26" s="153">
        <v>200000</v>
      </c>
      <c r="E26" s="153">
        <v>80000</v>
      </c>
    </row>
    <row r="27" spans="2:5" ht="15">
      <c r="B27" s="151" t="s">
        <v>208</v>
      </c>
      <c r="C27" s="152">
        <v>1</v>
      </c>
      <c r="D27" s="153">
        <v>300000</v>
      </c>
      <c r="E27" s="153">
        <v>300000</v>
      </c>
    </row>
    <row r="28" spans="2:5" ht="15" customHeight="1">
      <c r="B28" s="478" t="s">
        <v>32</v>
      </c>
      <c r="C28" s="479"/>
      <c r="D28" s="480"/>
      <c r="E28" s="158">
        <f>SUM(E11:E27)</f>
        <v>189543422</v>
      </c>
    </row>
    <row r="29" spans="2:5" ht="15">
      <c r="B29" s="3" t="s">
        <v>18</v>
      </c>
      <c r="C29" s="3"/>
      <c r="D29" s="3"/>
      <c r="E29" s="154"/>
    </row>
    <row r="30" spans="2:5" ht="15">
      <c r="B30" s="155"/>
      <c r="C30" s="155"/>
      <c r="D30" s="156"/>
      <c r="E30" s="156"/>
    </row>
    <row r="31" spans="2:5" ht="15.75" customHeight="1">
      <c r="B31" s="481" t="s">
        <v>148</v>
      </c>
      <c r="C31" s="481"/>
      <c r="D31" s="481"/>
      <c r="E31" s="481"/>
    </row>
    <row r="32" spans="2:5" ht="15" customHeight="1">
      <c r="B32" s="157"/>
      <c r="C32" s="157"/>
      <c r="D32" s="157"/>
      <c r="E32" s="157"/>
    </row>
    <row r="33" spans="2:5" ht="15">
      <c r="B33" s="482" t="s">
        <v>259</v>
      </c>
      <c r="C33" s="482" t="s">
        <v>260</v>
      </c>
      <c r="D33" s="482" t="s">
        <v>261</v>
      </c>
      <c r="E33" s="482" t="s">
        <v>262</v>
      </c>
    </row>
    <row r="34" spans="2:5" ht="15">
      <c r="B34" s="483"/>
      <c r="C34" s="483"/>
      <c r="D34" s="483"/>
      <c r="E34" s="483"/>
    </row>
    <row r="35" spans="2:5" ht="15">
      <c r="B35" s="484"/>
      <c r="C35" s="484"/>
      <c r="D35" s="484"/>
      <c r="E35" s="484"/>
    </row>
    <row r="36" spans="2:5" ht="15">
      <c r="B36" s="151" t="s">
        <v>201</v>
      </c>
      <c r="C36" s="152">
        <v>305</v>
      </c>
      <c r="D36" s="153">
        <v>35316700</v>
      </c>
      <c r="E36" s="153">
        <v>29213100</v>
      </c>
    </row>
    <row r="37" spans="2:5" ht="15">
      <c r="B37" s="151" t="s">
        <v>174</v>
      </c>
      <c r="C37" s="152">
        <v>37</v>
      </c>
      <c r="D37" s="153">
        <v>4158000</v>
      </c>
      <c r="E37" s="153">
        <v>1694250</v>
      </c>
    </row>
    <row r="38" spans="2:5" ht="15">
      <c r="B38" s="151" t="s">
        <v>173</v>
      </c>
      <c r="C38" s="152">
        <v>20</v>
      </c>
      <c r="D38" s="153">
        <v>3350000</v>
      </c>
      <c r="E38" s="153">
        <v>3206150</v>
      </c>
    </row>
    <row r="39" spans="2:5" ht="15">
      <c r="B39" s="151" t="s">
        <v>202</v>
      </c>
      <c r="C39" s="152">
        <v>17</v>
      </c>
      <c r="D39" s="153">
        <v>2860000</v>
      </c>
      <c r="E39" s="153">
        <v>2426550</v>
      </c>
    </row>
    <row r="40" spans="2:5" ht="15">
      <c r="B40" s="151" t="s">
        <v>194</v>
      </c>
      <c r="C40" s="152">
        <v>16</v>
      </c>
      <c r="D40" s="153">
        <v>1460000</v>
      </c>
      <c r="E40" s="153">
        <v>1308975</v>
      </c>
    </row>
    <row r="41" spans="2:5" ht="15">
      <c r="B41" s="151" t="s">
        <v>376</v>
      </c>
      <c r="C41" s="152">
        <v>15</v>
      </c>
      <c r="D41" s="153">
        <v>2710000</v>
      </c>
      <c r="E41" s="153">
        <v>2344000</v>
      </c>
    </row>
    <row r="42" spans="2:5" ht="15">
      <c r="B42" s="151" t="s">
        <v>183</v>
      </c>
      <c r="C42" s="152">
        <v>13</v>
      </c>
      <c r="D42" s="153">
        <v>1840000</v>
      </c>
      <c r="E42" s="153">
        <v>1516900</v>
      </c>
    </row>
    <row r="43" spans="2:5" ht="15">
      <c r="B43" s="151" t="s">
        <v>205</v>
      </c>
      <c r="C43" s="152">
        <v>9</v>
      </c>
      <c r="D43" s="153">
        <v>852000</v>
      </c>
      <c r="E43" s="153">
        <v>672000</v>
      </c>
    </row>
    <row r="44" spans="2:5" ht="15">
      <c r="B44" s="151" t="s">
        <v>176</v>
      </c>
      <c r="C44" s="152">
        <v>6</v>
      </c>
      <c r="D44" s="153">
        <v>390000</v>
      </c>
      <c r="E44" s="153">
        <v>380000</v>
      </c>
    </row>
    <row r="45" spans="2:5" ht="15">
      <c r="B45" s="151" t="s">
        <v>168</v>
      </c>
      <c r="C45" s="152">
        <v>5</v>
      </c>
      <c r="D45" s="153">
        <v>4130000</v>
      </c>
      <c r="E45" s="153">
        <v>4080000</v>
      </c>
    </row>
    <row r="46" spans="2:5" ht="15">
      <c r="B46" s="151" t="s">
        <v>208</v>
      </c>
      <c r="C46" s="152">
        <v>5</v>
      </c>
      <c r="D46" s="153">
        <v>1180000</v>
      </c>
      <c r="E46" s="153">
        <v>1072200</v>
      </c>
    </row>
    <row r="47" spans="2:5" ht="15">
      <c r="B47" s="151" t="s">
        <v>215</v>
      </c>
      <c r="C47" s="152">
        <v>3</v>
      </c>
      <c r="D47" s="153">
        <v>140000</v>
      </c>
      <c r="E47" s="153">
        <v>70000</v>
      </c>
    </row>
    <row r="48" spans="2:5" ht="15">
      <c r="B48" s="151" t="s">
        <v>170</v>
      </c>
      <c r="C48" s="152">
        <v>2</v>
      </c>
      <c r="D48" s="153">
        <v>2300000</v>
      </c>
      <c r="E48" s="153">
        <v>2150000</v>
      </c>
    </row>
    <row r="49" spans="2:5" ht="15">
      <c r="B49" s="151" t="s">
        <v>198</v>
      </c>
      <c r="C49" s="152">
        <v>2</v>
      </c>
      <c r="D49" s="153">
        <v>110000</v>
      </c>
      <c r="E49" s="153">
        <v>99500</v>
      </c>
    </row>
    <row r="50" spans="2:5" ht="15">
      <c r="B50" s="151" t="s">
        <v>189</v>
      </c>
      <c r="C50" s="152">
        <v>2</v>
      </c>
      <c r="D50" s="153">
        <v>20000</v>
      </c>
      <c r="E50" s="153">
        <v>20000</v>
      </c>
    </row>
    <row r="51" spans="2:5" ht="15">
      <c r="B51" s="151" t="s">
        <v>230</v>
      </c>
      <c r="C51" s="152">
        <v>2</v>
      </c>
      <c r="D51" s="153">
        <v>110000</v>
      </c>
      <c r="E51" s="153">
        <v>100000</v>
      </c>
    </row>
    <row r="52" spans="2:5" ht="15">
      <c r="B52" s="151" t="s">
        <v>221</v>
      </c>
      <c r="C52" s="152">
        <v>2</v>
      </c>
      <c r="D52" s="153">
        <v>150000</v>
      </c>
      <c r="E52" s="153">
        <v>100000</v>
      </c>
    </row>
    <row r="53" spans="2:5" ht="15">
      <c r="B53" s="151" t="s">
        <v>214</v>
      </c>
      <c r="C53" s="152">
        <v>1</v>
      </c>
      <c r="D53" s="153">
        <v>4000000</v>
      </c>
      <c r="E53" s="153">
        <v>2000000</v>
      </c>
    </row>
    <row r="54" spans="2:5" ht="15">
      <c r="B54" s="151" t="s">
        <v>178</v>
      </c>
      <c r="C54" s="152">
        <v>1</v>
      </c>
      <c r="D54" s="153">
        <v>50000</v>
      </c>
      <c r="E54" s="153">
        <v>25000</v>
      </c>
    </row>
    <row r="55" spans="2:5" ht="15">
      <c r="B55" s="151" t="s">
        <v>218</v>
      </c>
      <c r="C55" s="152">
        <v>1</v>
      </c>
      <c r="D55" s="153">
        <v>10000</v>
      </c>
      <c r="E55" s="153">
        <v>10000</v>
      </c>
    </row>
    <row r="56" spans="2:5" ht="15">
      <c r="B56" s="151" t="s">
        <v>219</v>
      </c>
      <c r="C56" s="152">
        <v>1</v>
      </c>
      <c r="D56" s="153">
        <v>10000</v>
      </c>
      <c r="E56" s="153">
        <v>6650</v>
      </c>
    </row>
    <row r="57" spans="2:5" ht="15">
      <c r="B57" s="151" t="s">
        <v>222</v>
      </c>
      <c r="C57" s="152">
        <v>1</v>
      </c>
      <c r="D57" s="153">
        <v>25000</v>
      </c>
      <c r="E57" s="153">
        <v>24750</v>
      </c>
    </row>
    <row r="58" spans="2:5" ht="15">
      <c r="B58" s="151" t="s">
        <v>244</v>
      </c>
      <c r="C58" s="152">
        <v>1</v>
      </c>
      <c r="D58" s="153">
        <v>50000</v>
      </c>
      <c r="E58" s="153">
        <v>50000</v>
      </c>
    </row>
    <row r="59" spans="2:5" ht="15">
      <c r="B59" s="151" t="s">
        <v>186</v>
      </c>
      <c r="C59" s="152">
        <v>1</v>
      </c>
      <c r="D59" s="153">
        <v>1000000</v>
      </c>
      <c r="E59" s="153">
        <v>500000</v>
      </c>
    </row>
    <row r="60" spans="2:5" ht="15">
      <c r="B60" s="151" t="s">
        <v>181</v>
      </c>
      <c r="C60" s="152">
        <v>1</v>
      </c>
      <c r="D60" s="153">
        <v>10000</v>
      </c>
      <c r="E60" s="153">
        <v>10000</v>
      </c>
    </row>
    <row r="61" spans="2:5" ht="15">
      <c r="B61" s="151" t="s">
        <v>212</v>
      </c>
      <c r="C61" s="152">
        <v>1</v>
      </c>
      <c r="D61" s="153">
        <v>20000</v>
      </c>
      <c r="E61" s="153">
        <v>20000</v>
      </c>
    </row>
    <row r="62" spans="2:5" ht="15">
      <c r="B62" s="151" t="s">
        <v>211</v>
      </c>
      <c r="C62" s="152">
        <v>1</v>
      </c>
      <c r="D62" s="153">
        <v>100000</v>
      </c>
      <c r="E62" s="153">
        <v>100000</v>
      </c>
    </row>
    <row r="63" spans="2:5" ht="15">
      <c r="B63" s="151" t="s">
        <v>246</v>
      </c>
      <c r="C63" s="152">
        <v>1</v>
      </c>
      <c r="D63" s="153">
        <v>180000</v>
      </c>
      <c r="E63" s="153">
        <v>180000</v>
      </c>
    </row>
    <row r="64" spans="2:5" ht="15">
      <c r="B64" s="151" t="s">
        <v>209</v>
      </c>
      <c r="C64" s="152">
        <v>1</v>
      </c>
      <c r="D64" s="153">
        <v>60000</v>
      </c>
      <c r="E64" s="153">
        <v>30000</v>
      </c>
    </row>
    <row r="65" spans="2:5" ht="15">
      <c r="B65" s="151" t="s">
        <v>206</v>
      </c>
      <c r="C65" s="152">
        <v>1</v>
      </c>
      <c r="D65" s="153">
        <v>10000</v>
      </c>
      <c r="E65" s="153">
        <v>10000</v>
      </c>
    </row>
    <row r="66" spans="2:5" ht="15">
      <c r="B66" s="151" t="s">
        <v>193</v>
      </c>
      <c r="C66" s="152">
        <v>1</v>
      </c>
      <c r="D66" s="153">
        <v>500000</v>
      </c>
      <c r="E66" s="153">
        <v>500000</v>
      </c>
    </row>
    <row r="67" spans="2:5" ht="15">
      <c r="B67" s="151" t="s">
        <v>213</v>
      </c>
      <c r="C67" s="152">
        <v>1</v>
      </c>
      <c r="D67" s="153">
        <v>250000</v>
      </c>
      <c r="E67" s="153">
        <v>175000</v>
      </c>
    </row>
    <row r="68" spans="2:5" ht="15" customHeight="1">
      <c r="B68" s="477" t="s">
        <v>32</v>
      </c>
      <c r="C68" s="477"/>
      <c r="D68" s="477"/>
      <c r="E68" s="158">
        <f>SUM(E36:E67)</f>
        <v>54095025</v>
      </c>
    </row>
    <row r="69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68:D68"/>
    <mergeCell ref="B28:D28"/>
    <mergeCell ref="B31:E31"/>
    <mergeCell ref="B33:B35"/>
    <mergeCell ref="C33:C35"/>
    <mergeCell ref="D33:D35"/>
    <mergeCell ref="E33:E35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27" r:id="rId5" display="http://www.ticaretsicil.gov.tr/istatistik/yabanci_iller_detay.php?il_kod=48&amp;yil0=2010"/>
    <hyperlink ref="B45" r:id="rId6" display="http://www.ticaretsicil.gov.tr/istatistik/yabanci_iller_detay.php?il_kod=42&amp;yil0=2010"/>
    <hyperlink ref="B46" r:id="rId7" display="http://www.ticaretsicil.gov.tr/istatistik/yabanci_iller_detay.php?il_kod=31&amp;yil0=2010"/>
    <hyperlink ref="B47" r:id="rId8" display="http://www.ticaretsicil.gov.tr/istatistik/yabanci_iller_detay.php?il_kod=27&amp;yil0=2010"/>
    <hyperlink ref="B48" r:id="rId9" display="http://www.ticaretsicil.gov.tr/istatistik/yabanci_iller_detay.php?il_kod=1&amp;yil0=2010"/>
    <hyperlink ref="B49" r:id="rId10" display="http://www.ticaretsicil.gov.tr/istatistik/yabanci_iller_detay.php?il_kod=16&amp;yil0=2010"/>
    <hyperlink ref="B50" r:id="rId11" display="http://www.ticaretsicil.gov.tr/istatistik/yabanci_iller_detay.php?il_kod=61&amp;yil0=2010"/>
    <hyperlink ref="B51" r:id="rId12" display="http://www.ticaretsicil.gov.tr/istatistik/yabanci_iller_detay.php?il_kod=41&amp;yil0=2010"/>
    <hyperlink ref="B52" r:id="rId13" display="http://www.ticaretsicil.gov.tr/istatistik/yabanci_iller_detay.php?il_kod=45&amp;yil0=2010"/>
    <hyperlink ref="B53" r:id="rId14" display="http://www.ticaretsicil.gov.tr/istatistik/yabanci_iller_detay.php?il_kod=3&amp;yil0=2010"/>
    <hyperlink ref="B54" r:id="rId15" display="http://www.ticaretsicil.gov.tr/istatistik/yabanci_iller_detay.php?il_kod=32&amp;yil0=2010"/>
    <hyperlink ref="B67" r:id="rId16" display="http://www.ticaretsicil.gov.tr/istatistik/yabanci_iller_detay.php?il_kod=59&amp;yil0=2010"/>
    <hyperlink ref="B44" r:id="rId17" display="http://www.ticaretsicil.gov.tr/istatistik/yabanci_iller_detay.php?il_kod=9&amp;yil0=2010"/>
    <hyperlink ref="B43" r:id="rId18" display="http://www.ticaretsicil.gov.tr/istatistik/yabanci_iller_detay.php?il_kod=33&amp;yil0=2010"/>
    <hyperlink ref="B40" r:id="rId19" display="http://www.ticaretsicil.gov.tr/istatistik/yabanci_iller_detay.php?il_kod=48&amp;yil0=2010"/>
    <hyperlink ref="B39" r:id="rId20" display="http://www.ticaretsicil.gov.tr/istatistik/yabanci_iller_detay.php?il_kod=35&amp;yil0=2010"/>
    <hyperlink ref="B38" r:id="rId21" display="http://www.ticaretsicil.gov.tr/istatistik/yabanci_iller_detay.php?il_kod=6&amp;yil0=2010"/>
    <hyperlink ref="B37" r:id="rId22" display="http://www.ticaretsicil.gov.tr/istatistik/yabanci_iller_detay.php?il_kod=7&amp;yil0=2010"/>
    <hyperlink ref="B36" r:id="rId23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4"/>
  <headerFooter>
    <oddFooter>&amp;L15.03.2013&amp;CTÜRKİYE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5" sqref="A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10" max="210" width="18.00390625" style="0" customWidth="1"/>
    <col min="211" max="212" width="13.8515625" style="0" customWidth="1"/>
    <col min="213" max="213" width="19.421875" style="0" customWidth="1"/>
    <col min="215" max="215" width="11.421875" style="0" customWidth="1"/>
    <col min="217" max="217" width="20.140625" style="0" bestFit="1" customWidth="1"/>
  </cols>
  <sheetData>
    <row r="1" spans="1:6" ht="21.75" customHeight="1" thickBot="1">
      <c r="A1" s="487" t="s">
        <v>421</v>
      </c>
      <c r="B1" s="487"/>
      <c r="C1" s="487"/>
      <c r="D1" s="487"/>
      <c r="E1" s="487"/>
      <c r="F1" s="487"/>
    </row>
    <row r="2" spans="1:6" ht="21.75" customHeight="1">
      <c r="A2" s="215"/>
      <c r="B2" s="215"/>
      <c r="C2" s="215"/>
      <c r="D2" s="215"/>
      <c r="E2" s="215"/>
      <c r="F2" s="215"/>
    </row>
    <row r="3" ht="16.5" customHeight="1">
      <c r="A3" s="1"/>
    </row>
    <row r="4" spans="1:6" ht="16.5" customHeight="1">
      <c r="A4" s="345" t="s">
        <v>263</v>
      </c>
      <c r="B4" s="345"/>
      <c r="C4" s="345"/>
      <c r="D4" s="345"/>
      <c r="E4" s="345"/>
      <c r="F4" s="345"/>
    </row>
    <row r="5" spans="2:5" ht="16.5" customHeight="1">
      <c r="B5" s="481" t="s">
        <v>135</v>
      </c>
      <c r="C5" s="481"/>
      <c r="D5" s="481"/>
      <c r="E5" s="481"/>
    </row>
    <row r="6" spans="2:5" ht="16.5" customHeight="1">
      <c r="B6" s="485" t="s">
        <v>264</v>
      </c>
      <c r="C6" s="485" t="s">
        <v>265</v>
      </c>
      <c r="D6" s="485" t="s">
        <v>261</v>
      </c>
      <c r="E6" s="485" t="s">
        <v>262</v>
      </c>
    </row>
    <row r="7" spans="2:5" ht="16.5" customHeight="1">
      <c r="B7" s="485"/>
      <c r="C7" s="485"/>
      <c r="D7" s="486"/>
      <c r="E7" s="486"/>
    </row>
    <row r="8" spans="2:5" ht="16.5" customHeight="1">
      <c r="B8" s="485"/>
      <c r="C8" s="485"/>
      <c r="D8" s="486"/>
      <c r="E8" s="486"/>
    </row>
    <row r="9" spans="2:5" ht="16.5" customHeight="1">
      <c r="B9" s="152" t="s">
        <v>312</v>
      </c>
      <c r="C9" s="152">
        <v>13</v>
      </c>
      <c r="D9" s="153">
        <v>1330000</v>
      </c>
      <c r="E9" s="153">
        <v>608500</v>
      </c>
    </row>
    <row r="10" spans="2:5" ht="16.5" customHeight="1">
      <c r="B10" s="152" t="s">
        <v>389</v>
      </c>
      <c r="C10" s="152">
        <v>10</v>
      </c>
      <c r="D10" s="153">
        <v>9450000</v>
      </c>
      <c r="E10" s="153">
        <v>8755000</v>
      </c>
    </row>
    <row r="11" spans="2:5" ht="16.5" customHeight="1">
      <c r="B11" s="152" t="s">
        <v>325</v>
      </c>
      <c r="C11" s="152">
        <v>5</v>
      </c>
      <c r="D11" s="153">
        <v>285000</v>
      </c>
      <c r="E11" s="153">
        <v>135000</v>
      </c>
    </row>
    <row r="12" spans="2:5" ht="16.5" customHeight="1">
      <c r="B12" s="152" t="s">
        <v>323</v>
      </c>
      <c r="C12" s="152">
        <v>4</v>
      </c>
      <c r="D12" s="153">
        <v>550000</v>
      </c>
      <c r="E12" s="153">
        <v>255000</v>
      </c>
    </row>
    <row r="13" spans="2:5" ht="16.5" customHeight="1">
      <c r="B13" s="152" t="s">
        <v>318</v>
      </c>
      <c r="C13" s="152">
        <v>4</v>
      </c>
      <c r="D13" s="153">
        <v>2250000</v>
      </c>
      <c r="E13" s="153">
        <v>588500</v>
      </c>
    </row>
    <row r="14" spans="2:5" ht="16.5" customHeight="1">
      <c r="B14" s="152" t="s">
        <v>319</v>
      </c>
      <c r="C14" s="152">
        <v>3</v>
      </c>
      <c r="D14" s="153">
        <v>78972877</v>
      </c>
      <c r="E14" s="153">
        <v>53822785</v>
      </c>
    </row>
    <row r="15" spans="2:5" ht="16.5" customHeight="1">
      <c r="B15" s="152" t="s">
        <v>360</v>
      </c>
      <c r="C15" s="152">
        <v>3</v>
      </c>
      <c r="D15" s="153">
        <v>5100000</v>
      </c>
      <c r="E15" s="153">
        <v>5085000</v>
      </c>
    </row>
    <row r="16" spans="2:5" ht="16.5" customHeight="1">
      <c r="B16" s="152" t="s">
        <v>327</v>
      </c>
      <c r="C16" s="152">
        <v>3</v>
      </c>
      <c r="D16" s="153">
        <v>520000</v>
      </c>
      <c r="E16" s="153">
        <v>470000</v>
      </c>
    </row>
    <row r="17" spans="2:5" ht="16.5" customHeight="1">
      <c r="B17" s="152" t="s">
        <v>357</v>
      </c>
      <c r="C17" s="152">
        <v>3</v>
      </c>
      <c r="D17" s="153">
        <v>450000</v>
      </c>
      <c r="E17" s="153">
        <v>350500</v>
      </c>
    </row>
    <row r="18" spans="2:5" ht="16.5" customHeight="1">
      <c r="B18" s="152" t="s">
        <v>315</v>
      </c>
      <c r="C18" s="152">
        <v>3</v>
      </c>
      <c r="D18" s="153">
        <v>150000</v>
      </c>
      <c r="E18" s="153">
        <v>86500</v>
      </c>
    </row>
    <row r="19" spans="2:5" ht="16.5" customHeight="1">
      <c r="B19" s="152" t="s">
        <v>430</v>
      </c>
      <c r="C19" s="152">
        <v>2</v>
      </c>
      <c r="D19" s="153">
        <v>100000</v>
      </c>
      <c r="E19" s="153">
        <v>40000</v>
      </c>
    </row>
    <row r="20" spans="2:5" ht="16.5" customHeight="1">
      <c r="B20" s="152" t="s">
        <v>320</v>
      </c>
      <c r="C20" s="152">
        <v>2</v>
      </c>
      <c r="D20" s="153">
        <v>150000</v>
      </c>
      <c r="E20" s="153">
        <v>150000</v>
      </c>
    </row>
    <row r="21" spans="2:5" ht="16.5" customHeight="1">
      <c r="B21" s="152" t="s">
        <v>316</v>
      </c>
      <c r="C21" s="152">
        <v>1</v>
      </c>
      <c r="D21" s="153">
        <v>50000</v>
      </c>
      <c r="E21" s="153">
        <v>25000</v>
      </c>
    </row>
    <row r="22" spans="2:5" ht="16.5" customHeight="1">
      <c r="B22" s="152" t="s">
        <v>431</v>
      </c>
      <c r="C22" s="152">
        <v>1</v>
      </c>
      <c r="D22" s="153">
        <v>50000</v>
      </c>
      <c r="E22" s="153">
        <v>21500</v>
      </c>
    </row>
    <row r="23" spans="2:5" ht="16.5" customHeight="1">
      <c r="B23" s="152" t="s">
        <v>329</v>
      </c>
      <c r="C23" s="152">
        <v>1</v>
      </c>
      <c r="D23" s="153">
        <v>50000</v>
      </c>
      <c r="E23" s="153">
        <v>50000</v>
      </c>
    </row>
    <row r="24" spans="2:5" ht="16.5" customHeight="1">
      <c r="B24" s="152" t="s">
        <v>359</v>
      </c>
      <c r="C24" s="152">
        <v>1</v>
      </c>
      <c r="D24" s="153">
        <v>50000</v>
      </c>
      <c r="E24" s="153">
        <v>25000</v>
      </c>
    </row>
    <row r="25" spans="2:5" ht="16.5" customHeight="1">
      <c r="B25" s="152" t="s">
        <v>328</v>
      </c>
      <c r="C25" s="152">
        <v>1</v>
      </c>
      <c r="D25" s="153">
        <v>1000000</v>
      </c>
      <c r="E25" s="153">
        <v>1000000</v>
      </c>
    </row>
    <row r="26" spans="2:5" ht="16.5" customHeight="1">
      <c r="B26" s="152" t="s">
        <v>358</v>
      </c>
      <c r="C26" s="152">
        <v>1</v>
      </c>
      <c r="D26" s="153">
        <v>50000</v>
      </c>
      <c r="E26" s="153">
        <v>25000</v>
      </c>
    </row>
    <row r="27" spans="2:5" ht="16.5" customHeight="1">
      <c r="B27" s="152" t="s">
        <v>340</v>
      </c>
      <c r="C27" s="152">
        <v>1</v>
      </c>
      <c r="D27" s="153">
        <v>100000</v>
      </c>
      <c r="E27" s="153">
        <v>5000</v>
      </c>
    </row>
    <row r="28" spans="2:5" ht="16.5" customHeight="1">
      <c r="B28" s="152" t="s">
        <v>314</v>
      </c>
      <c r="C28" s="152">
        <v>1</v>
      </c>
      <c r="D28" s="153">
        <v>200000</v>
      </c>
      <c r="E28" s="153">
        <v>100000</v>
      </c>
    </row>
    <row r="29" spans="2:5" ht="16.5" customHeight="1">
      <c r="B29" s="152" t="s">
        <v>333</v>
      </c>
      <c r="C29" s="152">
        <v>1</v>
      </c>
      <c r="D29" s="153">
        <v>1400000</v>
      </c>
      <c r="E29" s="153">
        <v>700000</v>
      </c>
    </row>
    <row r="30" spans="2:5" ht="16.5" customHeight="1">
      <c r="B30" s="152" t="s">
        <v>326</v>
      </c>
      <c r="C30" s="152">
        <v>1</v>
      </c>
      <c r="D30" s="153">
        <v>50000</v>
      </c>
      <c r="E30" s="153">
        <v>40000</v>
      </c>
    </row>
    <row r="31" spans="2:5" ht="16.5" customHeight="1">
      <c r="B31" s="152" t="s">
        <v>432</v>
      </c>
      <c r="C31" s="152">
        <v>1</v>
      </c>
      <c r="D31" s="153">
        <v>1150000</v>
      </c>
      <c r="E31" s="153">
        <v>586500</v>
      </c>
    </row>
    <row r="32" spans="2:5" ht="16.5" customHeight="1">
      <c r="B32" s="152" t="s">
        <v>387</v>
      </c>
      <c r="C32" s="152">
        <v>1</v>
      </c>
      <c r="D32" s="153">
        <v>180000</v>
      </c>
      <c r="E32" s="153">
        <v>180000</v>
      </c>
    </row>
    <row r="33" spans="2:5" ht="16.5" customHeight="1">
      <c r="B33" s="152" t="s">
        <v>343</v>
      </c>
      <c r="C33" s="152">
        <v>1</v>
      </c>
      <c r="D33" s="153">
        <v>50000</v>
      </c>
      <c r="E33" s="153">
        <v>11000</v>
      </c>
    </row>
    <row r="34" spans="2:5" ht="16.5" customHeight="1">
      <c r="B34" s="152" t="s">
        <v>433</v>
      </c>
      <c r="C34" s="152">
        <v>1</v>
      </c>
      <c r="D34" s="153">
        <v>100000</v>
      </c>
      <c r="E34" s="153">
        <v>100000</v>
      </c>
    </row>
    <row r="35" spans="2:5" ht="16.5" customHeight="1">
      <c r="B35" s="152" t="s">
        <v>377</v>
      </c>
      <c r="C35" s="152">
        <v>1</v>
      </c>
      <c r="D35" s="153">
        <v>53000000</v>
      </c>
      <c r="E35" s="153">
        <v>42400000</v>
      </c>
    </row>
    <row r="36" spans="2:5" ht="16.5" customHeight="1">
      <c r="B36" s="152" t="s">
        <v>382</v>
      </c>
      <c r="C36" s="152">
        <v>1</v>
      </c>
      <c r="D36" s="153">
        <v>50000</v>
      </c>
      <c r="E36" s="153">
        <v>50000</v>
      </c>
    </row>
    <row r="37" spans="2:5" ht="16.5" customHeight="1">
      <c r="B37" s="152" t="s">
        <v>322</v>
      </c>
      <c r="C37" s="152">
        <v>1</v>
      </c>
      <c r="D37" s="153">
        <v>100000</v>
      </c>
      <c r="E37" s="153">
        <v>50000</v>
      </c>
    </row>
    <row r="38" spans="2:5" ht="16.5" customHeight="1">
      <c r="B38" s="152" t="s">
        <v>313</v>
      </c>
      <c r="C38" s="152">
        <v>1</v>
      </c>
      <c r="D38" s="153">
        <v>50000</v>
      </c>
      <c r="E38" s="153">
        <v>25000</v>
      </c>
    </row>
    <row r="39" spans="2:5" ht="16.5" customHeight="1">
      <c r="B39" s="152" t="s">
        <v>332</v>
      </c>
      <c r="C39" s="152">
        <v>1</v>
      </c>
      <c r="D39" s="153">
        <v>55000</v>
      </c>
      <c r="E39" s="153">
        <v>25000</v>
      </c>
    </row>
    <row r="40" spans="2:5" ht="16.5" customHeight="1">
      <c r="B40" s="152" t="s">
        <v>434</v>
      </c>
      <c r="C40" s="152">
        <v>1</v>
      </c>
      <c r="D40" s="153">
        <v>800000</v>
      </c>
      <c r="E40" s="153">
        <v>800000</v>
      </c>
    </row>
    <row r="41" spans="2:5" ht="16.5" customHeight="1">
      <c r="B41" s="152" t="s">
        <v>334</v>
      </c>
      <c r="C41" s="152">
        <v>1</v>
      </c>
      <c r="D41" s="153">
        <v>200000</v>
      </c>
      <c r="E41" s="153">
        <v>100000</v>
      </c>
    </row>
    <row r="42" spans="2:5" ht="16.5" customHeight="1">
      <c r="B42" s="152" t="s">
        <v>311</v>
      </c>
      <c r="C42" s="152">
        <v>1</v>
      </c>
      <c r="D42" s="153">
        <v>200000</v>
      </c>
      <c r="E42" s="153">
        <v>98000</v>
      </c>
    </row>
    <row r="43" spans="2:5" ht="16.5" customHeight="1">
      <c r="B43" s="152" t="s">
        <v>324</v>
      </c>
      <c r="C43" s="152">
        <v>1</v>
      </c>
      <c r="D43" s="153">
        <v>1500000</v>
      </c>
      <c r="E43" s="153">
        <v>735000</v>
      </c>
    </row>
    <row r="44" spans="2:5" ht="16.5" customHeight="1">
      <c r="B44" s="152" t="s">
        <v>390</v>
      </c>
      <c r="C44" s="152">
        <v>1</v>
      </c>
      <c r="D44" s="153">
        <v>100000</v>
      </c>
      <c r="E44" s="153">
        <v>100000</v>
      </c>
    </row>
    <row r="45" spans="2:5" ht="16.5" customHeight="1">
      <c r="B45" s="301" t="s">
        <v>361</v>
      </c>
      <c r="C45" s="152">
        <v>1</v>
      </c>
      <c r="D45" s="153">
        <v>200000</v>
      </c>
      <c r="E45" s="153">
        <v>50000</v>
      </c>
    </row>
    <row r="46" spans="2:5" ht="16.5" customHeight="1">
      <c r="B46" s="477" t="s">
        <v>32</v>
      </c>
      <c r="C46" s="477"/>
      <c r="D46" s="477"/>
      <c r="E46" s="158">
        <f>SUM(E9:E45)</f>
        <v>117648785</v>
      </c>
    </row>
    <row r="47" spans="2:5" ht="16.5" customHeight="1">
      <c r="B47" s="302"/>
      <c r="C47" s="302"/>
      <c r="D47" s="302"/>
      <c r="E47" s="303"/>
    </row>
    <row r="48" spans="2:5" ht="16.5" customHeight="1">
      <c r="B48" s="155"/>
      <c r="C48" s="155"/>
      <c r="D48" s="156"/>
      <c r="E48" s="156"/>
    </row>
    <row r="49" spans="2:5" ht="16.5" customHeight="1">
      <c r="B49" s="481" t="s">
        <v>148</v>
      </c>
      <c r="C49" s="481"/>
      <c r="D49" s="481"/>
      <c r="E49" s="481"/>
    </row>
    <row r="50" spans="2:5" ht="16.5" customHeight="1">
      <c r="B50" s="485" t="s">
        <v>264</v>
      </c>
      <c r="C50" s="485" t="s">
        <v>260</v>
      </c>
      <c r="D50" s="485" t="s">
        <v>261</v>
      </c>
      <c r="E50" s="485" t="s">
        <v>262</v>
      </c>
    </row>
    <row r="51" spans="2:5" ht="16.5" customHeight="1">
      <c r="B51" s="485"/>
      <c r="C51" s="485"/>
      <c r="D51" s="486"/>
      <c r="E51" s="486"/>
    </row>
    <row r="52" spans="2:5" ht="16.5" customHeight="1">
      <c r="B52" s="485"/>
      <c r="C52" s="485"/>
      <c r="D52" s="486"/>
      <c r="E52" s="486"/>
    </row>
    <row r="53" spans="2:5" ht="16.5" customHeight="1">
      <c r="B53" s="159" t="s">
        <v>311</v>
      </c>
      <c r="C53" s="160">
        <v>35</v>
      </c>
      <c r="D53" s="161">
        <v>2610000</v>
      </c>
      <c r="E53" s="161">
        <v>2147450</v>
      </c>
    </row>
    <row r="54" spans="2:5" ht="16.5" customHeight="1">
      <c r="B54" s="152" t="s">
        <v>332</v>
      </c>
      <c r="C54" s="160">
        <v>34</v>
      </c>
      <c r="D54" s="161">
        <v>7840000</v>
      </c>
      <c r="E54" s="161">
        <v>6701775</v>
      </c>
    </row>
    <row r="55" spans="2:5" ht="16.5" customHeight="1">
      <c r="B55" s="152" t="s">
        <v>389</v>
      </c>
      <c r="C55" s="160">
        <v>21</v>
      </c>
      <c r="D55" s="161">
        <v>2760000</v>
      </c>
      <c r="E55" s="161">
        <v>1635350</v>
      </c>
    </row>
    <row r="56" spans="2:5" ht="16.5" customHeight="1">
      <c r="B56" s="152" t="s">
        <v>312</v>
      </c>
      <c r="C56" s="160">
        <v>15</v>
      </c>
      <c r="D56" s="161">
        <v>1505000</v>
      </c>
      <c r="E56" s="161">
        <v>872650</v>
      </c>
    </row>
    <row r="57" spans="2:5" ht="16.5" customHeight="1">
      <c r="B57" s="152" t="s">
        <v>318</v>
      </c>
      <c r="C57" s="160">
        <v>14</v>
      </c>
      <c r="D57" s="161">
        <v>670000</v>
      </c>
      <c r="E57" s="161">
        <v>644950</v>
      </c>
    </row>
    <row r="58" spans="2:5" ht="16.5" customHeight="1">
      <c r="B58" s="152" t="s">
        <v>357</v>
      </c>
      <c r="C58" s="160">
        <v>14</v>
      </c>
      <c r="D58" s="161">
        <v>780000</v>
      </c>
      <c r="E58" s="161">
        <v>580500</v>
      </c>
    </row>
    <row r="59" spans="2:5" ht="16.5" customHeight="1">
      <c r="B59" s="152" t="s">
        <v>314</v>
      </c>
      <c r="C59" s="160">
        <v>12</v>
      </c>
      <c r="D59" s="161">
        <v>4370000</v>
      </c>
      <c r="E59" s="161">
        <v>2273800</v>
      </c>
    </row>
    <row r="60" spans="2:5" ht="16.5" customHeight="1">
      <c r="B60" s="152" t="s">
        <v>324</v>
      </c>
      <c r="C60" s="160">
        <v>12</v>
      </c>
      <c r="D60" s="161">
        <v>600000</v>
      </c>
      <c r="E60" s="161">
        <v>450000</v>
      </c>
    </row>
    <row r="61" spans="2:5" ht="16.5" customHeight="1">
      <c r="B61" s="152" t="s">
        <v>319</v>
      </c>
      <c r="C61" s="160">
        <v>9</v>
      </c>
      <c r="D61" s="161">
        <v>1430000</v>
      </c>
      <c r="E61" s="161">
        <v>1020000</v>
      </c>
    </row>
    <row r="62" spans="2:5" ht="16.5" customHeight="1">
      <c r="B62" s="152" t="s">
        <v>323</v>
      </c>
      <c r="C62" s="160">
        <v>9</v>
      </c>
      <c r="D62" s="161">
        <v>235000</v>
      </c>
      <c r="E62" s="161">
        <v>203000</v>
      </c>
    </row>
    <row r="63" spans="2:5" ht="16.5" customHeight="1">
      <c r="B63" s="152" t="s">
        <v>316</v>
      </c>
      <c r="C63" s="160">
        <v>7</v>
      </c>
      <c r="D63" s="161">
        <v>370000</v>
      </c>
      <c r="E63" s="161">
        <v>340000</v>
      </c>
    </row>
    <row r="64" spans="2:5" ht="16.5" customHeight="1">
      <c r="B64" s="152" t="s">
        <v>329</v>
      </c>
      <c r="C64" s="160">
        <v>6</v>
      </c>
      <c r="D64" s="161">
        <v>410000</v>
      </c>
      <c r="E64" s="161">
        <v>374900</v>
      </c>
    </row>
    <row r="65" spans="2:5" ht="16.5" customHeight="1">
      <c r="B65" s="152" t="s">
        <v>315</v>
      </c>
      <c r="C65" s="160">
        <v>4</v>
      </c>
      <c r="D65" s="161">
        <v>410000</v>
      </c>
      <c r="E65" s="161">
        <v>234500</v>
      </c>
    </row>
    <row r="66" spans="2:5" ht="16.5" customHeight="1">
      <c r="B66" s="152" t="s">
        <v>435</v>
      </c>
      <c r="C66" s="160">
        <v>4</v>
      </c>
      <c r="D66" s="161">
        <v>320000</v>
      </c>
      <c r="E66" s="161">
        <v>310000</v>
      </c>
    </row>
    <row r="67" spans="2:5" ht="16.5" customHeight="1">
      <c r="B67" s="152" t="s">
        <v>341</v>
      </c>
      <c r="C67" s="160">
        <v>3</v>
      </c>
      <c r="D67" s="161">
        <v>350000</v>
      </c>
      <c r="E67" s="161">
        <v>340000</v>
      </c>
    </row>
    <row r="68" spans="2:5" ht="16.5" customHeight="1">
      <c r="B68" s="152" t="s">
        <v>378</v>
      </c>
      <c r="C68" s="160">
        <v>3</v>
      </c>
      <c r="D68" s="161">
        <v>610000</v>
      </c>
      <c r="E68" s="161">
        <v>515000</v>
      </c>
    </row>
    <row r="69" spans="2:5" ht="16.5" customHeight="1">
      <c r="B69" s="152" t="s">
        <v>317</v>
      </c>
      <c r="C69" s="160">
        <v>3</v>
      </c>
      <c r="D69" s="161">
        <v>60000</v>
      </c>
      <c r="E69" s="161">
        <v>49000</v>
      </c>
    </row>
    <row r="70" spans="2:5" ht="16.5" customHeight="1">
      <c r="B70" s="152" t="s">
        <v>331</v>
      </c>
      <c r="C70" s="160">
        <v>3</v>
      </c>
      <c r="D70" s="161">
        <v>230000</v>
      </c>
      <c r="E70" s="161">
        <v>227000</v>
      </c>
    </row>
    <row r="71" spans="2:5" ht="16.5" customHeight="1">
      <c r="B71" s="152" t="s">
        <v>337</v>
      </c>
      <c r="C71" s="160">
        <v>3</v>
      </c>
      <c r="D71" s="161">
        <v>166000</v>
      </c>
      <c r="E71" s="161">
        <v>136000</v>
      </c>
    </row>
    <row r="72" spans="2:5" ht="16.5" customHeight="1">
      <c r="B72" s="152" t="s">
        <v>325</v>
      </c>
      <c r="C72" s="160">
        <v>3</v>
      </c>
      <c r="D72" s="161">
        <v>200000</v>
      </c>
      <c r="E72" s="161">
        <v>175000</v>
      </c>
    </row>
    <row r="73" spans="2:5" ht="16.5" customHeight="1">
      <c r="B73" s="152" t="s">
        <v>328</v>
      </c>
      <c r="C73" s="160">
        <v>2</v>
      </c>
      <c r="D73" s="161">
        <v>20000</v>
      </c>
      <c r="E73" s="161">
        <v>19500</v>
      </c>
    </row>
    <row r="74" spans="2:5" ht="16.5" customHeight="1">
      <c r="B74" s="152" t="s">
        <v>321</v>
      </c>
      <c r="C74" s="160">
        <v>2</v>
      </c>
      <c r="D74" s="161">
        <v>20000</v>
      </c>
      <c r="E74" s="161">
        <v>20000</v>
      </c>
    </row>
    <row r="75" spans="2:5" ht="16.5" customHeight="1">
      <c r="B75" s="152" t="s">
        <v>360</v>
      </c>
      <c r="C75" s="160">
        <v>2</v>
      </c>
      <c r="D75" s="161">
        <v>110000</v>
      </c>
      <c r="E75" s="161">
        <v>33100</v>
      </c>
    </row>
    <row r="76" spans="2:5" ht="16.5" customHeight="1">
      <c r="B76" s="152" t="s">
        <v>356</v>
      </c>
      <c r="C76" s="160">
        <v>2</v>
      </c>
      <c r="D76" s="161">
        <v>70000</v>
      </c>
      <c r="E76" s="161">
        <v>20000</v>
      </c>
    </row>
    <row r="77" spans="2:5" ht="16.5" customHeight="1">
      <c r="B77" s="152" t="s">
        <v>340</v>
      </c>
      <c r="C77" s="160">
        <v>2</v>
      </c>
      <c r="D77" s="161">
        <v>2010000</v>
      </c>
      <c r="E77" s="161">
        <v>20000</v>
      </c>
    </row>
    <row r="78" spans="2:5" ht="16.5" customHeight="1">
      <c r="B78" s="152" t="s">
        <v>320</v>
      </c>
      <c r="C78" s="160">
        <v>2</v>
      </c>
      <c r="D78" s="161">
        <v>130000</v>
      </c>
      <c r="E78" s="161">
        <v>125000</v>
      </c>
    </row>
    <row r="79" spans="2:5" ht="16.5" customHeight="1">
      <c r="B79" s="152" t="s">
        <v>390</v>
      </c>
      <c r="C79" s="160">
        <v>2</v>
      </c>
      <c r="D79" s="161">
        <v>20000</v>
      </c>
      <c r="E79" s="161">
        <v>20000</v>
      </c>
    </row>
    <row r="80" spans="2:5" ht="16.5" customHeight="1">
      <c r="B80" s="152" t="s">
        <v>436</v>
      </c>
      <c r="C80" s="160">
        <v>2</v>
      </c>
      <c r="D80" s="161">
        <v>200000</v>
      </c>
      <c r="E80" s="161">
        <v>200000</v>
      </c>
    </row>
    <row r="81" spans="2:5" ht="16.5" customHeight="1">
      <c r="B81" s="152" t="s">
        <v>330</v>
      </c>
      <c r="C81" s="160">
        <v>2</v>
      </c>
      <c r="D81" s="161">
        <v>130000</v>
      </c>
      <c r="E81" s="161">
        <v>130000</v>
      </c>
    </row>
    <row r="82" spans="2:5" ht="16.5" customHeight="1">
      <c r="B82" s="152" t="s">
        <v>336</v>
      </c>
      <c r="C82" s="160">
        <v>2</v>
      </c>
      <c r="D82" s="161">
        <v>220000</v>
      </c>
      <c r="E82" s="161">
        <v>120000</v>
      </c>
    </row>
    <row r="83" spans="2:5" ht="16.5" customHeight="1">
      <c r="B83" s="152" t="s">
        <v>380</v>
      </c>
      <c r="C83" s="160">
        <v>2</v>
      </c>
      <c r="D83" s="161">
        <v>220000</v>
      </c>
      <c r="E83" s="161">
        <v>218000</v>
      </c>
    </row>
    <row r="84" spans="2:5" ht="16.5" customHeight="1">
      <c r="B84" s="152" t="s">
        <v>313</v>
      </c>
      <c r="C84" s="160">
        <v>2</v>
      </c>
      <c r="D84" s="161">
        <v>120000</v>
      </c>
      <c r="E84" s="161">
        <v>70000</v>
      </c>
    </row>
    <row r="85" spans="2:5" ht="16.5" customHeight="1">
      <c r="B85" s="152" t="s">
        <v>359</v>
      </c>
      <c r="C85" s="160">
        <v>2</v>
      </c>
      <c r="D85" s="161">
        <v>50000</v>
      </c>
      <c r="E85" s="161">
        <v>50000</v>
      </c>
    </row>
    <row r="86" spans="2:5" ht="16.5" customHeight="1">
      <c r="B86" s="152" t="s">
        <v>342</v>
      </c>
      <c r="C86" s="160">
        <v>2</v>
      </c>
      <c r="D86" s="161">
        <v>70000</v>
      </c>
      <c r="E86" s="161">
        <v>40000</v>
      </c>
    </row>
    <row r="87" spans="2:5" ht="16.5" customHeight="1">
      <c r="B87" s="152" t="s">
        <v>343</v>
      </c>
      <c r="C87" s="160">
        <v>2</v>
      </c>
      <c r="D87" s="161">
        <v>120000</v>
      </c>
      <c r="E87" s="161">
        <v>110000</v>
      </c>
    </row>
    <row r="88" spans="2:5" ht="16.5" customHeight="1">
      <c r="B88" s="152" t="s">
        <v>437</v>
      </c>
      <c r="C88" s="160">
        <v>1</v>
      </c>
      <c r="D88" s="161">
        <v>10000</v>
      </c>
      <c r="E88" s="161">
        <v>8300</v>
      </c>
    </row>
    <row r="89" spans="2:5" ht="16.5" customHeight="1">
      <c r="B89" s="152" t="s">
        <v>327</v>
      </c>
      <c r="C89" s="160">
        <v>1</v>
      </c>
      <c r="D89" s="161">
        <v>100000</v>
      </c>
      <c r="E89" s="161">
        <v>100000</v>
      </c>
    </row>
    <row r="90" spans="2:5" ht="16.5" customHeight="1">
      <c r="B90" s="152" t="s">
        <v>438</v>
      </c>
      <c r="C90" s="160">
        <v>1</v>
      </c>
      <c r="D90" s="161">
        <v>10000</v>
      </c>
      <c r="E90" s="161">
        <v>10000</v>
      </c>
    </row>
    <row r="91" spans="2:5" ht="16.5" customHeight="1">
      <c r="B91" s="152" t="s">
        <v>445</v>
      </c>
      <c r="C91" s="160">
        <v>1</v>
      </c>
      <c r="D91" s="161">
        <v>3600000</v>
      </c>
      <c r="E91" s="161">
        <v>1800000</v>
      </c>
    </row>
    <row r="92" spans="2:5" ht="16.5" customHeight="1">
      <c r="B92" s="152" t="s">
        <v>439</v>
      </c>
      <c r="C92" s="160">
        <v>1</v>
      </c>
      <c r="D92" s="161">
        <v>10000</v>
      </c>
      <c r="E92" s="161">
        <v>10000</v>
      </c>
    </row>
    <row r="93" spans="2:5" ht="16.5" customHeight="1">
      <c r="B93" s="152" t="s">
        <v>338</v>
      </c>
      <c r="C93" s="160">
        <v>1</v>
      </c>
      <c r="D93" s="161">
        <v>50000</v>
      </c>
      <c r="E93" s="161">
        <v>45000</v>
      </c>
    </row>
    <row r="94" spans="2:5" ht="16.5" customHeight="1">
      <c r="B94" s="152" t="s">
        <v>333</v>
      </c>
      <c r="C94" s="160">
        <v>1</v>
      </c>
      <c r="D94" s="161">
        <v>100000</v>
      </c>
      <c r="E94" s="161">
        <v>100000</v>
      </c>
    </row>
    <row r="95" spans="2:5" ht="16.5" customHeight="1">
      <c r="B95" s="152" t="s">
        <v>339</v>
      </c>
      <c r="C95" s="160">
        <v>1</v>
      </c>
      <c r="D95" s="161">
        <v>400000</v>
      </c>
      <c r="E95" s="161">
        <v>400000</v>
      </c>
    </row>
    <row r="96" spans="2:5" ht="16.5" customHeight="1">
      <c r="B96" s="152" t="s">
        <v>388</v>
      </c>
      <c r="C96" s="160">
        <v>1</v>
      </c>
      <c r="D96" s="161">
        <v>25000</v>
      </c>
      <c r="E96" s="161">
        <v>25000</v>
      </c>
    </row>
    <row r="97" spans="2:5" ht="16.5" customHeight="1">
      <c r="B97" s="152" t="s">
        <v>358</v>
      </c>
      <c r="C97" s="160">
        <v>1</v>
      </c>
      <c r="D97" s="161">
        <v>80000</v>
      </c>
      <c r="E97" s="161">
        <v>40000</v>
      </c>
    </row>
    <row r="98" spans="2:5" ht="16.5" customHeight="1">
      <c r="B98" s="152" t="s">
        <v>440</v>
      </c>
      <c r="C98" s="160">
        <v>1</v>
      </c>
      <c r="D98" s="161">
        <v>100000</v>
      </c>
      <c r="E98" s="161">
        <v>100000</v>
      </c>
    </row>
    <row r="99" spans="2:5" ht="16.5" customHeight="1">
      <c r="B99" s="152" t="s">
        <v>381</v>
      </c>
      <c r="C99" s="160">
        <v>1</v>
      </c>
      <c r="D99" s="161">
        <v>200000</v>
      </c>
      <c r="E99" s="161">
        <v>190000</v>
      </c>
    </row>
    <row r="100" spans="2:5" ht="16.5" customHeight="1">
      <c r="B100" s="152" t="s">
        <v>441</v>
      </c>
      <c r="C100" s="160">
        <v>1</v>
      </c>
      <c r="D100" s="161">
        <v>10000</v>
      </c>
      <c r="E100" s="161">
        <v>5000</v>
      </c>
    </row>
    <row r="101" spans="2:5" ht="16.5" customHeight="1">
      <c r="B101" s="152" t="s">
        <v>442</v>
      </c>
      <c r="C101" s="160">
        <v>1</v>
      </c>
      <c r="D101" s="161">
        <v>10000</v>
      </c>
      <c r="E101" s="161">
        <v>2000</v>
      </c>
    </row>
    <row r="102" spans="2:5" ht="16.5" customHeight="1">
      <c r="B102" s="152" t="s">
        <v>379</v>
      </c>
      <c r="C102" s="160">
        <v>1</v>
      </c>
      <c r="D102" s="161">
        <v>10000</v>
      </c>
      <c r="E102" s="161">
        <v>10000</v>
      </c>
    </row>
    <row r="103" spans="2:5" ht="16.5" customHeight="1">
      <c r="B103" s="152" t="s">
        <v>335</v>
      </c>
      <c r="C103" s="160">
        <v>1</v>
      </c>
      <c r="D103" s="161">
        <v>10000</v>
      </c>
      <c r="E103" s="161">
        <v>4000</v>
      </c>
    </row>
    <row r="104" spans="2:5" ht="16.5" customHeight="1">
      <c r="B104" s="152" t="s">
        <v>443</v>
      </c>
      <c r="C104" s="160">
        <v>1</v>
      </c>
      <c r="D104" s="161">
        <v>10000</v>
      </c>
      <c r="E104" s="161">
        <v>9975</v>
      </c>
    </row>
    <row r="105" spans="2:5" ht="16.5" customHeight="1">
      <c r="B105" s="152" t="s">
        <v>334</v>
      </c>
      <c r="C105" s="160">
        <v>1</v>
      </c>
      <c r="D105" s="161">
        <v>928000</v>
      </c>
      <c r="E105" s="161">
        <v>928000</v>
      </c>
    </row>
    <row r="106" spans="2:5" ht="16.5" customHeight="1">
      <c r="B106" s="152" t="s">
        <v>361</v>
      </c>
      <c r="C106" s="160">
        <v>1</v>
      </c>
      <c r="D106" s="161">
        <v>100000</v>
      </c>
      <c r="E106" s="161">
        <v>21400</v>
      </c>
    </row>
    <row r="107" spans="2:5" ht="16.5" customHeight="1">
      <c r="B107" s="152" t="s">
        <v>444</v>
      </c>
      <c r="C107" s="160">
        <v>1</v>
      </c>
      <c r="D107" s="161">
        <v>100000</v>
      </c>
      <c r="E107" s="161">
        <v>100000</v>
      </c>
    </row>
    <row r="108" spans="2:5" ht="16.5" customHeight="1">
      <c r="B108" s="477" t="s">
        <v>32</v>
      </c>
      <c r="C108" s="477"/>
      <c r="D108" s="477"/>
      <c r="E108" s="158">
        <f>SUM(E53:E107)</f>
        <v>24335150</v>
      </c>
    </row>
    <row r="109" spans="2:4" ht="16.5" customHeight="1">
      <c r="B109" s="3" t="s">
        <v>18</v>
      </c>
      <c r="C109" s="3"/>
      <c r="D109" s="3"/>
    </row>
    <row r="111" spans="2:5" ht="16.5" customHeight="1">
      <c r="B111" s="195" t="s">
        <v>266</v>
      </c>
      <c r="C111" s="195"/>
      <c r="D111" s="195"/>
      <c r="E111" s="195"/>
    </row>
    <row r="120" ht="16.5" customHeight="1">
      <c r="F120" s="195"/>
    </row>
  </sheetData>
  <sheetProtection/>
  <mergeCells count="14">
    <mergeCell ref="B6:B8"/>
    <mergeCell ref="C6:C8"/>
    <mergeCell ref="D6:D8"/>
    <mergeCell ref="E6:E8"/>
    <mergeCell ref="A1:F1"/>
    <mergeCell ref="A4:F4"/>
    <mergeCell ref="B5:E5"/>
    <mergeCell ref="B108:D108"/>
    <mergeCell ref="B46:D46"/>
    <mergeCell ref="B49:E49"/>
    <mergeCell ref="B50:B52"/>
    <mergeCell ref="C50:C52"/>
    <mergeCell ref="D50:D52"/>
    <mergeCell ref="E50:E5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4">
      <selection activeCell="B35" sqref="B3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01" max="201" width="4.28125" style="0" bestFit="1" customWidth="1"/>
    <col min="202" max="202" width="41.8515625" style="0" customWidth="1"/>
    <col min="203" max="203" width="12.140625" style="0" customWidth="1"/>
    <col min="204" max="204" width="13.140625" style="0" customWidth="1"/>
    <col min="205" max="205" width="17.140625" style="0" customWidth="1"/>
  </cols>
  <sheetData>
    <row r="1" spans="1:6" ht="18.75" thickBot="1">
      <c r="A1" s="314" t="s">
        <v>366</v>
      </c>
      <c r="B1" s="314"/>
      <c r="C1" s="314"/>
      <c r="D1" s="314"/>
      <c r="E1" s="314"/>
      <c r="F1" s="314"/>
    </row>
    <row r="4" spans="1:5" ht="15" customHeight="1">
      <c r="A4" s="458" t="s">
        <v>422</v>
      </c>
      <c r="B4" s="458"/>
      <c r="C4" s="458"/>
      <c r="D4" s="458"/>
      <c r="E4" s="458"/>
    </row>
    <row r="5" spans="1:5" ht="15" customHeight="1">
      <c r="A5" s="458"/>
      <c r="B5" s="458"/>
      <c r="C5" s="458"/>
      <c r="D5" s="458"/>
      <c r="E5" s="458"/>
    </row>
    <row r="7" spans="2:5" ht="15">
      <c r="B7" s="481" t="s">
        <v>135</v>
      </c>
      <c r="C7" s="481"/>
      <c r="D7" s="481"/>
      <c r="E7" s="481"/>
    </row>
    <row r="8" spans="2:5" ht="15.75" customHeight="1">
      <c r="B8" s="150"/>
      <c r="C8" s="150"/>
      <c r="D8" s="150"/>
      <c r="E8" s="150"/>
    </row>
    <row r="9" spans="1:5" ht="15" customHeight="1">
      <c r="A9" s="485" t="s">
        <v>136</v>
      </c>
      <c r="B9" s="485" t="s">
        <v>267</v>
      </c>
      <c r="C9" s="485" t="s">
        <v>260</v>
      </c>
      <c r="D9" s="485" t="s">
        <v>261</v>
      </c>
      <c r="E9" s="485" t="s">
        <v>262</v>
      </c>
    </row>
    <row r="10" spans="1:5" ht="45" customHeight="1">
      <c r="A10" s="485"/>
      <c r="B10" s="485"/>
      <c r="C10" s="485"/>
      <c r="D10" s="486"/>
      <c r="E10" s="486"/>
    </row>
    <row r="11" spans="1:5" ht="5.25" customHeight="1">
      <c r="A11" s="485"/>
      <c r="B11" s="485"/>
      <c r="C11" s="485"/>
      <c r="D11" s="486"/>
      <c r="E11" s="486"/>
    </row>
    <row r="12" spans="1:5" ht="15.75" customHeight="1">
      <c r="A12" s="162">
        <v>1</v>
      </c>
      <c r="B12" s="219" t="s">
        <v>269</v>
      </c>
      <c r="C12" s="163">
        <v>7</v>
      </c>
      <c r="D12" s="164">
        <v>1140000</v>
      </c>
      <c r="E12" s="164">
        <v>875500</v>
      </c>
    </row>
    <row r="13" spans="1:5" ht="30">
      <c r="A13" s="162">
        <v>2</v>
      </c>
      <c r="B13" s="219" t="s">
        <v>268</v>
      </c>
      <c r="C13" s="163">
        <v>5</v>
      </c>
      <c r="D13" s="164">
        <v>580000</v>
      </c>
      <c r="E13" s="164">
        <v>311250</v>
      </c>
    </row>
    <row r="14" spans="1:5" ht="14.25" customHeight="1">
      <c r="A14" s="162">
        <v>3</v>
      </c>
      <c r="B14" s="299" t="s">
        <v>276</v>
      </c>
      <c r="C14" s="163">
        <v>5</v>
      </c>
      <c r="D14" s="164">
        <v>670000</v>
      </c>
      <c r="E14" s="164">
        <v>575000</v>
      </c>
    </row>
    <row r="15" spans="1:5" ht="30">
      <c r="A15" s="162">
        <v>4</v>
      </c>
      <c r="B15" s="219" t="s">
        <v>278</v>
      </c>
      <c r="C15" s="163">
        <v>4</v>
      </c>
      <c r="D15" s="164">
        <v>350000</v>
      </c>
      <c r="E15" s="164">
        <v>169000</v>
      </c>
    </row>
    <row r="16" spans="1:5" ht="30">
      <c r="A16" s="162">
        <v>5</v>
      </c>
      <c r="B16" s="219" t="s">
        <v>275</v>
      </c>
      <c r="C16" s="163">
        <v>4</v>
      </c>
      <c r="D16" s="164">
        <v>350000</v>
      </c>
      <c r="E16" s="164">
        <v>269000</v>
      </c>
    </row>
    <row r="17" spans="1:5" ht="30">
      <c r="A17" s="162">
        <v>6</v>
      </c>
      <c r="B17" s="219" t="s">
        <v>384</v>
      </c>
      <c r="C17" s="163">
        <v>4</v>
      </c>
      <c r="D17" s="164">
        <v>200000</v>
      </c>
      <c r="E17" s="164">
        <v>112500</v>
      </c>
    </row>
    <row r="18" spans="1:5" ht="15" customHeight="1">
      <c r="A18" s="162">
        <v>7</v>
      </c>
      <c r="B18" s="219" t="s">
        <v>274</v>
      </c>
      <c r="C18" s="163">
        <v>3</v>
      </c>
      <c r="D18" s="164">
        <v>450000</v>
      </c>
      <c r="E18" s="164">
        <v>231000</v>
      </c>
    </row>
    <row r="19" spans="1:5" ht="12" customHeight="1">
      <c r="A19" s="162">
        <v>8</v>
      </c>
      <c r="B19" s="219" t="s">
        <v>279</v>
      </c>
      <c r="C19" s="163">
        <v>3</v>
      </c>
      <c r="D19" s="164">
        <v>600000</v>
      </c>
      <c r="E19" s="164">
        <v>485000</v>
      </c>
    </row>
    <row r="20" spans="1:5" ht="30">
      <c r="A20" s="162">
        <v>9</v>
      </c>
      <c r="B20" s="219" t="s">
        <v>386</v>
      </c>
      <c r="C20" s="163">
        <v>3</v>
      </c>
      <c r="D20" s="164">
        <v>950000</v>
      </c>
      <c r="E20" s="164">
        <v>950000</v>
      </c>
    </row>
    <row r="21" spans="1:5" ht="30">
      <c r="A21" s="162">
        <v>10</v>
      </c>
      <c r="B21" s="219" t="s">
        <v>446</v>
      </c>
      <c r="C21" s="163">
        <v>2</v>
      </c>
      <c r="D21" s="164">
        <v>280000</v>
      </c>
      <c r="E21" s="164">
        <v>225000</v>
      </c>
    </row>
    <row r="22" spans="1:5" ht="30">
      <c r="A22" s="162">
        <v>11</v>
      </c>
      <c r="B22" s="219" t="s">
        <v>447</v>
      </c>
      <c r="C22" s="163">
        <v>2</v>
      </c>
      <c r="D22" s="164">
        <v>300000</v>
      </c>
      <c r="E22" s="164">
        <v>198000</v>
      </c>
    </row>
    <row r="23" spans="1:5" ht="45">
      <c r="A23" s="162">
        <v>12</v>
      </c>
      <c r="B23" s="219" t="s">
        <v>448</v>
      </c>
      <c r="C23" s="163">
        <v>2</v>
      </c>
      <c r="D23" s="164">
        <v>1720000</v>
      </c>
      <c r="E23" s="164">
        <v>1135000</v>
      </c>
    </row>
    <row r="24" spans="1:5" ht="15">
      <c r="A24" s="162">
        <v>13</v>
      </c>
      <c r="B24" s="219" t="s">
        <v>271</v>
      </c>
      <c r="C24" s="165">
        <v>2</v>
      </c>
      <c r="D24" s="166">
        <v>200000</v>
      </c>
      <c r="E24" s="166">
        <v>200000</v>
      </c>
    </row>
    <row r="25" spans="1:5" ht="45">
      <c r="A25" s="162">
        <v>14</v>
      </c>
      <c r="B25" s="219" t="s">
        <v>449</v>
      </c>
      <c r="C25" s="165">
        <v>2</v>
      </c>
      <c r="D25" s="166">
        <v>450000</v>
      </c>
      <c r="E25" s="166">
        <v>450000</v>
      </c>
    </row>
    <row r="26" spans="1:5" ht="16.5" customHeight="1">
      <c r="A26" s="162">
        <v>15</v>
      </c>
      <c r="B26" s="219" t="s">
        <v>272</v>
      </c>
      <c r="C26" s="165">
        <v>2</v>
      </c>
      <c r="D26" s="166">
        <v>300000</v>
      </c>
      <c r="E26" s="166">
        <v>34350</v>
      </c>
    </row>
    <row r="27" spans="1:5" ht="30">
      <c r="A27" s="162">
        <v>16</v>
      </c>
      <c r="B27" s="219" t="s">
        <v>450</v>
      </c>
      <c r="C27" s="165">
        <v>2</v>
      </c>
      <c r="D27" s="166">
        <v>100000</v>
      </c>
      <c r="E27" s="166">
        <v>65000</v>
      </c>
    </row>
    <row r="28" spans="1:5" ht="30">
      <c r="A28" s="162">
        <v>17</v>
      </c>
      <c r="B28" s="219" t="s">
        <v>451</v>
      </c>
      <c r="C28" s="165">
        <v>2</v>
      </c>
      <c r="D28" s="166">
        <v>75422877</v>
      </c>
      <c r="E28" s="166">
        <v>52039385</v>
      </c>
    </row>
    <row r="29" spans="1:5" ht="30">
      <c r="A29" s="162">
        <v>18</v>
      </c>
      <c r="B29" s="219" t="s">
        <v>344</v>
      </c>
      <c r="C29" s="165">
        <v>2</v>
      </c>
      <c r="D29" s="166">
        <v>5055000</v>
      </c>
      <c r="E29" s="166">
        <v>5025000</v>
      </c>
    </row>
    <row r="30" spans="1:5" ht="13.5" customHeight="1">
      <c r="A30" s="162">
        <v>19</v>
      </c>
      <c r="B30" s="219" t="s">
        <v>452</v>
      </c>
      <c r="C30" s="165">
        <v>2</v>
      </c>
      <c r="D30" s="166">
        <v>100000</v>
      </c>
      <c r="E30" s="166">
        <v>70000</v>
      </c>
    </row>
    <row r="31" spans="1:5" ht="30">
      <c r="A31" s="162">
        <v>20</v>
      </c>
      <c r="B31" s="72" t="s">
        <v>453</v>
      </c>
      <c r="C31" s="165">
        <v>2</v>
      </c>
      <c r="D31" s="166">
        <v>1049000</v>
      </c>
      <c r="E31" s="166">
        <v>383000</v>
      </c>
    </row>
    <row r="32" spans="1:5" ht="15" customHeight="1">
      <c r="A32" s="478" t="s">
        <v>32</v>
      </c>
      <c r="B32" s="479"/>
      <c r="C32" s="479"/>
      <c r="D32" s="480"/>
      <c r="E32" s="158">
        <f>SUM(E12:E31)</f>
        <v>63802985</v>
      </c>
    </row>
    <row r="33" spans="2:5" ht="15">
      <c r="B33" s="3" t="s">
        <v>18</v>
      </c>
      <c r="C33" s="3"/>
      <c r="D33" s="3"/>
      <c r="E33" s="167"/>
    </row>
    <row r="34" spans="2:5" ht="15">
      <c r="B34" s="155"/>
      <c r="C34" s="155"/>
      <c r="D34" s="156"/>
      <c r="E34" s="156"/>
    </row>
    <row r="35" spans="2:5" ht="15">
      <c r="B35" s="155"/>
      <c r="C35" s="155"/>
      <c r="D35" s="156"/>
      <c r="E35" s="156"/>
    </row>
    <row r="36" spans="2:5" ht="15">
      <c r="B36" s="155"/>
      <c r="C36" s="155"/>
      <c r="D36" s="156"/>
      <c r="E36" s="156"/>
    </row>
    <row r="37" spans="2:5" ht="15">
      <c r="B37" s="155"/>
      <c r="C37" s="155"/>
      <c r="D37" s="156"/>
      <c r="E37" s="156"/>
    </row>
    <row r="38" spans="2:5" ht="15">
      <c r="B38" s="155"/>
      <c r="C38" s="155"/>
      <c r="D38" s="156"/>
      <c r="E38" s="156"/>
    </row>
    <row r="39" spans="2:5" ht="15">
      <c r="B39" s="481" t="s">
        <v>148</v>
      </c>
      <c r="C39" s="481"/>
      <c r="D39" s="481"/>
      <c r="E39" s="481"/>
    </row>
    <row r="40" ht="15.75" customHeight="1"/>
    <row r="41" spans="1:5" ht="30" customHeight="1">
      <c r="A41" s="485" t="s">
        <v>136</v>
      </c>
      <c r="B41" s="485" t="s">
        <v>267</v>
      </c>
      <c r="C41" s="485" t="s">
        <v>260</v>
      </c>
      <c r="D41" s="485" t="s">
        <v>261</v>
      </c>
      <c r="E41" s="485" t="s">
        <v>262</v>
      </c>
    </row>
    <row r="42" spans="1:5" ht="33" customHeight="1">
      <c r="A42" s="485"/>
      <c r="B42" s="485"/>
      <c r="C42" s="485"/>
      <c r="D42" s="486"/>
      <c r="E42" s="486"/>
    </row>
    <row r="43" spans="1:5" ht="0.75" customHeight="1" hidden="1">
      <c r="A43" s="485"/>
      <c r="B43" s="485"/>
      <c r="C43" s="485"/>
      <c r="D43" s="486"/>
      <c r="E43" s="486"/>
    </row>
    <row r="44" spans="1:5" ht="30">
      <c r="A44" s="162">
        <v>1</v>
      </c>
      <c r="B44" s="219" t="s">
        <v>278</v>
      </c>
      <c r="C44" s="163">
        <v>43</v>
      </c>
      <c r="D44" s="164">
        <v>4186350</v>
      </c>
      <c r="E44" s="164">
        <v>2986469</v>
      </c>
    </row>
    <row r="45" spans="1:5" ht="30">
      <c r="A45" s="162">
        <v>2</v>
      </c>
      <c r="B45" s="219" t="s">
        <v>268</v>
      </c>
      <c r="C45" s="163">
        <v>29</v>
      </c>
      <c r="D45" s="164">
        <v>13560580</v>
      </c>
      <c r="E45" s="164">
        <v>9043261</v>
      </c>
    </row>
    <row r="46" spans="1:5" ht="17.25" customHeight="1">
      <c r="A46" s="162">
        <v>3</v>
      </c>
      <c r="B46" s="219" t="s">
        <v>277</v>
      </c>
      <c r="C46" s="163">
        <v>17</v>
      </c>
      <c r="D46" s="164">
        <v>750000</v>
      </c>
      <c r="E46" s="164">
        <v>594000</v>
      </c>
    </row>
    <row r="47" spans="1:5" ht="17.25" customHeight="1">
      <c r="A47" s="162">
        <v>4</v>
      </c>
      <c r="B47" s="219" t="s">
        <v>272</v>
      </c>
      <c r="C47" s="163">
        <v>11</v>
      </c>
      <c r="D47" s="164">
        <v>492300</v>
      </c>
      <c r="E47" s="164">
        <v>433534</v>
      </c>
    </row>
    <row r="48" spans="1:5" ht="30">
      <c r="A48" s="162">
        <v>5</v>
      </c>
      <c r="B48" s="219" t="s">
        <v>273</v>
      </c>
      <c r="C48" s="163">
        <v>11</v>
      </c>
      <c r="D48" s="164">
        <v>2153000</v>
      </c>
      <c r="E48" s="164">
        <v>2043000</v>
      </c>
    </row>
    <row r="49" spans="1:5" ht="17.25" customHeight="1">
      <c r="A49" s="162">
        <v>6</v>
      </c>
      <c r="B49" s="219" t="s">
        <v>363</v>
      </c>
      <c r="C49" s="163">
        <v>9</v>
      </c>
      <c r="D49" s="164">
        <v>970000</v>
      </c>
      <c r="E49" s="164">
        <v>960000</v>
      </c>
    </row>
    <row r="50" spans="1:5" ht="30">
      <c r="A50" s="162">
        <v>7</v>
      </c>
      <c r="B50" s="219" t="s">
        <v>384</v>
      </c>
      <c r="C50" s="163">
        <v>9</v>
      </c>
      <c r="D50" s="164">
        <v>480200</v>
      </c>
      <c r="E50" s="164">
        <v>258463</v>
      </c>
    </row>
    <row r="51" spans="1:5" ht="14.25" customHeight="1">
      <c r="A51" s="162">
        <v>8</v>
      </c>
      <c r="B51" s="219" t="s">
        <v>269</v>
      </c>
      <c r="C51" s="163">
        <v>8</v>
      </c>
      <c r="D51" s="164">
        <v>360001</v>
      </c>
      <c r="E51" s="164">
        <v>295876</v>
      </c>
    </row>
    <row r="52" spans="1:5" ht="15" customHeight="1">
      <c r="A52" s="162">
        <v>9</v>
      </c>
      <c r="B52" s="219" t="s">
        <v>280</v>
      </c>
      <c r="C52" s="163">
        <v>8</v>
      </c>
      <c r="D52" s="164">
        <v>640000</v>
      </c>
      <c r="E52" s="164">
        <v>460000</v>
      </c>
    </row>
    <row r="53" spans="1:5" ht="30">
      <c r="A53" s="162">
        <v>10</v>
      </c>
      <c r="B53" s="219" t="s">
        <v>383</v>
      </c>
      <c r="C53" s="163">
        <v>8</v>
      </c>
      <c r="D53" s="164">
        <v>650000</v>
      </c>
      <c r="E53" s="164">
        <v>490000</v>
      </c>
    </row>
    <row r="54" spans="1:5" ht="30">
      <c r="A54" s="162">
        <v>11</v>
      </c>
      <c r="B54" s="299" t="s">
        <v>344</v>
      </c>
      <c r="C54" s="163">
        <v>8</v>
      </c>
      <c r="D54" s="164">
        <v>2050005</v>
      </c>
      <c r="E54" s="164">
        <v>1535005</v>
      </c>
    </row>
    <row r="55" spans="1:5" ht="18.75" customHeight="1">
      <c r="A55" s="162">
        <v>12</v>
      </c>
      <c r="B55" s="219" t="s">
        <v>276</v>
      </c>
      <c r="C55" s="163">
        <v>8</v>
      </c>
      <c r="D55" s="164">
        <v>703670</v>
      </c>
      <c r="E55" s="164">
        <v>408575</v>
      </c>
    </row>
    <row r="56" spans="1:5" ht="20.25" customHeight="1">
      <c r="A56" s="162">
        <v>13</v>
      </c>
      <c r="B56" s="219" t="s">
        <v>385</v>
      </c>
      <c r="C56" s="165">
        <v>7</v>
      </c>
      <c r="D56" s="166">
        <v>755000</v>
      </c>
      <c r="E56" s="166">
        <v>620500</v>
      </c>
    </row>
    <row r="57" spans="1:5" ht="14.25" customHeight="1">
      <c r="A57" s="162">
        <v>14</v>
      </c>
      <c r="B57" s="219" t="s">
        <v>279</v>
      </c>
      <c r="C57" s="165">
        <v>7</v>
      </c>
      <c r="D57" s="166">
        <v>1280600</v>
      </c>
      <c r="E57" s="166">
        <v>1280485</v>
      </c>
    </row>
    <row r="58" spans="1:5" ht="18" customHeight="1">
      <c r="A58" s="162">
        <v>15</v>
      </c>
      <c r="B58" s="219" t="s">
        <v>270</v>
      </c>
      <c r="C58" s="165">
        <v>7</v>
      </c>
      <c r="D58" s="166">
        <v>1548000</v>
      </c>
      <c r="E58" s="166">
        <v>1448000</v>
      </c>
    </row>
    <row r="59" spans="1:5" ht="30">
      <c r="A59" s="162">
        <v>16</v>
      </c>
      <c r="B59" s="219" t="s">
        <v>275</v>
      </c>
      <c r="C59" s="165">
        <v>7</v>
      </c>
      <c r="D59" s="166">
        <v>355350</v>
      </c>
      <c r="E59" s="166">
        <v>350269</v>
      </c>
    </row>
    <row r="60" spans="1:5" ht="15" customHeight="1">
      <c r="A60" s="162">
        <v>17</v>
      </c>
      <c r="B60" s="219" t="s">
        <v>454</v>
      </c>
      <c r="C60" s="165">
        <v>7</v>
      </c>
      <c r="D60" s="166">
        <v>210000</v>
      </c>
      <c r="E60" s="166">
        <v>191700</v>
      </c>
    </row>
    <row r="61" spans="1:5" ht="30">
      <c r="A61" s="162">
        <v>18</v>
      </c>
      <c r="B61" s="219" t="s">
        <v>455</v>
      </c>
      <c r="C61" s="165">
        <v>6</v>
      </c>
      <c r="D61" s="166">
        <v>420000</v>
      </c>
      <c r="E61" s="166">
        <v>219500</v>
      </c>
    </row>
    <row r="62" spans="1:5" ht="18.75" customHeight="1">
      <c r="A62" s="162">
        <v>19</v>
      </c>
      <c r="B62" s="219" t="s">
        <v>362</v>
      </c>
      <c r="C62" s="165">
        <v>6</v>
      </c>
      <c r="D62" s="166">
        <v>160000</v>
      </c>
      <c r="E62" s="166">
        <v>160000</v>
      </c>
    </row>
    <row r="63" spans="1:5" ht="15.75" customHeight="1">
      <c r="A63" s="162">
        <v>20</v>
      </c>
      <c r="B63" s="72" t="s">
        <v>456</v>
      </c>
      <c r="C63" s="165">
        <v>5</v>
      </c>
      <c r="D63" s="166">
        <v>380000</v>
      </c>
      <c r="E63" s="166">
        <v>180000</v>
      </c>
    </row>
    <row r="64" spans="1:5" ht="15" customHeight="1">
      <c r="A64" s="478" t="s">
        <v>32</v>
      </c>
      <c r="B64" s="479"/>
      <c r="C64" s="479"/>
      <c r="D64" s="480"/>
      <c r="E64" s="158">
        <f>SUM(E44:E63)</f>
        <v>23958637</v>
      </c>
    </row>
    <row r="65" spans="1:2" ht="15">
      <c r="A65" s="3"/>
      <c r="B65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4" t="s">
        <v>393</v>
      </c>
      <c r="B1" s="314"/>
      <c r="C1" s="314"/>
    </row>
    <row r="7" ht="15">
      <c r="B7" s="1"/>
    </row>
    <row r="8" ht="18">
      <c r="B8" s="171" t="s">
        <v>285</v>
      </c>
    </row>
    <row r="9" ht="15.75" thickBot="1"/>
    <row r="10" spans="1:3" ht="15.75">
      <c r="A10" s="172"/>
      <c r="B10" s="173"/>
      <c r="C10" s="174"/>
    </row>
    <row r="11" spans="1:3" ht="25.5">
      <c r="A11" s="175"/>
      <c r="B11" s="176"/>
      <c r="C11" s="177" t="s">
        <v>286</v>
      </c>
    </row>
    <row r="12" spans="1:3" ht="15">
      <c r="A12" s="175"/>
      <c r="B12" s="178" t="s">
        <v>0</v>
      </c>
      <c r="C12" s="179">
        <v>3</v>
      </c>
    </row>
    <row r="13" spans="1:3" ht="15.75">
      <c r="A13" s="180"/>
      <c r="B13" s="178" t="s">
        <v>287</v>
      </c>
      <c r="C13" s="181" t="s">
        <v>288</v>
      </c>
    </row>
    <row r="14" spans="1:3" ht="15.75">
      <c r="A14" s="180"/>
      <c r="B14" s="182" t="s">
        <v>289</v>
      </c>
      <c r="C14" s="179">
        <v>7</v>
      </c>
    </row>
    <row r="15" spans="1:3" ht="13.5" customHeight="1">
      <c r="A15" s="180"/>
      <c r="B15" s="182" t="s">
        <v>290</v>
      </c>
      <c r="C15" s="181">
        <v>8</v>
      </c>
    </row>
    <row r="16" spans="1:3" ht="15" customHeight="1">
      <c r="A16" s="183"/>
      <c r="B16" s="182" t="s">
        <v>291</v>
      </c>
      <c r="C16" s="179">
        <v>9</v>
      </c>
    </row>
    <row r="17" spans="1:3" ht="15.75">
      <c r="A17" s="183"/>
      <c r="B17" s="184" t="s">
        <v>292</v>
      </c>
      <c r="C17" s="179">
        <v>10</v>
      </c>
    </row>
    <row r="18" spans="1:3" ht="15.75">
      <c r="A18" s="183"/>
      <c r="B18" s="178" t="s">
        <v>293</v>
      </c>
      <c r="C18" s="179">
        <v>11</v>
      </c>
    </row>
    <row r="19" spans="1:3" ht="15">
      <c r="A19" s="185"/>
      <c r="B19" s="178" t="s">
        <v>294</v>
      </c>
      <c r="C19" s="186">
        <v>12</v>
      </c>
    </row>
    <row r="20" spans="1:3" ht="15">
      <c r="A20" s="185"/>
      <c r="B20" s="178" t="s">
        <v>295</v>
      </c>
      <c r="C20" s="186" t="s">
        <v>296</v>
      </c>
    </row>
    <row r="21" spans="1:3" ht="15">
      <c r="A21" s="185"/>
      <c r="B21" s="178" t="s">
        <v>297</v>
      </c>
      <c r="C21" s="186" t="s">
        <v>298</v>
      </c>
    </row>
    <row r="22" spans="1:3" ht="15">
      <c r="A22" s="185"/>
      <c r="B22" s="178" t="s">
        <v>299</v>
      </c>
      <c r="C22" s="186" t="s">
        <v>300</v>
      </c>
    </row>
    <row r="23" spans="1:3" ht="15">
      <c r="A23" s="185"/>
      <c r="B23" s="178" t="s">
        <v>459</v>
      </c>
      <c r="C23" s="304" t="s">
        <v>460</v>
      </c>
    </row>
    <row r="24" spans="1:3" ht="15">
      <c r="A24" s="185"/>
      <c r="B24" s="178" t="s">
        <v>301</v>
      </c>
      <c r="C24" s="186" t="s">
        <v>461</v>
      </c>
    </row>
    <row r="25" spans="1:3" ht="15">
      <c r="A25" s="185"/>
      <c r="B25" s="178" t="s">
        <v>302</v>
      </c>
      <c r="C25" s="186" t="s">
        <v>462</v>
      </c>
    </row>
    <row r="26" spans="1:3" ht="15">
      <c r="A26" s="185"/>
      <c r="B26" s="178" t="s">
        <v>303</v>
      </c>
      <c r="C26" s="186" t="s">
        <v>463</v>
      </c>
    </row>
    <row r="27" spans="1:3" ht="15">
      <c r="A27" s="185"/>
      <c r="B27" s="182" t="s">
        <v>304</v>
      </c>
      <c r="C27" s="186" t="s">
        <v>464</v>
      </c>
    </row>
    <row r="28" spans="1:3" ht="15.75" thickBot="1">
      <c r="A28" s="187"/>
      <c r="B28" s="188"/>
      <c r="C28" s="18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KOOPERATİFLER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1" t="s">
        <v>394</v>
      </c>
      <c r="B2" s="321"/>
      <c r="C2" s="321"/>
      <c r="D2" s="321"/>
      <c r="E2" s="321"/>
      <c r="F2" s="321"/>
      <c r="G2" s="321"/>
      <c r="H2" s="321"/>
      <c r="I2" s="32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2" t="s">
        <v>0</v>
      </c>
      <c r="D6" s="322"/>
      <c r="E6" s="322"/>
      <c r="F6" s="322"/>
    </row>
    <row r="8" ht="15.75" thickBot="1"/>
    <row r="9" spans="1:8" ht="16.5" thickBot="1">
      <c r="A9" s="323"/>
      <c r="B9" s="324"/>
      <c r="C9" s="327" t="s">
        <v>1</v>
      </c>
      <c r="D9" s="328"/>
      <c r="E9" s="328"/>
      <c r="F9" s="328"/>
      <c r="G9" s="329"/>
      <c r="H9" s="330" t="s">
        <v>2</v>
      </c>
    </row>
    <row r="10" spans="1:8" ht="16.5" thickBot="1">
      <c r="A10" s="325"/>
      <c r="B10" s="326"/>
      <c r="C10" s="257" t="s">
        <v>3</v>
      </c>
      <c r="D10" s="255" t="s">
        <v>4</v>
      </c>
      <c r="E10" s="255" t="s">
        <v>5</v>
      </c>
      <c r="F10" s="255" t="s">
        <v>6</v>
      </c>
      <c r="G10" s="256" t="s">
        <v>7</v>
      </c>
      <c r="H10" s="331"/>
    </row>
    <row r="11" spans="1:8" ht="15" customHeight="1">
      <c r="A11" s="332" t="s">
        <v>8</v>
      </c>
      <c r="B11" s="234" t="s">
        <v>9</v>
      </c>
      <c r="C11" s="229">
        <v>723</v>
      </c>
      <c r="D11" s="222">
        <v>3</v>
      </c>
      <c r="E11" s="222">
        <v>0</v>
      </c>
      <c r="F11" s="222">
        <v>3497</v>
      </c>
      <c r="G11" s="250">
        <v>87</v>
      </c>
      <c r="H11" s="243">
        <v>4310</v>
      </c>
    </row>
    <row r="12" spans="1:8" ht="15.75" customHeight="1" thickBot="1">
      <c r="A12" s="317"/>
      <c r="B12" s="235" t="s">
        <v>10</v>
      </c>
      <c r="C12" s="230">
        <v>412994782</v>
      </c>
      <c r="D12" s="227">
        <v>200000</v>
      </c>
      <c r="E12" s="227">
        <v>0</v>
      </c>
      <c r="F12" s="221">
        <v>364586400</v>
      </c>
      <c r="G12" s="288" t="s">
        <v>424</v>
      </c>
      <c r="H12" s="244">
        <v>777781182</v>
      </c>
    </row>
    <row r="13" spans="1:8" ht="15" customHeight="1">
      <c r="A13" s="318" t="s">
        <v>11</v>
      </c>
      <c r="B13" s="236" t="s">
        <v>12</v>
      </c>
      <c r="C13" s="229">
        <v>0</v>
      </c>
      <c r="D13" s="222">
        <v>4</v>
      </c>
      <c r="E13" s="222">
        <v>0</v>
      </c>
      <c r="F13" s="222">
        <v>113</v>
      </c>
      <c r="G13" s="250">
        <v>0</v>
      </c>
      <c r="H13" s="245">
        <v>117</v>
      </c>
    </row>
    <row r="14" spans="1:8" ht="15" customHeight="1">
      <c r="A14" s="319"/>
      <c r="B14" s="237" t="s">
        <v>13</v>
      </c>
      <c r="C14" s="231">
        <v>116</v>
      </c>
      <c r="D14" s="2">
        <v>0</v>
      </c>
      <c r="E14" s="2">
        <v>0</v>
      </c>
      <c r="F14" s="2">
        <v>1</v>
      </c>
      <c r="G14" s="251">
        <v>0</v>
      </c>
      <c r="H14" s="246">
        <v>117</v>
      </c>
    </row>
    <row r="15" spans="1:8" ht="15.75" customHeight="1" thickBot="1">
      <c r="A15" s="320"/>
      <c r="B15" s="237" t="s">
        <v>14</v>
      </c>
      <c r="C15" s="231">
        <v>372993359</v>
      </c>
      <c r="D15" s="2">
        <v>0</v>
      </c>
      <c r="E15" s="2">
        <v>0</v>
      </c>
      <c r="F15" s="2">
        <v>1800000</v>
      </c>
      <c r="G15" s="251">
        <v>0</v>
      </c>
      <c r="H15" s="246">
        <v>374793359</v>
      </c>
    </row>
    <row r="16" spans="1:8" ht="15.75" customHeight="1">
      <c r="A16" s="315" t="s">
        <v>15</v>
      </c>
      <c r="B16" s="238" t="s">
        <v>9</v>
      </c>
      <c r="C16" s="231">
        <v>232</v>
      </c>
      <c r="D16" s="2">
        <v>2</v>
      </c>
      <c r="E16" s="2">
        <v>0</v>
      </c>
      <c r="F16" s="217">
        <v>698</v>
      </c>
      <c r="G16" s="251">
        <v>5</v>
      </c>
      <c r="H16" s="247">
        <v>937</v>
      </c>
    </row>
    <row r="17" spans="1:8" ht="15.75" customHeight="1">
      <c r="A17" s="316"/>
      <c r="B17" s="238" t="s">
        <v>345</v>
      </c>
      <c r="C17" s="231">
        <v>12806239589</v>
      </c>
      <c r="D17" s="2">
        <v>20500</v>
      </c>
      <c r="E17" s="2">
        <v>0</v>
      </c>
      <c r="F17" s="217">
        <v>589267339</v>
      </c>
      <c r="G17" s="251">
        <v>840</v>
      </c>
      <c r="H17" s="247">
        <v>13395528268</v>
      </c>
    </row>
    <row r="18" spans="1:8" ht="15.75" thickBot="1">
      <c r="A18" s="317"/>
      <c r="B18" s="235" t="s">
        <v>14</v>
      </c>
      <c r="C18" s="232">
        <v>18355049027</v>
      </c>
      <c r="D18" s="223">
        <v>150000</v>
      </c>
      <c r="E18" s="223">
        <v>0</v>
      </c>
      <c r="F18" s="224">
        <v>1344518208</v>
      </c>
      <c r="G18" s="252">
        <v>28200</v>
      </c>
      <c r="H18" s="244">
        <v>19699745810</v>
      </c>
    </row>
    <row r="19" spans="1:8" ht="15">
      <c r="A19" s="318" t="s">
        <v>16</v>
      </c>
      <c r="B19" s="239" t="s">
        <v>9</v>
      </c>
      <c r="C19" s="229">
        <v>17</v>
      </c>
      <c r="D19" s="222">
        <v>0</v>
      </c>
      <c r="E19" s="222">
        <v>0</v>
      </c>
      <c r="F19" s="222">
        <v>6</v>
      </c>
      <c r="G19" s="250">
        <v>0</v>
      </c>
      <c r="H19" s="245">
        <v>23</v>
      </c>
    </row>
    <row r="20" spans="1:8" ht="15">
      <c r="A20" s="319"/>
      <c r="B20" s="240" t="s">
        <v>345</v>
      </c>
      <c r="C20" s="231">
        <v>192871614</v>
      </c>
      <c r="D20" s="2">
        <v>0</v>
      </c>
      <c r="E20" s="2">
        <v>0</v>
      </c>
      <c r="F20" s="2">
        <v>6560000</v>
      </c>
      <c r="G20" s="251">
        <v>0</v>
      </c>
      <c r="H20" s="246">
        <v>199431614</v>
      </c>
    </row>
    <row r="21" spans="1:8" ht="15.75" thickBot="1">
      <c r="A21" s="320"/>
      <c r="B21" s="241" t="s">
        <v>14</v>
      </c>
      <c r="C21" s="230">
        <v>74836184</v>
      </c>
      <c r="D21" s="220">
        <v>0</v>
      </c>
      <c r="E21" s="220">
        <v>0</v>
      </c>
      <c r="F21" s="221">
        <v>680000</v>
      </c>
      <c r="G21" s="253">
        <v>0</v>
      </c>
      <c r="H21" s="248">
        <v>75516184</v>
      </c>
    </row>
    <row r="22" spans="1:8" ht="16.5" thickBot="1">
      <c r="A22" s="228" t="s">
        <v>17</v>
      </c>
      <c r="B22" s="242" t="s">
        <v>9</v>
      </c>
      <c r="C22" s="233">
        <v>89</v>
      </c>
      <c r="D22" s="225">
        <v>7</v>
      </c>
      <c r="E22" s="225">
        <v>0</v>
      </c>
      <c r="F22" s="226">
        <v>1004</v>
      </c>
      <c r="G22" s="254">
        <v>86</v>
      </c>
      <c r="H22" s="249">
        <v>1186</v>
      </c>
    </row>
    <row r="24" spans="1:2" ht="15">
      <c r="A24" s="216" t="s">
        <v>18</v>
      </c>
      <c r="B24" s="216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&amp;L15.03.2013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6" zoomScaleNormal="136" zoomScalePageLayoutView="85" workbookViewId="0" topLeftCell="A109">
      <selection activeCell="L132" sqref="L132"/>
    </sheetView>
  </sheetViews>
  <sheetFormatPr defaultColWidth="6.7109375" defaultRowHeight="15"/>
  <cols>
    <col min="1" max="1" width="19.421875" style="49" customWidth="1"/>
    <col min="2" max="2" width="5.7109375" style="48" bestFit="1" customWidth="1"/>
    <col min="3" max="3" width="10.140625" style="50" customWidth="1"/>
    <col min="4" max="5" width="4.28125" style="48" bestFit="1" customWidth="1"/>
    <col min="6" max="6" width="11.57421875" style="50" customWidth="1"/>
    <col min="7" max="7" width="11.28125" style="48" customWidth="1"/>
    <col min="8" max="8" width="11.7109375" style="48" customWidth="1"/>
    <col min="9" max="9" width="6.7109375" style="48" customWidth="1"/>
    <col min="10" max="231" width="9.140625" style="5" customWidth="1"/>
    <col min="232" max="232" width="19.421875" style="5" customWidth="1"/>
    <col min="233" max="233" width="5.7109375" style="5" bestFit="1" customWidth="1"/>
    <col min="234" max="234" width="10.140625" style="5" customWidth="1"/>
    <col min="235" max="236" width="4.28125" style="5" bestFit="1" customWidth="1"/>
    <col min="237" max="237" width="11.57421875" style="5" customWidth="1"/>
    <col min="238" max="238" width="11.28125" style="5" customWidth="1"/>
    <col min="239" max="239" width="11.7109375" style="5" customWidth="1"/>
    <col min="240" max="16384" width="6.7109375" style="5" customWidth="1"/>
  </cols>
  <sheetData>
    <row r="1" spans="1:9" ht="15.75" customHeight="1" thickBot="1">
      <c r="A1" s="344" t="s">
        <v>395</v>
      </c>
      <c r="B1" s="314"/>
      <c r="C1" s="314"/>
      <c r="D1" s="314"/>
      <c r="E1" s="314"/>
      <c r="F1" s="314"/>
      <c r="G1" s="314"/>
      <c r="H1" s="314"/>
      <c r="I1" s="314"/>
    </row>
    <row r="2" spans="1:9" ht="15.75" customHeight="1" thickBot="1">
      <c r="A2" s="345" t="s">
        <v>19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>
      <c r="A3" s="346" t="s">
        <v>20</v>
      </c>
      <c r="B3" s="349" t="s">
        <v>8</v>
      </c>
      <c r="C3" s="349"/>
      <c r="D3" s="349" t="s">
        <v>11</v>
      </c>
      <c r="E3" s="349"/>
      <c r="F3" s="349"/>
      <c r="G3" s="196" t="s">
        <v>21</v>
      </c>
      <c r="H3" s="196" t="s">
        <v>22</v>
      </c>
      <c r="I3" s="6" t="s">
        <v>17</v>
      </c>
    </row>
    <row r="4" spans="1:9" ht="12.75" customHeight="1">
      <c r="A4" s="347"/>
      <c r="B4" s="7"/>
      <c r="C4" s="8"/>
      <c r="D4" s="350" t="s">
        <v>9</v>
      </c>
      <c r="E4" s="350"/>
      <c r="F4" s="9"/>
      <c r="G4" s="7"/>
      <c r="H4" s="7"/>
      <c r="I4" s="10"/>
    </row>
    <row r="5" spans="1:9" ht="9.75" customHeight="1">
      <c r="A5" s="347"/>
      <c r="B5" s="197" t="s">
        <v>9</v>
      </c>
      <c r="C5" s="197" t="s">
        <v>10</v>
      </c>
      <c r="D5" s="350"/>
      <c r="E5" s="350"/>
      <c r="F5" s="11" t="s">
        <v>14</v>
      </c>
      <c r="G5" s="197" t="s">
        <v>9</v>
      </c>
      <c r="H5" s="197" t="s">
        <v>9</v>
      </c>
      <c r="I5" s="12" t="s">
        <v>9</v>
      </c>
    </row>
    <row r="6" spans="1:9" ht="9.75" thickBot="1">
      <c r="A6" s="34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B8+B9+B10+B11+B12</f>
        <v>4310</v>
      </c>
      <c r="C7" s="17">
        <f>C14+C21+C28+C35+C42+C49+C56+C63+C71+C78+C85+C92+C99+C106+C113+C120+C127+C137+C144+C151+C158</f>
        <v>777781182</v>
      </c>
      <c r="D7" s="17">
        <f aca="true" t="shared" si="0" ref="D7:I7">D14+D21+D28+D35+D42+D49+D56+D63+D71+D78+D85+D92+D99+D106+D113+D120+D127+D137+D144+D151+D158</f>
        <v>117</v>
      </c>
      <c r="E7" s="17">
        <f t="shared" si="0"/>
        <v>117</v>
      </c>
      <c r="F7" s="17">
        <f t="shared" si="0"/>
        <v>374793359</v>
      </c>
      <c r="G7" s="17">
        <f t="shared" si="0"/>
        <v>937</v>
      </c>
      <c r="H7" s="17">
        <f t="shared" si="0"/>
        <v>23</v>
      </c>
      <c r="I7" s="259">
        <f t="shared" si="0"/>
        <v>1186</v>
      </c>
    </row>
    <row r="8" spans="1:9" s="18" customFormat="1" ht="11.25">
      <c r="A8" s="16" t="s">
        <v>26</v>
      </c>
      <c r="B8" s="19">
        <f>SUM(B15,B22,B29,B36,B43,B50,B57,B64,B72,B79,B86,B93,B100,B107,B114,B121,B128,B138,B145,B152,B159)</f>
        <v>723</v>
      </c>
      <c r="C8" s="19">
        <f aca="true" t="shared" si="1" ref="C8:I8">SUM(C15,C22,C29,C36,C43,C50,C57,C64,C72,C79,C86,C93,C100,C107,C114,C121,C128,C138,C145,C152,C159)</f>
        <v>412994782</v>
      </c>
      <c r="D8" s="19">
        <f t="shared" si="1"/>
        <v>0</v>
      </c>
      <c r="E8" s="19">
        <f t="shared" si="1"/>
        <v>116</v>
      </c>
      <c r="F8" s="19">
        <f t="shared" si="1"/>
        <v>372993359</v>
      </c>
      <c r="G8" s="19">
        <f t="shared" si="1"/>
        <v>232</v>
      </c>
      <c r="H8" s="19">
        <f>SUM(H15,H22,H29,H36,H43,H50,H57,H64,H72,H79,H86,H93,H100,H107,H114,H121,H128,H138,H145,H152,H159)</f>
        <v>17</v>
      </c>
      <c r="I8" s="260">
        <f t="shared" si="1"/>
        <v>89</v>
      </c>
    </row>
    <row r="9" spans="1:9" s="18" customFormat="1" ht="11.25">
      <c r="A9" s="16" t="s">
        <v>27</v>
      </c>
      <c r="B9" s="19">
        <f>SUM(B16,B23,B30,B37,B44,B51,B58,B65,B73,B80,B87,B94,B101,B108,B115,B122,B129,B139,B146,B153,B160)</f>
        <v>3</v>
      </c>
      <c r="C9" s="19">
        <f aca="true" t="shared" si="2" ref="C9:I9">SUM(C16,C23,C30,C37,C44,C51,C58,C65,C73,C80,C87,C94,C101,C108,C115,C122,C129,C139,C146,C153,C160)</f>
        <v>200000</v>
      </c>
      <c r="D9" s="19">
        <f t="shared" si="2"/>
        <v>4</v>
      </c>
      <c r="E9" s="19">
        <f t="shared" si="2"/>
        <v>0</v>
      </c>
      <c r="F9" s="19">
        <f t="shared" si="2"/>
        <v>0</v>
      </c>
      <c r="G9" s="19">
        <f t="shared" si="2"/>
        <v>2</v>
      </c>
      <c r="H9" s="19">
        <f t="shared" si="2"/>
        <v>0</v>
      </c>
      <c r="I9" s="260">
        <f t="shared" si="2"/>
        <v>7</v>
      </c>
    </row>
    <row r="10" spans="1:9" s="18" customFormat="1" ht="11.25">
      <c r="A10" s="16" t="s">
        <v>28</v>
      </c>
      <c r="B10" s="19">
        <f>SUM(B17,B24,B31,B38,B45,B52,B59,B66,B74,B81,B88,B95,B102,B109,B116,B123,B130,B140,B147,B154,B161)</f>
        <v>0</v>
      </c>
      <c r="C10" s="19">
        <f aca="true" t="shared" si="3" ref="C10:I10">SUM(C17,C24,C31,C38,C45,C52,C59,C66,C74,C81,C88,C95,C102,C109,C116,C123,C130,C140,C147,C154,C161)</f>
        <v>0</v>
      </c>
      <c r="D10" s="19">
        <f t="shared" si="3"/>
        <v>0</v>
      </c>
      <c r="E10" s="19">
        <f t="shared" si="3"/>
        <v>0</v>
      </c>
      <c r="F10" s="19">
        <f t="shared" si="3"/>
        <v>0</v>
      </c>
      <c r="G10" s="19">
        <f t="shared" si="3"/>
        <v>0</v>
      </c>
      <c r="H10" s="19">
        <f t="shared" si="3"/>
        <v>0</v>
      </c>
      <c r="I10" s="260">
        <f t="shared" si="3"/>
        <v>0</v>
      </c>
    </row>
    <row r="11" spans="1:9" s="18" customFormat="1" ht="11.25">
      <c r="A11" s="16" t="s">
        <v>29</v>
      </c>
      <c r="B11" s="19">
        <f>SUM(B18,B25,B32,B39,B46,B53,B60,B67,B75,B82,B89,B96,B103,B110,B117,B124,B131,B141,B148,B155,B162)</f>
        <v>3497</v>
      </c>
      <c r="C11" s="19">
        <f aca="true" t="shared" si="4" ref="C11:I11">SUM(C18,C25,C32,C39,C46,C53,C60,C67,C75,C82,C89,C96,C103,C110,C117,C124,C131,C141,C148,C155,C162)</f>
        <v>364586400</v>
      </c>
      <c r="D11" s="19">
        <f t="shared" si="4"/>
        <v>113</v>
      </c>
      <c r="E11" s="19">
        <f t="shared" si="4"/>
        <v>1</v>
      </c>
      <c r="F11" s="19">
        <f t="shared" si="4"/>
        <v>1800000</v>
      </c>
      <c r="G11" s="19">
        <f t="shared" si="4"/>
        <v>698</v>
      </c>
      <c r="H11" s="19">
        <f t="shared" si="4"/>
        <v>6</v>
      </c>
      <c r="I11" s="260">
        <f t="shared" si="4"/>
        <v>1004</v>
      </c>
    </row>
    <row r="12" spans="1:9" s="18" customFormat="1" ht="12" thickBot="1">
      <c r="A12" s="20" t="s">
        <v>30</v>
      </c>
      <c r="B12" s="21">
        <f>SUM(B19,B26,B33,B40,B47,B54,B61,B68,B76,B83,B90,B97,B104,B111,B118,B125,B132,B142,B149,B156,B163)</f>
        <v>87</v>
      </c>
      <c r="C12" s="21">
        <f aca="true" t="shared" si="5" ref="C12:I12">SUM(C19,C26,C33,C40,C47,C54,C61,C68,C76,C83,C90,C97,C104,C111,C118,C125,C132,C142,C149,C156,C163)</f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5</v>
      </c>
      <c r="H12" s="21">
        <f t="shared" si="5"/>
        <v>0</v>
      </c>
      <c r="I12" s="293">
        <f t="shared" si="5"/>
        <v>86</v>
      </c>
    </row>
    <row r="13" spans="1:9" s="18" customFormat="1" ht="13.5" customHeight="1" thickBot="1">
      <c r="A13" s="333" t="s">
        <v>31</v>
      </c>
      <c r="B13" s="338"/>
      <c r="C13" s="338"/>
      <c r="D13" s="338"/>
      <c r="E13" s="338"/>
      <c r="F13" s="338"/>
      <c r="G13" s="338"/>
      <c r="H13" s="338"/>
      <c r="I13" s="339"/>
    </row>
    <row r="14" spans="1:9" s="18" customFormat="1" ht="11.25">
      <c r="A14" s="22" t="s">
        <v>32</v>
      </c>
      <c r="B14" s="23">
        <v>96</v>
      </c>
      <c r="C14" s="23">
        <v>20230000</v>
      </c>
      <c r="D14" s="23">
        <v>1</v>
      </c>
      <c r="E14" s="23">
        <v>1</v>
      </c>
      <c r="F14" s="23">
        <v>6632634</v>
      </c>
      <c r="G14" s="23">
        <v>15</v>
      </c>
      <c r="H14" s="291">
        <v>0</v>
      </c>
      <c r="I14" s="292">
        <v>14</v>
      </c>
    </row>
    <row r="15" spans="1:9" s="18" customFormat="1" ht="11.25">
      <c r="A15" s="22" t="s">
        <v>33</v>
      </c>
      <c r="B15" s="24">
        <v>8</v>
      </c>
      <c r="C15" s="25">
        <v>10650000</v>
      </c>
      <c r="D15" s="26">
        <v>0</v>
      </c>
      <c r="E15" s="27">
        <v>1</v>
      </c>
      <c r="F15" s="28">
        <v>6632634</v>
      </c>
      <c r="G15" s="27">
        <v>5</v>
      </c>
      <c r="H15" s="26">
        <v>0</v>
      </c>
      <c r="I15" s="290">
        <v>1</v>
      </c>
    </row>
    <row r="16" spans="1:9" s="18" customFormat="1" ht="11.25">
      <c r="A16" s="22" t="s">
        <v>34</v>
      </c>
      <c r="B16" s="24">
        <v>0</v>
      </c>
      <c r="C16" s="25">
        <v>0</v>
      </c>
      <c r="D16" s="26">
        <v>1</v>
      </c>
      <c r="E16" s="26">
        <v>0</v>
      </c>
      <c r="F16" s="25">
        <v>0</v>
      </c>
      <c r="G16" s="26">
        <v>0</v>
      </c>
      <c r="H16" s="26">
        <v>0</v>
      </c>
      <c r="I16" s="290">
        <v>0</v>
      </c>
    </row>
    <row r="17" spans="1:9" ht="11.25">
      <c r="A17" s="22" t="s">
        <v>35</v>
      </c>
      <c r="B17" s="24">
        <v>0</v>
      </c>
      <c r="C17" s="25">
        <v>0</v>
      </c>
      <c r="D17" s="26">
        <v>0</v>
      </c>
      <c r="E17" s="26">
        <v>0</v>
      </c>
      <c r="F17" s="25">
        <v>0</v>
      </c>
      <c r="G17" s="26">
        <v>0</v>
      </c>
      <c r="H17" s="26">
        <v>0</v>
      </c>
      <c r="I17" s="290">
        <v>0</v>
      </c>
    </row>
    <row r="18" spans="1:10" ht="11.25">
      <c r="A18" s="22" t="s">
        <v>36</v>
      </c>
      <c r="B18" s="24">
        <v>74</v>
      </c>
      <c r="C18" s="25">
        <v>9580000</v>
      </c>
      <c r="D18" s="26">
        <v>0</v>
      </c>
      <c r="E18" s="26">
        <v>0</v>
      </c>
      <c r="F18" s="25">
        <v>0</v>
      </c>
      <c r="G18" s="27">
        <v>10</v>
      </c>
      <c r="H18" s="26">
        <v>0</v>
      </c>
      <c r="I18" s="290">
        <v>9</v>
      </c>
      <c r="J18" s="31"/>
    </row>
    <row r="19" spans="1:9" ht="12" thickBot="1">
      <c r="A19" s="32" t="s">
        <v>30</v>
      </c>
      <c r="B19" s="33">
        <v>14</v>
      </c>
      <c r="C19" s="34">
        <v>0</v>
      </c>
      <c r="D19" s="35">
        <v>0</v>
      </c>
      <c r="E19" s="35">
        <v>0</v>
      </c>
      <c r="F19" s="34">
        <v>0</v>
      </c>
      <c r="G19" s="36">
        <v>0</v>
      </c>
      <c r="H19" s="35">
        <v>0</v>
      </c>
      <c r="I19" s="289">
        <v>4</v>
      </c>
    </row>
    <row r="20" spans="1:9" ht="13.5" customHeight="1" thickBot="1">
      <c r="A20" s="333" t="s">
        <v>37</v>
      </c>
      <c r="B20" s="334"/>
      <c r="C20" s="334"/>
      <c r="D20" s="334"/>
      <c r="E20" s="334"/>
      <c r="F20" s="334"/>
      <c r="G20" s="334"/>
      <c r="H20" s="334"/>
      <c r="I20" s="335"/>
    </row>
    <row r="21" spans="1:9" ht="11.25">
      <c r="A21" s="22" t="s">
        <v>32</v>
      </c>
      <c r="B21" s="23">
        <v>50</v>
      </c>
      <c r="C21" s="23">
        <v>9620000</v>
      </c>
      <c r="D21" s="23">
        <v>1</v>
      </c>
      <c r="E21" s="23">
        <v>1</v>
      </c>
      <c r="F21" s="23">
        <v>1000000</v>
      </c>
      <c r="G21" s="23">
        <v>15</v>
      </c>
      <c r="H21" s="23">
        <v>0</v>
      </c>
      <c r="I21" s="258">
        <v>16</v>
      </c>
    </row>
    <row r="22" spans="1:9" ht="11.25">
      <c r="A22" s="22" t="s">
        <v>33</v>
      </c>
      <c r="B22" s="24">
        <v>13</v>
      </c>
      <c r="C22" s="25">
        <v>2205000</v>
      </c>
      <c r="D22" s="26">
        <v>0</v>
      </c>
      <c r="E22" s="27">
        <v>1</v>
      </c>
      <c r="F22" s="28">
        <v>1000000</v>
      </c>
      <c r="G22" s="27">
        <v>6</v>
      </c>
      <c r="H22" s="26">
        <v>0</v>
      </c>
      <c r="I22" s="30">
        <v>4</v>
      </c>
    </row>
    <row r="23" spans="1:9" s="18" customFormat="1" ht="11.25">
      <c r="A23" s="22" t="s">
        <v>34</v>
      </c>
      <c r="B23" s="24">
        <v>0</v>
      </c>
      <c r="C23" s="25">
        <v>0</v>
      </c>
      <c r="D23" s="26">
        <v>0</v>
      </c>
      <c r="E23" s="26">
        <v>0</v>
      </c>
      <c r="F23" s="25">
        <v>0</v>
      </c>
      <c r="G23" s="26">
        <v>0</v>
      </c>
      <c r="H23" s="26">
        <v>0</v>
      </c>
      <c r="I23" s="30">
        <v>0</v>
      </c>
    </row>
    <row r="24" spans="1:9" ht="11.25">
      <c r="A24" s="22" t="s">
        <v>35</v>
      </c>
      <c r="B24" s="24">
        <v>0</v>
      </c>
      <c r="C24" s="25">
        <v>0</v>
      </c>
      <c r="D24" s="26">
        <v>0</v>
      </c>
      <c r="E24" s="26">
        <v>0</v>
      </c>
      <c r="F24" s="25">
        <v>0</v>
      </c>
      <c r="G24" s="26">
        <v>0</v>
      </c>
      <c r="H24" s="26">
        <v>0</v>
      </c>
      <c r="I24" s="30">
        <v>0</v>
      </c>
    </row>
    <row r="25" spans="1:9" ht="11.25">
      <c r="A25" s="22" t="s">
        <v>36</v>
      </c>
      <c r="B25" s="24">
        <v>37</v>
      </c>
      <c r="C25" s="25">
        <v>7415000</v>
      </c>
      <c r="D25" s="26">
        <v>1</v>
      </c>
      <c r="E25" s="27">
        <v>0</v>
      </c>
      <c r="F25" s="28">
        <v>0</v>
      </c>
      <c r="G25" s="27">
        <v>9</v>
      </c>
      <c r="H25" s="26">
        <v>0</v>
      </c>
      <c r="I25" s="30">
        <v>12</v>
      </c>
    </row>
    <row r="26" spans="1:9" ht="12" thickBot="1">
      <c r="A26" s="32" t="s">
        <v>30</v>
      </c>
      <c r="B26" s="33">
        <v>0</v>
      </c>
      <c r="C26" s="34">
        <v>0</v>
      </c>
      <c r="D26" s="35">
        <v>0</v>
      </c>
      <c r="E26" s="35">
        <v>0</v>
      </c>
      <c r="F26" s="34">
        <v>0</v>
      </c>
      <c r="G26" s="35">
        <v>0</v>
      </c>
      <c r="H26" s="35">
        <v>0</v>
      </c>
      <c r="I26" s="38">
        <v>0</v>
      </c>
    </row>
    <row r="27" spans="1:9" ht="12" customHeight="1" thickBot="1">
      <c r="A27" s="333" t="s">
        <v>38</v>
      </c>
      <c r="B27" s="334"/>
      <c r="C27" s="334"/>
      <c r="D27" s="334"/>
      <c r="E27" s="334"/>
      <c r="F27" s="334"/>
      <c r="G27" s="334"/>
      <c r="H27" s="334"/>
      <c r="I27" s="335"/>
    </row>
    <row r="28" spans="1:9" ht="11.25">
      <c r="A28" s="22" t="s">
        <v>32</v>
      </c>
      <c r="B28" s="23">
        <v>621</v>
      </c>
      <c r="C28" s="23">
        <v>146643000</v>
      </c>
      <c r="D28" s="23">
        <v>22</v>
      </c>
      <c r="E28" s="23">
        <v>22</v>
      </c>
      <c r="F28" s="23">
        <v>92091375</v>
      </c>
      <c r="G28" s="23">
        <v>160</v>
      </c>
      <c r="H28" s="23">
        <v>2</v>
      </c>
      <c r="I28" s="258">
        <v>187</v>
      </c>
    </row>
    <row r="29" spans="1:9" ht="11.25">
      <c r="A29" s="22" t="s">
        <v>33</v>
      </c>
      <c r="B29" s="24">
        <v>131</v>
      </c>
      <c r="C29" s="25">
        <v>88230000</v>
      </c>
      <c r="D29" s="26">
        <v>0</v>
      </c>
      <c r="E29" s="27">
        <v>22</v>
      </c>
      <c r="F29" s="28">
        <v>92091375</v>
      </c>
      <c r="G29" s="27">
        <v>33</v>
      </c>
      <c r="H29" s="26">
        <v>2</v>
      </c>
      <c r="I29" s="29">
        <v>23</v>
      </c>
    </row>
    <row r="30" spans="1:9" ht="11.25">
      <c r="A30" s="22" t="s">
        <v>34</v>
      </c>
      <c r="B30" s="24">
        <v>1</v>
      </c>
      <c r="C30" s="25">
        <v>50000</v>
      </c>
      <c r="D30" s="26">
        <v>0</v>
      </c>
      <c r="E30" s="26">
        <v>0</v>
      </c>
      <c r="F30" s="25">
        <v>0</v>
      </c>
      <c r="G30" s="26">
        <v>0</v>
      </c>
      <c r="H30" s="26">
        <v>0</v>
      </c>
      <c r="I30" s="29">
        <v>0</v>
      </c>
    </row>
    <row r="31" spans="1:9" ht="11.25">
      <c r="A31" s="22" t="s">
        <v>35</v>
      </c>
      <c r="B31" s="24">
        <v>0</v>
      </c>
      <c r="C31" s="25">
        <v>0</v>
      </c>
      <c r="D31" s="26">
        <v>0</v>
      </c>
      <c r="E31" s="26">
        <v>0</v>
      </c>
      <c r="F31" s="25">
        <v>0</v>
      </c>
      <c r="G31" s="26">
        <v>0</v>
      </c>
      <c r="H31" s="26">
        <v>0</v>
      </c>
      <c r="I31" s="29">
        <v>0</v>
      </c>
    </row>
    <row r="32" spans="1:9" ht="11.25">
      <c r="A32" s="22" t="s">
        <v>36</v>
      </c>
      <c r="B32" s="24">
        <v>489</v>
      </c>
      <c r="C32" s="25">
        <v>58363000</v>
      </c>
      <c r="D32" s="26">
        <v>22</v>
      </c>
      <c r="E32" s="27">
        <v>0</v>
      </c>
      <c r="F32" s="28">
        <v>0</v>
      </c>
      <c r="G32" s="27">
        <v>127</v>
      </c>
      <c r="H32" s="26">
        <v>0</v>
      </c>
      <c r="I32" s="29">
        <v>164</v>
      </c>
    </row>
    <row r="33" spans="1:9" ht="12" thickBot="1">
      <c r="A33" s="32" t="s">
        <v>30</v>
      </c>
      <c r="B33" s="33">
        <v>0</v>
      </c>
      <c r="C33" s="34">
        <v>0</v>
      </c>
      <c r="D33" s="35">
        <v>0</v>
      </c>
      <c r="E33" s="35">
        <v>0</v>
      </c>
      <c r="F33" s="34">
        <v>0</v>
      </c>
      <c r="G33" s="36">
        <v>0</v>
      </c>
      <c r="H33" s="35">
        <v>0</v>
      </c>
      <c r="I33" s="38">
        <v>0</v>
      </c>
    </row>
    <row r="34" spans="1:9" ht="12.75" customHeight="1" thickBot="1">
      <c r="A34" s="333" t="s">
        <v>39</v>
      </c>
      <c r="B34" s="334"/>
      <c r="C34" s="334"/>
      <c r="D34" s="334"/>
      <c r="E34" s="334"/>
      <c r="F34" s="334"/>
      <c r="G34" s="334"/>
      <c r="H34" s="334"/>
      <c r="I34" s="335"/>
    </row>
    <row r="35" spans="1:9" ht="11.25">
      <c r="A35" s="22" t="s">
        <v>32</v>
      </c>
      <c r="B35" s="23">
        <v>47</v>
      </c>
      <c r="C35" s="23">
        <v>9281905</v>
      </c>
      <c r="D35" s="23">
        <v>2</v>
      </c>
      <c r="E35" s="23">
        <v>2</v>
      </c>
      <c r="F35" s="23">
        <v>3490000</v>
      </c>
      <c r="G35" s="23">
        <v>30</v>
      </c>
      <c r="H35" s="23">
        <v>0</v>
      </c>
      <c r="I35" s="258">
        <v>11</v>
      </c>
    </row>
    <row r="36" spans="1:9" ht="11.25">
      <c r="A36" s="22" t="s">
        <v>33</v>
      </c>
      <c r="B36" s="24">
        <v>33</v>
      </c>
      <c r="C36" s="25">
        <v>6131905</v>
      </c>
      <c r="D36" s="26">
        <v>0</v>
      </c>
      <c r="E36" s="27">
        <v>2</v>
      </c>
      <c r="F36" s="28">
        <v>3490000</v>
      </c>
      <c r="G36" s="27">
        <v>22</v>
      </c>
      <c r="H36" s="26">
        <v>0</v>
      </c>
      <c r="I36" s="29">
        <v>2</v>
      </c>
    </row>
    <row r="37" spans="1:9" s="18" customFormat="1" ht="11.25">
      <c r="A37" s="22" t="s">
        <v>34</v>
      </c>
      <c r="B37" s="24">
        <v>0</v>
      </c>
      <c r="C37" s="25">
        <v>0</v>
      </c>
      <c r="D37" s="26">
        <v>0</v>
      </c>
      <c r="E37" s="26">
        <v>0</v>
      </c>
      <c r="F37" s="25">
        <v>0</v>
      </c>
      <c r="G37" s="26">
        <v>0</v>
      </c>
      <c r="H37" s="26">
        <v>0</v>
      </c>
      <c r="I37" s="30">
        <v>0</v>
      </c>
    </row>
    <row r="38" spans="1:9" ht="11.25">
      <c r="A38" s="22" t="s">
        <v>35</v>
      </c>
      <c r="B38" s="24">
        <v>0</v>
      </c>
      <c r="C38" s="25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30">
        <v>0</v>
      </c>
    </row>
    <row r="39" spans="1:9" ht="11.25">
      <c r="A39" s="22" t="s">
        <v>36</v>
      </c>
      <c r="B39" s="24">
        <v>14</v>
      </c>
      <c r="C39" s="25">
        <v>3150000</v>
      </c>
      <c r="D39" s="26">
        <v>2</v>
      </c>
      <c r="E39" s="26">
        <v>0</v>
      </c>
      <c r="F39" s="25">
        <v>0</v>
      </c>
      <c r="G39" s="27">
        <v>8</v>
      </c>
      <c r="H39" s="26">
        <v>0</v>
      </c>
      <c r="I39" s="29">
        <v>9</v>
      </c>
    </row>
    <row r="40" spans="1:9" ht="12" thickBot="1">
      <c r="A40" s="32" t="s">
        <v>30</v>
      </c>
      <c r="B40" s="33">
        <v>0</v>
      </c>
      <c r="C40" s="34">
        <v>0</v>
      </c>
      <c r="D40" s="35">
        <v>0</v>
      </c>
      <c r="E40" s="35">
        <v>0</v>
      </c>
      <c r="F40" s="34">
        <v>0</v>
      </c>
      <c r="G40" s="35">
        <v>0</v>
      </c>
      <c r="H40" s="35">
        <v>0</v>
      </c>
      <c r="I40" s="37">
        <v>0</v>
      </c>
    </row>
    <row r="41" spans="1:9" ht="15" customHeight="1" thickBot="1">
      <c r="A41" s="333" t="s">
        <v>40</v>
      </c>
      <c r="B41" s="334"/>
      <c r="C41" s="334"/>
      <c r="D41" s="334"/>
      <c r="E41" s="334"/>
      <c r="F41" s="334"/>
      <c r="G41" s="334"/>
      <c r="H41" s="334"/>
      <c r="I41" s="335"/>
    </row>
    <row r="42" spans="1:9" ht="11.25">
      <c r="A42" s="22" t="s">
        <v>32</v>
      </c>
      <c r="B42" s="23">
        <v>12</v>
      </c>
      <c r="C42" s="23">
        <v>6400000</v>
      </c>
      <c r="D42" s="23">
        <v>0</v>
      </c>
      <c r="E42" s="23">
        <v>0</v>
      </c>
      <c r="F42" s="23">
        <v>0</v>
      </c>
      <c r="G42" s="23">
        <v>1</v>
      </c>
      <c r="H42" s="23">
        <v>0</v>
      </c>
      <c r="I42" s="258">
        <v>3</v>
      </c>
    </row>
    <row r="43" spans="1:9" ht="11.25">
      <c r="A43" s="22" t="s">
        <v>33</v>
      </c>
      <c r="B43" s="24">
        <v>3</v>
      </c>
      <c r="C43" s="25">
        <v>200000</v>
      </c>
      <c r="D43" s="26">
        <v>0</v>
      </c>
      <c r="E43" s="26">
        <v>0</v>
      </c>
      <c r="F43" s="25">
        <v>0</v>
      </c>
      <c r="G43" s="27">
        <v>0</v>
      </c>
      <c r="H43" s="26">
        <v>0</v>
      </c>
      <c r="I43" s="29">
        <v>0</v>
      </c>
    </row>
    <row r="44" spans="1:9" s="18" customFormat="1" ht="11.25">
      <c r="A44" s="22" t="s">
        <v>34</v>
      </c>
      <c r="B44" s="24">
        <v>0</v>
      </c>
      <c r="C44" s="25">
        <v>0</v>
      </c>
      <c r="D44" s="26">
        <v>0</v>
      </c>
      <c r="E44" s="26">
        <v>0</v>
      </c>
      <c r="F44" s="25">
        <v>0</v>
      </c>
      <c r="G44" s="26">
        <v>0</v>
      </c>
      <c r="H44" s="26">
        <v>0</v>
      </c>
      <c r="I44" s="30">
        <v>0</v>
      </c>
    </row>
    <row r="45" spans="1:9" ht="11.25">
      <c r="A45" s="22" t="s">
        <v>35</v>
      </c>
      <c r="B45" s="24">
        <v>0</v>
      </c>
      <c r="C45" s="25">
        <v>0</v>
      </c>
      <c r="D45" s="26">
        <v>0</v>
      </c>
      <c r="E45" s="26">
        <v>0</v>
      </c>
      <c r="F45" s="25">
        <v>0</v>
      </c>
      <c r="G45" s="26">
        <v>0</v>
      </c>
      <c r="H45" s="26">
        <v>0</v>
      </c>
      <c r="I45" s="30">
        <v>0</v>
      </c>
    </row>
    <row r="46" spans="1:9" ht="11.25">
      <c r="A46" s="22" t="s">
        <v>36</v>
      </c>
      <c r="B46" s="24">
        <v>9</v>
      </c>
      <c r="C46" s="25">
        <v>6200000</v>
      </c>
      <c r="D46" s="26">
        <v>0</v>
      </c>
      <c r="E46" s="26">
        <v>0</v>
      </c>
      <c r="F46" s="25">
        <v>0</v>
      </c>
      <c r="G46" s="27">
        <v>1</v>
      </c>
      <c r="H46" s="26">
        <v>0</v>
      </c>
      <c r="I46" s="29">
        <v>3</v>
      </c>
    </row>
    <row r="47" spans="1:9" ht="12" thickBot="1">
      <c r="A47" s="32" t="s">
        <v>30</v>
      </c>
      <c r="B47" s="33">
        <v>0</v>
      </c>
      <c r="C47" s="34">
        <v>0</v>
      </c>
      <c r="D47" s="35">
        <v>0</v>
      </c>
      <c r="E47" s="35">
        <v>0</v>
      </c>
      <c r="F47" s="34">
        <v>0</v>
      </c>
      <c r="G47" s="35">
        <v>0</v>
      </c>
      <c r="H47" s="35">
        <v>0</v>
      </c>
      <c r="I47" s="38">
        <v>0</v>
      </c>
    </row>
    <row r="48" spans="1:9" ht="10.5" customHeight="1" thickBot="1">
      <c r="A48" s="333" t="s">
        <v>41</v>
      </c>
      <c r="B48" s="334"/>
      <c r="C48" s="334"/>
      <c r="D48" s="334"/>
      <c r="E48" s="334"/>
      <c r="F48" s="334"/>
      <c r="G48" s="334"/>
      <c r="H48" s="334"/>
      <c r="I48" s="335"/>
    </row>
    <row r="49" spans="1:9" ht="11.25">
      <c r="A49" s="22" t="s">
        <v>32</v>
      </c>
      <c r="B49" s="23">
        <v>729</v>
      </c>
      <c r="C49" s="23">
        <v>144500500</v>
      </c>
      <c r="D49" s="23">
        <v>17</v>
      </c>
      <c r="E49" s="23">
        <v>17</v>
      </c>
      <c r="F49" s="23">
        <v>49011000</v>
      </c>
      <c r="G49" s="23">
        <v>139</v>
      </c>
      <c r="H49" s="23">
        <v>6</v>
      </c>
      <c r="I49" s="258">
        <v>224</v>
      </c>
    </row>
    <row r="50" spans="1:10" ht="11.25">
      <c r="A50" s="22" t="s">
        <v>33</v>
      </c>
      <c r="B50" s="39">
        <v>100</v>
      </c>
      <c r="C50" s="28">
        <v>62714000</v>
      </c>
      <c r="D50" s="26">
        <v>0</v>
      </c>
      <c r="E50" s="26">
        <v>17</v>
      </c>
      <c r="F50" s="25">
        <v>49011000</v>
      </c>
      <c r="G50" s="27">
        <v>26</v>
      </c>
      <c r="H50" s="26">
        <v>5</v>
      </c>
      <c r="I50" s="29">
        <v>12</v>
      </c>
      <c r="J50" s="18"/>
    </row>
    <row r="51" spans="1:9" s="18" customFormat="1" ht="11.25">
      <c r="A51" s="22" t="s">
        <v>34</v>
      </c>
      <c r="B51" s="39">
        <v>0</v>
      </c>
      <c r="C51" s="28">
        <v>0</v>
      </c>
      <c r="D51" s="26">
        <v>1</v>
      </c>
      <c r="E51" s="26">
        <v>0</v>
      </c>
      <c r="F51" s="25">
        <v>0</v>
      </c>
      <c r="G51" s="26">
        <v>1</v>
      </c>
      <c r="H51" s="26">
        <v>0</v>
      </c>
      <c r="I51" s="29">
        <v>1</v>
      </c>
    </row>
    <row r="52" spans="1:10" ht="11.25">
      <c r="A52" s="22" t="s">
        <v>35</v>
      </c>
      <c r="B52" s="24">
        <v>0</v>
      </c>
      <c r="C52" s="25">
        <v>0</v>
      </c>
      <c r="D52" s="26">
        <v>0</v>
      </c>
      <c r="E52" s="26">
        <v>0</v>
      </c>
      <c r="F52" s="25">
        <v>0</v>
      </c>
      <c r="G52" s="27">
        <v>0</v>
      </c>
      <c r="H52" s="26">
        <v>0</v>
      </c>
      <c r="I52" s="30">
        <v>0</v>
      </c>
      <c r="J52" s="18"/>
    </row>
    <row r="53" spans="1:10" ht="11.25">
      <c r="A53" s="22" t="s">
        <v>36</v>
      </c>
      <c r="B53" s="39">
        <v>579</v>
      </c>
      <c r="C53" s="28">
        <v>81786500</v>
      </c>
      <c r="D53" s="26">
        <v>16</v>
      </c>
      <c r="E53" s="27">
        <v>0</v>
      </c>
      <c r="F53" s="28">
        <v>0</v>
      </c>
      <c r="G53" s="27">
        <v>112</v>
      </c>
      <c r="H53" s="26">
        <v>1</v>
      </c>
      <c r="I53" s="29">
        <v>138</v>
      </c>
      <c r="J53" s="18"/>
    </row>
    <row r="54" spans="1:10" ht="12" thickBot="1">
      <c r="A54" s="32" t="s">
        <v>30</v>
      </c>
      <c r="B54" s="33">
        <v>50</v>
      </c>
      <c r="C54" s="34">
        <v>0</v>
      </c>
      <c r="D54" s="35">
        <v>0</v>
      </c>
      <c r="E54" s="35">
        <v>0</v>
      </c>
      <c r="F54" s="34">
        <v>0</v>
      </c>
      <c r="G54" s="36">
        <v>0</v>
      </c>
      <c r="H54" s="35">
        <v>0</v>
      </c>
      <c r="I54" s="37">
        <v>73</v>
      </c>
      <c r="J54" s="18"/>
    </row>
    <row r="55" spans="1:9" ht="13.5" customHeight="1" thickBot="1">
      <c r="A55" s="340" t="s">
        <v>42</v>
      </c>
      <c r="B55" s="341"/>
      <c r="C55" s="341"/>
      <c r="D55" s="341"/>
      <c r="E55" s="341"/>
      <c r="F55" s="341"/>
      <c r="G55" s="341"/>
      <c r="H55" s="341"/>
      <c r="I55" s="342"/>
    </row>
    <row r="56" spans="1:9" ht="11.25">
      <c r="A56" s="22" t="s">
        <v>32</v>
      </c>
      <c r="B56" s="23">
        <v>1190</v>
      </c>
      <c r="C56" s="23">
        <v>254650077</v>
      </c>
      <c r="D56" s="23">
        <v>33</v>
      </c>
      <c r="E56" s="23">
        <v>33</v>
      </c>
      <c r="F56" s="23">
        <v>148590000</v>
      </c>
      <c r="G56" s="23">
        <v>278</v>
      </c>
      <c r="H56" s="23">
        <v>6</v>
      </c>
      <c r="I56" s="258">
        <v>410</v>
      </c>
    </row>
    <row r="57" spans="1:9" ht="11.25">
      <c r="A57" s="22" t="s">
        <v>33</v>
      </c>
      <c r="B57" s="39">
        <v>167</v>
      </c>
      <c r="C57" s="28">
        <v>143267877</v>
      </c>
      <c r="D57" s="26">
        <v>0</v>
      </c>
      <c r="E57" s="27">
        <v>32</v>
      </c>
      <c r="F57" s="28">
        <v>146790000</v>
      </c>
      <c r="G57" s="27">
        <v>46</v>
      </c>
      <c r="H57" s="26">
        <v>3</v>
      </c>
      <c r="I57" s="29">
        <v>28</v>
      </c>
    </row>
    <row r="58" spans="1:9" s="18" customFormat="1" ht="12" customHeight="1">
      <c r="A58" s="22" t="s">
        <v>34</v>
      </c>
      <c r="B58" s="24">
        <v>1</v>
      </c>
      <c r="C58" s="25">
        <v>100000</v>
      </c>
      <c r="D58" s="26">
        <v>2</v>
      </c>
      <c r="E58" s="26">
        <v>0</v>
      </c>
      <c r="F58" s="25">
        <v>0</v>
      </c>
      <c r="G58" s="27">
        <v>1</v>
      </c>
      <c r="H58" s="26">
        <v>0</v>
      </c>
      <c r="I58" s="29">
        <v>6</v>
      </c>
    </row>
    <row r="59" spans="1:9" ht="11.25">
      <c r="A59" s="22" t="s">
        <v>35</v>
      </c>
      <c r="B59" s="24">
        <v>0</v>
      </c>
      <c r="C59" s="25">
        <v>0</v>
      </c>
      <c r="D59" s="26">
        <v>0</v>
      </c>
      <c r="E59" s="26">
        <v>0</v>
      </c>
      <c r="F59" s="25">
        <v>0</v>
      </c>
      <c r="G59" s="27">
        <v>0</v>
      </c>
      <c r="H59" s="26">
        <v>0</v>
      </c>
      <c r="I59" s="30">
        <v>0</v>
      </c>
    </row>
    <row r="60" spans="1:9" ht="11.25">
      <c r="A60" s="22" t="s">
        <v>36</v>
      </c>
      <c r="B60" s="39">
        <v>1016</v>
      </c>
      <c r="C60" s="28">
        <v>111282200</v>
      </c>
      <c r="D60" s="26">
        <v>31</v>
      </c>
      <c r="E60" s="26">
        <v>1</v>
      </c>
      <c r="F60" s="28">
        <v>1800000</v>
      </c>
      <c r="G60" s="27">
        <v>231</v>
      </c>
      <c r="H60" s="26">
        <v>3</v>
      </c>
      <c r="I60" s="29">
        <v>374</v>
      </c>
    </row>
    <row r="61" spans="1:9" ht="12" thickBot="1">
      <c r="A61" s="32" t="s">
        <v>30</v>
      </c>
      <c r="B61" s="33">
        <v>6</v>
      </c>
      <c r="C61" s="34">
        <v>0</v>
      </c>
      <c r="D61" s="35">
        <v>0</v>
      </c>
      <c r="E61" s="35">
        <v>0</v>
      </c>
      <c r="F61" s="34">
        <v>0</v>
      </c>
      <c r="G61" s="35">
        <v>0</v>
      </c>
      <c r="H61" s="35">
        <v>0</v>
      </c>
      <c r="I61" s="38">
        <v>2</v>
      </c>
    </row>
    <row r="62" spans="1:9" s="18" customFormat="1" ht="11.25" customHeight="1" thickBot="1">
      <c r="A62" s="333" t="s">
        <v>43</v>
      </c>
      <c r="B62" s="338"/>
      <c r="C62" s="338"/>
      <c r="D62" s="338"/>
      <c r="E62" s="338"/>
      <c r="F62" s="338"/>
      <c r="G62" s="338"/>
      <c r="H62" s="338"/>
      <c r="I62" s="343"/>
    </row>
    <row r="63" spans="1:9" ht="11.25">
      <c r="A63" s="22" t="s">
        <v>32</v>
      </c>
      <c r="B63" s="23">
        <v>182</v>
      </c>
      <c r="C63" s="23">
        <v>23031000</v>
      </c>
      <c r="D63" s="23">
        <v>3</v>
      </c>
      <c r="E63" s="23">
        <v>3</v>
      </c>
      <c r="F63" s="23">
        <v>10550000</v>
      </c>
      <c r="G63" s="23">
        <v>56</v>
      </c>
      <c r="H63" s="23">
        <v>1</v>
      </c>
      <c r="I63" s="258">
        <v>50</v>
      </c>
    </row>
    <row r="64" spans="1:9" ht="11.25">
      <c r="A64" s="22" t="s">
        <v>33</v>
      </c>
      <c r="B64" s="39">
        <v>23</v>
      </c>
      <c r="C64" s="28">
        <v>4790000</v>
      </c>
      <c r="D64" s="26">
        <v>0</v>
      </c>
      <c r="E64" s="27">
        <v>3</v>
      </c>
      <c r="F64" s="28">
        <v>10550000</v>
      </c>
      <c r="G64" s="27">
        <v>9</v>
      </c>
      <c r="H64" s="26">
        <v>1</v>
      </c>
      <c r="I64" s="29">
        <v>1</v>
      </c>
    </row>
    <row r="65" spans="1:9" ht="11.25">
      <c r="A65" s="22" t="s">
        <v>34</v>
      </c>
      <c r="B65" s="24">
        <v>0</v>
      </c>
      <c r="C65" s="25">
        <v>0</v>
      </c>
      <c r="D65" s="26">
        <v>0</v>
      </c>
      <c r="E65" s="26">
        <v>0</v>
      </c>
      <c r="F65" s="25">
        <v>0</v>
      </c>
      <c r="G65" s="26">
        <v>0</v>
      </c>
      <c r="H65" s="26">
        <v>0</v>
      </c>
      <c r="I65" s="30">
        <v>0</v>
      </c>
    </row>
    <row r="66" spans="1:9" ht="11.25">
      <c r="A66" s="22" t="s">
        <v>35</v>
      </c>
      <c r="B66" s="24">
        <v>0</v>
      </c>
      <c r="C66" s="25">
        <v>0</v>
      </c>
      <c r="D66" s="26">
        <v>0</v>
      </c>
      <c r="E66" s="26">
        <v>0</v>
      </c>
      <c r="F66" s="25">
        <v>0</v>
      </c>
      <c r="G66" s="26">
        <v>0</v>
      </c>
      <c r="H66" s="26">
        <v>0</v>
      </c>
      <c r="I66" s="29">
        <v>0</v>
      </c>
    </row>
    <row r="67" spans="1:9" ht="11.25">
      <c r="A67" s="22" t="s">
        <v>36</v>
      </c>
      <c r="B67" s="39">
        <v>147</v>
      </c>
      <c r="C67" s="28">
        <v>18241000</v>
      </c>
      <c r="D67" s="26">
        <v>3</v>
      </c>
      <c r="E67" s="27">
        <v>0</v>
      </c>
      <c r="F67" s="28">
        <v>0</v>
      </c>
      <c r="G67" s="27">
        <v>42</v>
      </c>
      <c r="H67" s="26">
        <v>0</v>
      </c>
      <c r="I67" s="29">
        <v>45</v>
      </c>
    </row>
    <row r="68" spans="1:9" ht="12" thickBot="1">
      <c r="A68" s="32" t="s">
        <v>30</v>
      </c>
      <c r="B68" s="40">
        <v>12</v>
      </c>
      <c r="C68" s="41">
        <v>0</v>
      </c>
      <c r="D68" s="35">
        <v>0</v>
      </c>
      <c r="E68" s="35">
        <v>0</v>
      </c>
      <c r="F68" s="34">
        <v>0</v>
      </c>
      <c r="G68" s="36">
        <v>5</v>
      </c>
      <c r="H68" s="35">
        <v>0</v>
      </c>
      <c r="I68" s="37">
        <v>4</v>
      </c>
    </row>
    <row r="69" spans="1:9" ht="26.25" customHeight="1" thickBot="1">
      <c r="A69" s="200"/>
      <c r="B69" s="42"/>
      <c r="C69" s="43"/>
      <c r="D69" s="44"/>
      <c r="E69" s="44"/>
      <c r="F69" s="45"/>
      <c r="G69" s="42"/>
      <c r="H69" s="44"/>
      <c r="I69" s="42"/>
    </row>
    <row r="70" spans="1:9" ht="12" customHeight="1" thickBot="1">
      <c r="A70" s="333" t="s">
        <v>44</v>
      </c>
      <c r="B70" s="338"/>
      <c r="C70" s="338"/>
      <c r="D70" s="338"/>
      <c r="E70" s="338"/>
      <c r="F70" s="338"/>
      <c r="G70" s="338"/>
      <c r="H70" s="338"/>
      <c r="I70" s="339"/>
    </row>
    <row r="71" spans="1:9" ht="11.25">
      <c r="A71" s="22" t="s">
        <v>32</v>
      </c>
      <c r="B71" s="23">
        <v>178</v>
      </c>
      <c r="C71" s="23">
        <v>57986500</v>
      </c>
      <c r="D71" s="23">
        <v>7</v>
      </c>
      <c r="E71" s="23">
        <v>7</v>
      </c>
      <c r="F71" s="23">
        <v>8820000</v>
      </c>
      <c r="G71" s="23">
        <v>24</v>
      </c>
      <c r="H71" s="23">
        <v>0</v>
      </c>
      <c r="I71" s="258">
        <v>22</v>
      </c>
    </row>
    <row r="72" spans="1:9" ht="11.25">
      <c r="A72" s="22" t="s">
        <v>33</v>
      </c>
      <c r="B72" s="39">
        <v>36</v>
      </c>
      <c r="C72" s="28">
        <v>42660000</v>
      </c>
      <c r="D72" s="26">
        <v>0</v>
      </c>
      <c r="E72" s="27">
        <v>7</v>
      </c>
      <c r="F72" s="28">
        <v>8820000</v>
      </c>
      <c r="G72" s="27">
        <v>5</v>
      </c>
      <c r="H72" s="26">
        <v>0</v>
      </c>
      <c r="I72" s="29">
        <v>2</v>
      </c>
    </row>
    <row r="73" spans="1:9" s="18" customFormat="1" ht="11.25">
      <c r="A73" s="22" t="s">
        <v>34</v>
      </c>
      <c r="B73" s="24">
        <v>0</v>
      </c>
      <c r="C73" s="25">
        <v>0</v>
      </c>
      <c r="D73" s="26">
        <v>0</v>
      </c>
      <c r="E73" s="26">
        <v>0</v>
      </c>
      <c r="F73" s="25">
        <v>0</v>
      </c>
      <c r="G73" s="26">
        <v>0</v>
      </c>
      <c r="H73" s="26">
        <v>0</v>
      </c>
      <c r="I73" s="30">
        <v>0</v>
      </c>
    </row>
    <row r="74" spans="1:9" ht="11.25">
      <c r="A74" s="22" t="s">
        <v>35</v>
      </c>
      <c r="B74" s="24">
        <v>0</v>
      </c>
      <c r="C74" s="25">
        <v>0</v>
      </c>
      <c r="D74" s="26">
        <v>0</v>
      </c>
      <c r="E74" s="26">
        <v>0</v>
      </c>
      <c r="F74" s="25">
        <v>0</v>
      </c>
      <c r="G74" s="26">
        <v>0</v>
      </c>
      <c r="H74" s="26">
        <v>0</v>
      </c>
      <c r="I74" s="30">
        <v>0</v>
      </c>
    </row>
    <row r="75" spans="1:9" ht="11.25">
      <c r="A75" s="22" t="s">
        <v>36</v>
      </c>
      <c r="B75" s="39">
        <v>141</v>
      </c>
      <c r="C75" s="28">
        <v>15326500</v>
      </c>
      <c r="D75" s="26">
        <v>7</v>
      </c>
      <c r="E75" s="26">
        <v>0</v>
      </c>
      <c r="F75" s="25">
        <v>0</v>
      </c>
      <c r="G75" s="27">
        <v>19</v>
      </c>
      <c r="H75" s="26">
        <v>0</v>
      </c>
      <c r="I75" s="29">
        <v>19</v>
      </c>
    </row>
    <row r="76" spans="1:9" ht="15.75" customHeight="1" thickBot="1">
      <c r="A76" s="32" t="s">
        <v>30</v>
      </c>
      <c r="B76" s="33">
        <v>1</v>
      </c>
      <c r="C76" s="34">
        <v>0</v>
      </c>
      <c r="D76" s="35">
        <v>0</v>
      </c>
      <c r="E76" s="35">
        <v>0</v>
      </c>
      <c r="F76" s="34">
        <v>0</v>
      </c>
      <c r="G76" s="35">
        <v>0</v>
      </c>
      <c r="H76" s="35">
        <v>0</v>
      </c>
      <c r="I76" s="38">
        <v>1</v>
      </c>
    </row>
    <row r="77" spans="1:9" ht="13.5" customHeight="1" thickBot="1">
      <c r="A77" s="333" t="s">
        <v>45</v>
      </c>
      <c r="B77" s="334"/>
      <c r="C77" s="334"/>
      <c r="D77" s="334"/>
      <c r="E77" s="334"/>
      <c r="F77" s="334"/>
      <c r="G77" s="334"/>
      <c r="H77" s="334"/>
      <c r="I77" s="335"/>
    </row>
    <row r="78" spans="1:9" ht="11.25">
      <c r="A78" s="22" t="s">
        <v>32</v>
      </c>
      <c r="B78" s="23">
        <v>164</v>
      </c>
      <c r="C78" s="23">
        <v>8765000</v>
      </c>
      <c r="D78" s="23">
        <v>7</v>
      </c>
      <c r="E78" s="23">
        <v>7</v>
      </c>
      <c r="F78" s="23">
        <v>9070000</v>
      </c>
      <c r="G78" s="23">
        <v>37</v>
      </c>
      <c r="H78" s="23">
        <v>5</v>
      </c>
      <c r="I78" s="258">
        <v>27</v>
      </c>
    </row>
    <row r="79" spans="1:9" ht="11.25">
      <c r="A79" s="22" t="s">
        <v>33</v>
      </c>
      <c r="B79" s="39">
        <v>37</v>
      </c>
      <c r="C79" s="28">
        <v>3684000</v>
      </c>
      <c r="D79" s="26">
        <v>0</v>
      </c>
      <c r="E79" s="26">
        <v>7</v>
      </c>
      <c r="F79" s="25">
        <v>9070000</v>
      </c>
      <c r="G79" s="27">
        <v>23</v>
      </c>
      <c r="H79" s="26">
        <v>4</v>
      </c>
      <c r="I79" s="29">
        <v>3</v>
      </c>
    </row>
    <row r="80" spans="1:9" s="18" customFormat="1" ht="11.25">
      <c r="A80" s="22" t="s">
        <v>34</v>
      </c>
      <c r="B80" s="24">
        <v>1</v>
      </c>
      <c r="C80" s="25">
        <v>50000</v>
      </c>
      <c r="D80" s="26">
        <v>0</v>
      </c>
      <c r="E80" s="26">
        <v>0</v>
      </c>
      <c r="F80" s="25">
        <v>0</v>
      </c>
      <c r="G80" s="26">
        <v>0</v>
      </c>
      <c r="H80" s="26">
        <v>0</v>
      </c>
      <c r="I80" s="30">
        <v>0</v>
      </c>
    </row>
    <row r="81" spans="1:9" ht="11.25">
      <c r="A81" s="22" t="s">
        <v>35</v>
      </c>
      <c r="B81" s="24">
        <v>0</v>
      </c>
      <c r="C81" s="25">
        <v>0</v>
      </c>
      <c r="D81" s="26">
        <v>0</v>
      </c>
      <c r="E81" s="26">
        <v>0</v>
      </c>
      <c r="F81" s="25">
        <v>0</v>
      </c>
      <c r="G81" s="26">
        <v>0</v>
      </c>
      <c r="H81" s="26">
        <v>0</v>
      </c>
      <c r="I81" s="30">
        <v>0</v>
      </c>
    </row>
    <row r="82" spans="1:9" ht="11.25">
      <c r="A82" s="22" t="s">
        <v>36</v>
      </c>
      <c r="B82" s="39">
        <v>126</v>
      </c>
      <c r="C82" s="28">
        <v>5031000</v>
      </c>
      <c r="D82" s="26">
        <v>7</v>
      </c>
      <c r="E82" s="26">
        <v>0</v>
      </c>
      <c r="F82" s="25">
        <v>0</v>
      </c>
      <c r="G82" s="27">
        <v>14</v>
      </c>
      <c r="H82" s="26">
        <v>1</v>
      </c>
      <c r="I82" s="29">
        <v>24</v>
      </c>
    </row>
    <row r="83" spans="1:9" ht="15.75" customHeight="1" thickBot="1">
      <c r="A83" s="32" t="s">
        <v>30</v>
      </c>
      <c r="B83" s="33">
        <v>0</v>
      </c>
      <c r="C83" s="34">
        <v>0</v>
      </c>
      <c r="D83" s="35">
        <v>0</v>
      </c>
      <c r="E83" s="35">
        <v>0</v>
      </c>
      <c r="F83" s="34">
        <v>0</v>
      </c>
      <c r="G83" s="35">
        <v>0</v>
      </c>
      <c r="H83" s="35">
        <v>0</v>
      </c>
      <c r="I83" s="38">
        <v>0</v>
      </c>
    </row>
    <row r="84" spans="1:9" ht="12" customHeight="1" thickBot="1">
      <c r="A84" s="333" t="s">
        <v>46</v>
      </c>
      <c r="B84" s="334"/>
      <c r="C84" s="334"/>
      <c r="D84" s="334"/>
      <c r="E84" s="334"/>
      <c r="F84" s="334"/>
      <c r="G84" s="334"/>
      <c r="H84" s="334"/>
      <c r="I84" s="335"/>
    </row>
    <row r="85" spans="1:9" ht="11.25">
      <c r="A85" s="22" t="s">
        <v>32</v>
      </c>
      <c r="B85" s="23">
        <v>78</v>
      </c>
      <c r="C85" s="23">
        <v>6375000</v>
      </c>
      <c r="D85" s="23">
        <v>1</v>
      </c>
      <c r="E85" s="23">
        <v>1</v>
      </c>
      <c r="F85" s="23">
        <v>50000</v>
      </c>
      <c r="G85" s="23">
        <v>28</v>
      </c>
      <c r="H85" s="23">
        <v>2</v>
      </c>
      <c r="I85" s="258">
        <v>17</v>
      </c>
    </row>
    <row r="86" spans="1:9" ht="11.25">
      <c r="A86" s="22" t="s">
        <v>33</v>
      </c>
      <c r="B86" s="39">
        <v>12</v>
      </c>
      <c r="C86" s="28">
        <v>4100000</v>
      </c>
      <c r="D86" s="26">
        <v>0</v>
      </c>
      <c r="E86" s="26">
        <v>1</v>
      </c>
      <c r="F86" s="25">
        <v>50000</v>
      </c>
      <c r="G86" s="27">
        <v>20</v>
      </c>
      <c r="H86" s="26">
        <v>2</v>
      </c>
      <c r="I86" s="29">
        <v>1</v>
      </c>
    </row>
    <row r="87" spans="1:9" s="18" customFormat="1" ht="11.25">
      <c r="A87" s="22" t="s">
        <v>34</v>
      </c>
      <c r="B87" s="24">
        <v>0</v>
      </c>
      <c r="C87" s="25">
        <v>0</v>
      </c>
      <c r="D87" s="26">
        <v>0</v>
      </c>
      <c r="E87" s="26">
        <v>0</v>
      </c>
      <c r="F87" s="25">
        <v>0</v>
      </c>
      <c r="G87" s="26">
        <v>0</v>
      </c>
      <c r="H87" s="26">
        <v>0</v>
      </c>
      <c r="I87" s="30">
        <v>0</v>
      </c>
    </row>
    <row r="88" spans="1:9" ht="11.25">
      <c r="A88" s="22" t="s">
        <v>35</v>
      </c>
      <c r="B88" s="24">
        <v>0</v>
      </c>
      <c r="C88" s="25">
        <v>0</v>
      </c>
      <c r="D88" s="26">
        <v>0</v>
      </c>
      <c r="E88" s="26">
        <v>0</v>
      </c>
      <c r="F88" s="25">
        <v>0</v>
      </c>
      <c r="G88" s="26">
        <v>0</v>
      </c>
      <c r="H88" s="26">
        <v>0</v>
      </c>
      <c r="I88" s="30">
        <v>0</v>
      </c>
    </row>
    <row r="89" spans="1:9" ht="11.25">
      <c r="A89" s="22" t="s">
        <v>36</v>
      </c>
      <c r="B89" s="39">
        <v>65</v>
      </c>
      <c r="C89" s="28">
        <v>2275000</v>
      </c>
      <c r="D89" s="26">
        <v>1</v>
      </c>
      <c r="E89" s="26">
        <v>0</v>
      </c>
      <c r="F89" s="25">
        <v>0</v>
      </c>
      <c r="G89" s="27">
        <v>8</v>
      </c>
      <c r="H89" s="26">
        <v>0</v>
      </c>
      <c r="I89" s="29">
        <v>16</v>
      </c>
    </row>
    <row r="90" spans="1:9" ht="15.75" customHeight="1" thickBot="1">
      <c r="A90" s="32" t="s">
        <v>30</v>
      </c>
      <c r="B90" s="33">
        <v>1</v>
      </c>
      <c r="C90" s="34">
        <v>0</v>
      </c>
      <c r="D90" s="35">
        <v>0</v>
      </c>
      <c r="E90" s="35">
        <v>0</v>
      </c>
      <c r="F90" s="34">
        <v>0</v>
      </c>
      <c r="G90" s="35">
        <v>0</v>
      </c>
      <c r="H90" s="35">
        <v>0</v>
      </c>
      <c r="I90" s="38">
        <v>0</v>
      </c>
    </row>
    <row r="91" spans="1:9" ht="14.25" customHeight="1" thickBot="1">
      <c r="A91" s="333" t="s">
        <v>47</v>
      </c>
      <c r="B91" s="334"/>
      <c r="C91" s="334"/>
      <c r="D91" s="334"/>
      <c r="E91" s="334"/>
      <c r="F91" s="334"/>
      <c r="G91" s="334"/>
      <c r="H91" s="334"/>
      <c r="I91" s="335"/>
    </row>
    <row r="92" spans="1:9" ht="11.25">
      <c r="A92" s="22" t="s">
        <v>32</v>
      </c>
      <c r="B92" s="23">
        <v>80</v>
      </c>
      <c r="C92" s="23">
        <v>15180000</v>
      </c>
      <c r="D92" s="23">
        <v>1</v>
      </c>
      <c r="E92" s="23">
        <v>1</v>
      </c>
      <c r="F92" s="23">
        <v>2400000</v>
      </c>
      <c r="G92" s="23">
        <v>15</v>
      </c>
      <c r="H92" s="23">
        <v>0</v>
      </c>
      <c r="I92" s="258">
        <v>20</v>
      </c>
    </row>
    <row r="93" spans="1:9" ht="11.25">
      <c r="A93" s="22" t="s">
        <v>33</v>
      </c>
      <c r="B93" s="39">
        <v>26</v>
      </c>
      <c r="C93" s="28">
        <v>9645000</v>
      </c>
      <c r="D93" s="26">
        <v>0</v>
      </c>
      <c r="E93" s="26">
        <v>1</v>
      </c>
      <c r="F93" s="25">
        <v>2400000</v>
      </c>
      <c r="G93" s="27">
        <v>4</v>
      </c>
      <c r="H93" s="26">
        <v>0</v>
      </c>
      <c r="I93" s="29">
        <v>0</v>
      </c>
    </row>
    <row r="94" spans="1:9" s="18" customFormat="1" ht="11.25">
      <c r="A94" s="22" t="s">
        <v>34</v>
      </c>
      <c r="B94" s="24">
        <v>0</v>
      </c>
      <c r="C94" s="25">
        <v>0</v>
      </c>
      <c r="D94" s="26">
        <v>0</v>
      </c>
      <c r="E94" s="26">
        <v>0</v>
      </c>
      <c r="F94" s="25">
        <v>0</v>
      </c>
      <c r="G94" s="26">
        <v>0</v>
      </c>
      <c r="H94" s="26">
        <v>0</v>
      </c>
      <c r="I94" s="30">
        <v>0</v>
      </c>
    </row>
    <row r="95" spans="1:9" ht="11.25">
      <c r="A95" s="22" t="s">
        <v>35</v>
      </c>
      <c r="B95" s="24">
        <v>0</v>
      </c>
      <c r="C95" s="25">
        <v>0</v>
      </c>
      <c r="D95" s="26">
        <v>0</v>
      </c>
      <c r="E95" s="26">
        <v>0</v>
      </c>
      <c r="F95" s="25">
        <v>0</v>
      </c>
      <c r="G95" s="26">
        <v>0</v>
      </c>
      <c r="H95" s="26">
        <v>0</v>
      </c>
      <c r="I95" s="30">
        <v>0</v>
      </c>
    </row>
    <row r="96" spans="1:9" ht="11.25">
      <c r="A96" s="22" t="s">
        <v>36</v>
      </c>
      <c r="B96" s="39">
        <v>54</v>
      </c>
      <c r="C96" s="28">
        <v>5535000</v>
      </c>
      <c r="D96" s="26">
        <v>1</v>
      </c>
      <c r="E96" s="26">
        <v>0</v>
      </c>
      <c r="F96" s="25">
        <v>0</v>
      </c>
      <c r="G96" s="27">
        <v>11</v>
      </c>
      <c r="H96" s="26">
        <v>0</v>
      </c>
      <c r="I96" s="29">
        <v>20</v>
      </c>
    </row>
    <row r="97" spans="1:9" ht="15.75" customHeight="1" thickBot="1">
      <c r="A97" s="32" t="s">
        <v>30</v>
      </c>
      <c r="B97" s="40">
        <v>0</v>
      </c>
      <c r="C97" s="41">
        <v>0</v>
      </c>
      <c r="D97" s="35">
        <v>0</v>
      </c>
      <c r="E97" s="35">
        <v>0</v>
      </c>
      <c r="F97" s="34">
        <v>0</v>
      </c>
      <c r="G97" s="35">
        <v>0</v>
      </c>
      <c r="H97" s="35">
        <v>0</v>
      </c>
      <c r="I97" s="37">
        <v>0</v>
      </c>
    </row>
    <row r="98" spans="1:10" ht="14.25" customHeight="1" thickBot="1">
      <c r="A98" s="333" t="s">
        <v>76</v>
      </c>
      <c r="B98" s="334"/>
      <c r="C98" s="334"/>
      <c r="D98" s="334"/>
      <c r="E98" s="334"/>
      <c r="F98" s="334"/>
      <c r="G98" s="334"/>
      <c r="H98" s="334"/>
      <c r="I98" s="335"/>
      <c r="J98" s="18"/>
    </row>
    <row r="99" spans="1:10" ht="11.25">
      <c r="A99" s="22" t="s">
        <v>32</v>
      </c>
      <c r="B99" s="23">
        <v>434</v>
      </c>
      <c r="C99" s="23">
        <v>25842700</v>
      </c>
      <c r="D99" s="23">
        <v>11</v>
      </c>
      <c r="E99" s="23">
        <v>11</v>
      </c>
      <c r="F99" s="23">
        <v>10940000</v>
      </c>
      <c r="G99" s="23">
        <v>57</v>
      </c>
      <c r="H99" s="23">
        <v>0</v>
      </c>
      <c r="I99" s="258">
        <v>87</v>
      </c>
      <c r="J99" s="18"/>
    </row>
    <row r="100" spans="1:10" ht="11.25">
      <c r="A100" s="22" t="s">
        <v>33</v>
      </c>
      <c r="B100" s="39">
        <v>67</v>
      </c>
      <c r="C100" s="28">
        <v>10607000</v>
      </c>
      <c r="D100" s="26">
        <v>0</v>
      </c>
      <c r="E100" s="27">
        <v>11</v>
      </c>
      <c r="F100" s="28">
        <v>10940000</v>
      </c>
      <c r="G100" s="27">
        <v>10</v>
      </c>
      <c r="H100" s="26">
        <v>0</v>
      </c>
      <c r="I100" s="29">
        <v>6</v>
      </c>
      <c r="J100" s="18"/>
    </row>
    <row r="101" spans="1:9" s="18" customFormat="1" ht="11.25">
      <c r="A101" s="22" t="s">
        <v>34</v>
      </c>
      <c r="B101" s="24">
        <v>0</v>
      </c>
      <c r="C101" s="25">
        <v>0</v>
      </c>
      <c r="D101" s="26">
        <v>0</v>
      </c>
      <c r="E101" s="26">
        <v>0</v>
      </c>
      <c r="F101" s="25">
        <v>0</v>
      </c>
      <c r="G101" s="26">
        <v>0</v>
      </c>
      <c r="H101" s="26">
        <v>0</v>
      </c>
      <c r="I101" s="30">
        <v>0</v>
      </c>
    </row>
    <row r="102" spans="1:9" ht="11.25">
      <c r="A102" s="22" t="s">
        <v>35</v>
      </c>
      <c r="B102" s="24">
        <v>0</v>
      </c>
      <c r="C102" s="25">
        <v>0</v>
      </c>
      <c r="D102" s="26">
        <v>0</v>
      </c>
      <c r="E102" s="26">
        <v>0</v>
      </c>
      <c r="F102" s="25">
        <v>0</v>
      </c>
      <c r="G102" s="26">
        <v>0</v>
      </c>
      <c r="H102" s="26">
        <v>0</v>
      </c>
      <c r="I102" s="30">
        <v>0</v>
      </c>
    </row>
    <row r="103" spans="1:9" ht="11.25">
      <c r="A103" s="22" t="s">
        <v>36</v>
      </c>
      <c r="B103" s="39">
        <v>367</v>
      </c>
      <c r="C103" s="28">
        <v>15235700</v>
      </c>
      <c r="D103" s="26">
        <v>11</v>
      </c>
      <c r="E103" s="27">
        <v>0</v>
      </c>
      <c r="F103" s="28">
        <v>0</v>
      </c>
      <c r="G103" s="27">
        <v>47</v>
      </c>
      <c r="H103" s="26">
        <v>0</v>
      </c>
      <c r="I103" s="29">
        <v>81</v>
      </c>
    </row>
    <row r="104" spans="1:9" ht="15.75" customHeight="1" thickBot="1">
      <c r="A104" s="32" t="s">
        <v>30</v>
      </c>
      <c r="B104" s="33">
        <v>0</v>
      </c>
      <c r="C104" s="34">
        <v>0</v>
      </c>
      <c r="D104" s="35">
        <v>0</v>
      </c>
      <c r="E104" s="35">
        <v>0</v>
      </c>
      <c r="F104" s="34">
        <v>0</v>
      </c>
      <c r="G104" s="35">
        <v>0</v>
      </c>
      <c r="H104" s="35">
        <v>0</v>
      </c>
      <c r="I104" s="38">
        <v>0</v>
      </c>
    </row>
    <row r="105" spans="1:9" ht="13.5" customHeight="1" thickBot="1">
      <c r="A105" s="333" t="s">
        <v>48</v>
      </c>
      <c r="B105" s="334"/>
      <c r="C105" s="334"/>
      <c r="D105" s="334"/>
      <c r="E105" s="334"/>
      <c r="F105" s="334"/>
      <c r="G105" s="334"/>
      <c r="H105" s="334"/>
      <c r="I105" s="335"/>
    </row>
    <row r="106" spans="1:9" ht="11.25">
      <c r="A106" s="22" t="s">
        <v>32</v>
      </c>
      <c r="B106" s="23">
        <v>170</v>
      </c>
      <c r="C106" s="23">
        <v>14633000</v>
      </c>
      <c r="D106" s="23">
        <v>6</v>
      </c>
      <c r="E106" s="23">
        <v>6</v>
      </c>
      <c r="F106" s="23">
        <v>13040000</v>
      </c>
      <c r="G106" s="23">
        <v>42</v>
      </c>
      <c r="H106" s="23">
        <v>1</v>
      </c>
      <c r="I106" s="258">
        <v>38</v>
      </c>
    </row>
    <row r="107" spans="1:9" ht="11.25">
      <c r="A107" s="22" t="s">
        <v>33</v>
      </c>
      <c r="B107" s="39">
        <v>24</v>
      </c>
      <c r="C107" s="28">
        <v>6350000</v>
      </c>
      <c r="D107" s="26">
        <v>0</v>
      </c>
      <c r="E107" s="27">
        <v>6</v>
      </c>
      <c r="F107" s="28">
        <v>13040000</v>
      </c>
      <c r="G107" s="27">
        <v>7</v>
      </c>
      <c r="H107" s="26">
        <v>0</v>
      </c>
      <c r="I107" s="29">
        <v>2</v>
      </c>
    </row>
    <row r="108" spans="1:9" s="18" customFormat="1" ht="11.25">
      <c r="A108" s="22" t="s">
        <v>34</v>
      </c>
      <c r="B108" s="24">
        <v>0</v>
      </c>
      <c r="C108" s="25">
        <v>0</v>
      </c>
      <c r="D108" s="26">
        <v>0</v>
      </c>
      <c r="E108" s="26">
        <v>0</v>
      </c>
      <c r="F108" s="25">
        <v>0</v>
      </c>
      <c r="G108" s="26">
        <v>0</v>
      </c>
      <c r="H108" s="26">
        <v>0</v>
      </c>
      <c r="I108" s="30">
        <v>0</v>
      </c>
    </row>
    <row r="109" spans="1:9" ht="11.25">
      <c r="A109" s="22" t="s">
        <v>35</v>
      </c>
      <c r="B109" s="24">
        <v>0</v>
      </c>
      <c r="C109" s="25">
        <v>0</v>
      </c>
      <c r="D109" s="26">
        <v>0</v>
      </c>
      <c r="E109" s="26">
        <v>0</v>
      </c>
      <c r="F109" s="25">
        <v>0</v>
      </c>
      <c r="G109" s="26">
        <v>0</v>
      </c>
      <c r="H109" s="26">
        <v>0</v>
      </c>
      <c r="I109" s="30">
        <v>0</v>
      </c>
    </row>
    <row r="110" spans="1:9" ht="11.25">
      <c r="A110" s="22" t="s">
        <v>36</v>
      </c>
      <c r="B110" s="39">
        <v>146</v>
      </c>
      <c r="C110" s="28">
        <v>8283000</v>
      </c>
      <c r="D110" s="26">
        <v>6</v>
      </c>
      <c r="E110" s="27">
        <v>0</v>
      </c>
      <c r="F110" s="28">
        <v>0</v>
      </c>
      <c r="G110" s="27">
        <v>35</v>
      </c>
      <c r="H110" s="26">
        <v>1</v>
      </c>
      <c r="I110" s="29">
        <v>35</v>
      </c>
    </row>
    <row r="111" spans="1:9" ht="15.75" customHeight="1" thickBot="1">
      <c r="A111" s="32" t="s">
        <v>30</v>
      </c>
      <c r="B111" s="33">
        <v>0</v>
      </c>
      <c r="C111" s="34">
        <v>0</v>
      </c>
      <c r="D111" s="35">
        <v>0</v>
      </c>
      <c r="E111" s="35">
        <v>0</v>
      </c>
      <c r="F111" s="34">
        <v>0</v>
      </c>
      <c r="G111" s="35">
        <v>0</v>
      </c>
      <c r="H111" s="35">
        <v>0</v>
      </c>
      <c r="I111" s="38">
        <v>1</v>
      </c>
    </row>
    <row r="112" spans="1:9" ht="14.25" customHeight="1" thickBot="1">
      <c r="A112" s="336" t="s">
        <v>49</v>
      </c>
      <c r="B112" s="334"/>
      <c r="C112" s="334"/>
      <c r="D112" s="334"/>
      <c r="E112" s="334"/>
      <c r="F112" s="334"/>
      <c r="G112" s="334"/>
      <c r="H112" s="334"/>
      <c r="I112" s="335"/>
    </row>
    <row r="113" spans="1:9" ht="11.25">
      <c r="A113" s="22" t="s">
        <v>32</v>
      </c>
      <c r="B113" s="23">
        <v>6</v>
      </c>
      <c r="C113" s="23">
        <v>282000</v>
      </c>
      <c r="D113" s="23">
        <v>1</v>
      </c>
      <c r="E113" s="23">
        <v>1</v>
      </c>
      <c r="F113" s="23">
        <v>2250000</v>
      </c>
      <c r="G113" s="23">
        <v>5</v>
      </c>
      <c r="H113" s="23">
        <v>0</v>
      </c>
      <c r="I113" s="258">
        <v>2</v>
      </c>
    </row>
    <row r="114" spans="1:9" ht="11.25">
      <c r="A114" s="22" t="s">
        <v>33</v>
      </c>
      <c r="B114" s="24">
        <v>1</v>
      </c>
      <c r="C114" s="25">
        <v>50000</v>
      </c>
      <c r="D114" s="26">
        <v>0</v>
      </c>
      <c r="E114" s="26">
        <v>1</v>
      </c>
      <c r="F114" s="25">
        <v>2250000</v>
      </c>
      <c r="G114" s="27">
        <v>2</v>
      </c>
      <c r="H114" s="26">
        <v>0</v>
      </c>
      <c r="I114" s="30">
        <v>0</v>
      </c>
    </row>
    <row r="115" spans="1:9" ht="11.25">
      <c r="A115" s="22" t="s">
        <v>34</v>
      </c>
      <c r="B115" s="24">
        <v>0</v>
      </c>
      <c r="C115" s="25">
        <v>0</v>
      </c>
      <c r="D115" s="26">
        <v>0</v>
      </c>
      <c r="E115" s="26">
        <v>0</v>
      </c>
      <c r="F115" s="25">
        <v>0</v>
      </c>
      <c r="G115" s="26">
        <v>0</v>
      </c>
      <c r="H115" s="26">
        <v>0</v>
      </c>
      <c r="I115" s="30">
        <v>0</v>
      </c>
    </row>
    <row r="116" spans="1:9" s="18" customFormat="1" ht="11.25">
      <c r="A116" s="22" t="s">
        <v>35</v>
      </c>
      <c r="B116" s="24">
        <v>0</v>
      </c>
      <c r="C116" s="25">
        <v>0</v>
      </c>
      <c r="D116" s="26">
        <v>0</v>
      </c>
      <c r="E116" s="26">
        <v>0</v>
      </c>
      <c r="F116" s="25">
        <v>0</v>
      </c>
      <c r="G116" s="26">
        <v>0</v>
      </c>
      <c r="H116" s="26">
        <v>0</v>
      </c>
      <c r="I116" s="30">
        <v>0</v>
      </c>
    </row>
    <row r="117" spans="1:9" ht="11.25">
      <c r="A117" s="22" t="s">
        <v>36</v>
      </c>
      <c r="B117" s="39">
        <v>5</v>
      </c>
      <c r="C117" s="28">
        <v>232000</v>
      </c>
      <c r="D117" s="26">
        <v>1</v>
      </c>
      <c r="E117" s="26">
        <v>0</v>
      </c>
      <c r="F117" s="25">
        <v>0</v>
      </c>
      <c r="G117" s="27">
        <v>3</v>
      </c>
      <c r="H117" s="26">
        <v>0</v>
      </c>
      <c r="I117" s="30">
        <v>2</v>
      </c>
    </row>
    <row r="118" spans="1:9" ht="12" thickBot="1">
      <c r="A118" s="32" t="s">
        <v>30</v>
      </c>
      <c r="B118" s="40">
        <v>0</v>
      </c>
      <c r="C118" s="41">
        <v>0</v>
      </c>
      <c r="D118" s="35">
        <v>0</v>
      </c>
      <c r="E118" s="35">
        <v>0</v>
      </c>
      <c r="F118" s="34">
        <v>0</v>
      </c>
      <c r="G118" s="35">
        <v>0</v>
      </c>
      <c r="H118" s="35">
        <v>0</v>
      </c>
      <c r="I118" s="38">
        <v>0</v>
      </c>
    </row>
    <row r="119" spans="1:9" ht="13.5" customHeight="1" thickBot="1">
      <c r="A119" s="333" t="s">
        <v>50</v>
      </c>
      <c r="B119" s="334"/>
      <c r="C119" s="334"/>
      <c r="D119" s="334"/>
      <c r="E119" s="334"/>
      <c r="F119" s="334"/>
      <c r="G119" s="334"/>
      <c r="H119" s="334"/>
      <c r="I119" s="335"/>
    </row>
    <row r="120" spans="1:9" ht="11.25">
      <c r="A120" s="22" t="s">
        <v>32</v>
      </c>
      <c r="B120" s="23">
        <v>104</v>
      </c>
      <c r="C120" s="23">
        <v>12005500</v>
      </c>
      <c r="D120" s="23">
        <v>0</v>
      </c>
      <c r="E120" s="23">
        <v>0</v>
      </c>
      <c r="F120" s="23">
        <v>0</v>
      </c>
      <c r="G120" s="23">
        <v>17</v>
      </c>
      <c r="H120" s="23">
        <v>0</v>
      </c>
      <c r="I120" s="258">
        <v>18</v>
      </c>
    </row>
    <row r="121" spans="1:9" ht="11.25">
      <c r="A121" s="22" t="s">
        <v>33</v>
      </c>
      <c r="B121" s="39">
        <v>19</v>
      </c>
      <c r="C121" s="28">
        <v>2840000</v>
      </c>
      <c r="D121" s="26">
        <v>0</v>
      </c>
      <c r="E121" s="26">
        <v>0</v>
      </c>
      <c r="F121" s="25">
        <v>0</v>
      </c>
      <c r="G121" s="27">
        <v>10</v>
      </c>
      <c r="H121" s="26">
        <v>0</v>
      </c>
      <c r="I121" s="29">
        <v>1</v>
      </c>
    </row>
    <row r="122" spans="1:9" ht="11.25">
      <c r="A122" s="22" t="s">
        <v>34</v>
      </c>
      <c r="B122" s="24">
        <v>0</v>
      </c>
      <c r="C122" s="25">
        <v>0</v>
      </c>
      <c r="D122" s="26">
        <v>0</v>
      </c>
      <c r="E122" s="26">
        <v>0</v>
      </c>
      <c r="F122" s="25">
        <v>0</v>
      </c>
      <c r="G122" s="26">
        <v>0</v>
      </c>
      <c r="H122" s="26">
        <v>0</v>
      </c>
      <c r="I122" s="30">
        <v>0</v>
      </c>
    </row>
    <row r="123" spans="1:9" ht="11.25">
      <c r="A123" s="22" t="s">
        <v>35</v>
      </c>
      <c r="B123" s="24">
        <v>0</v>
      </c>
      <c r="C123" s="25">
        <v>0</v>
      </c>
      <c r="D123" s="26">
        <v>0</v>
      </c>
      <c r="E123" s="26">
        <v>0</v>
      </c>
      <c r="F123" s="25">
        <v>0</v>
      </c>
      <c r="G123" s="26">
        <v>0</v>
      </c>
      <c r="H123" s="26">
        <v>0</v>
      </c>
      <c r="I123" s="30">
        <v>0</v>
      </c>
    </row>
    <row r="124" spans="1:9" ht="11.25">
      <c r="A124" s="22" t="s">
        <v>36</v>
      </c>
      <c r="B124" s="39">
        <v>83</v>
      </c>
      <c r="C124" s="28">
        <v>9165500</v>
      </c>
      <c r="D124" s="26">
        <v>0</v>
      </c>
      <c r="E124" s="26">
        <v>0</v>
      </c>
      <c r="F124" s="25">
        <v>0</v>
      </c>
      <c r="G124" s="27">
        <v>7</v>
      </c>
      <c r="H124" s="26">
        <v>0</v>
      </c>
      <c r="I124" s="29">
        <v>17</v>
      </c>
    </row>
    <row r="125" spans="1:9" ht="15.75" customHeight="1" thickBot="1">
      <c r="A125" s="32" t="s">
        <v>30</v>
      </c>
      <c r="B125" s="40">
        <v>2</v>
      </c>
      <c r="C125" s="41">
        <v>0</v>
      </c>
      <c r="D125" s="35">
        <v>0</v>
      </c>
      <c r="E125" s="35">
        <v>0</v>
      </c>
      <c r="F125" s="34">
        <v>0</v>
      </c>
      <c r="G125" s="35">
        <v>0</v>
      </c>
      <c r="H125" s="35">
        <v>0</v>
      </c>
      <c r="I125" s="38">
        <v>0</v>
      </c>
    </row>
    <row r="126" spans="1:9" ht="12.75" customHeight="1" thickBot="1">
      <c r="A126" s="336" t="s">
        <v>51</v>
      </c>
      <c r="B126" s="334"/>
      <c r="C126" s="334"/>
      <c r="D126" s="334"/>
      <c r="E126" s="334"/>
      <c r="F126" s="334"/>
      <c r="G126" s="334"/>
      <c r="H126" s="334"/>
      <c r="I126" s="337"/>
    </row>
    <row r="127" spans="1:10" ht="11.25">
      <c r="A127" s="22" t="s">
        <v>32</v>
      </c>
      <c r="B127" s="23">
        <v>98</v>
      </c>
      <c r="C127" s="23">
        <v>17500000</v>
      </c>
      <c r="D127" s="23">
        <v>4</v>
      </c>
      <c r="E127" s="23">
        <v>4</v>
      </c>
      <c r="F127" s="23">
        <v>16858350</v>
      </c>
      <c r="G127" s="23">
        <v>11</v>
      </c>
      <c r="H127" s="23">
        <v>0</v>
      </c>
      <c r="I127" s="258">
        <v>22</v>
      </c>
      <c r="J127" s="46"/>
    </row>
    <row r="128" spans="1:9" ht="11.25">
      <c r="A128" s="22" t="s">
        <v>33</v>
      </c>
      <c r="B128" s="39">
        <v>16</v>
      </c>
      <c r="C128" s="28">
        <v>13140000</v>
      </c>
      <c r="D128" s="26">
        <v>0</v>
      </c>
      <c r="E128" s="27">
        <v>4</v>
      </c>
      <c r="F128" s="28">
        <v>16858350</v>
      </c>
      <c r="G128" s="27">
        <v>2</v>
      </c>
      <c r="H128" s="26">
        <v>0</v>
      </c>
      <c r="I128" s="29">
        <v>1</v>
      </c>
    </row>
    <row r="129" spans="1:9" ht="11.25">
      <c r="A129" s="22" t="s">
        <v>34</v>
      </c>
      <c r="B129" s="24">
        <v>0</v>
      </c>
      <c r="C129" s="25">
        <v>0</v>
      </c>
      <c r="D129" s="26">
        <v>0</v>
      </c>
      <c r="E129" s="26">
        <v>0</v>
      </c>
      <c r="F129" s="25">
        <v>0</v>
      </c>
      <c r="G129" s="26">
        <v>0</v>
      </c>
      <c r="H129" s="26">
        <v>0</v>
      </c>
      <c r="I129" s="30">
        <v>0</v>
      </c>
    </row>
    <row r="130" spans="1:9" s="18" customFormat="1" ht="11.25">
      <c r="A130" s="22" t="s">
        <v>35</v>
      </c>
      <c r="B130" s="24">
        <v>0</v>
      </c>
      <c r="C130" s="25">
        <v>0</v>
      </c>
      <c r="D130" s="26">
        <v>0</v>
      </c>
      <c r="E130" s="26">
        <v>0</v>
      </c>
      <c r="F130" s="25">
        <v>0</v>
      </c>
      <c r="G130" s="26">
        <v>0</v>
      </c>
      <c r="H130" s="26">
        <v>0</v>
      </c>
      <c r="I130" s="30">
        <v>0</v>
      </c>
    </row>
    <row r="131" spans="1:9" ht="11.25">
      <c r="A131" s="22" t="s">
        <v>36</v>
      </c>
      <c r="B131" s="39">
        <v>82</v>
      </c>
      <c r="C131" s="28">
        <v>4360000</v>
      </c>
      <c r="D131" s="26">
        <v>4</v>
      </c>
      <c r="E131" s="26">
        <v>0</v>
      </c>
      <c r="F131" s="25">
        <v>0</v>
      </c>
      <c r="G131" s="27">
        <v>9</v>
      </c>
      <c r="H131" s="26">
        <v>0</v>
      </c>
      <c r="I131" s="29">
        <v>21</v>
      </c>
    </row>
    <row r="132" spans="1:9" ht="15.75" customHeight="1" thickBot="1">
      <c r="A132" s="199" t="s">
        <v>30</v>
      </c>
      <c r="B132" s="33">
        <v>0</v>
      </c>
      <c r="C132" s="34">
        <v>0</v>
      </c>
      <c r="D132" s="35">
        <v>0</v>
      </c>
      <c r="E132" s="35">
        <v>0</v>
      </c>
      <c r="F132" s="34">
        <v>0</v>
      </c>
      <c r="G132" s="35">
        <v>0</v>
      </c>
      <c r="H132" s="35">
        <v>0</v>
      </c>
      <c r="I132" s="38">
        <v>0</v>
      </c>
    </row>
    <row r="133" spans="1:9" ht="11.25">
      <c r="A133" s="198"/>
      <c r="B133" s="44"/>
      <c r="C133" s="45"/>
      <c r="D133" s="44"/>
      <c r="E133" s="44"/>
      <c r="F133" s="45"/>
      <c r="G133" s="44"/>
      <c r="H133" s="44"/>
      <c r="I133" s="44"/>
    </row>
    <row r="134" spans="1:9" ht="0.75" customHeight="1" thickBot="1">
      <c r="A134" s="198"/>
      <c r="B134" s="44"/>
      <c r="C134" s="45"/>
      <c r="D134" s="44"/>
      <c r="E134" s="44"/>
      <c r="F134" s="45"/>
      <c r="G134" s="44"/>
      <c r="H134" s="44"/>
      <c r="I134" s="44"/>
    </row>
    <row r="135" spans="1:9" ht="12" customHeight="1" hidden="1" thickBot="1">
      <c r="A135" s="198"/>
      <c r="B135" s="44"/>
      <c r="C135" s="45"/>
      <c r="D135" s="44"/>
      <c r="E135" s="44"/>
      <c r="F135" s="45"/>
      <c r="G135" s="44"/>
      <c r="H135" s="44"/>
      <c r="I135" s="44"/>
    </row>
    <row r="136" spans="1:9" ht="14.25" customHeight="1" thickBot="1">
      <c r="A136" s="333" t="s">
        <v>52</v>
      </c>
      <c r="B136" s="338"/>
      <c r="C136" s="338"/>
      <c r="D136" s="338"/>
      <c r="E136" s="338"/>
      <c r="F136" s="338"/>
      <c r="G136" s="338"/>
      <c r="H136" s="338"/>
      <c r="I136" s="339"/>
    </row>
    <row r="137" spans="1:9" ht="11.25">
      <c r="A137" s="22" t="s">
        <v>32</v>
      </c>
      <c r="B137" s="23">
        <v>39</v>
      </c>
      <c r="C137" s="23">
        <v>3335000</v>
      </c>
      <c r="D137" s="23">
        <v>0</v>
      </c>
      <c r="E137" s="23">
        <v>0</v>
      </c>
      <c r="F137" s="23">
        <v>0</v>
      </c>
      <c r="G137" s="23">
        <v>4</v>
      </c>
      <c r="H137" s="23">
        <v>0</v>
      </c>
      <c r="I137" s="258">
        <v>10</v>
      </c>
    </row>
    <row r="138" spans="1:9" ht="11.25">
      <c r="A138" s="22" t="s">
        <v>33</v>
      </c>
      <c r="B138" s="39">
        <v>5</v>
      </c>
      <c r="C138" s="28">
        <v>1600000</v>
      </c>
      <c r="D138" s="26">
        <v>0</v>
      </c>
      <c r="E138" s="26">
        <v>0</v>
      </c>
      <c r="F138" s="25">
        <v>0</v>
      </c>
      <c r="G138" s="27">
        <v>0</v>
      </c>
      <c r="H138" s="26">
        <v>0</v>
      </c>
      <c r="I138" s="29">
        <v>1</v>
      </c>
    </row>
    <row r="139" spans="1:9" ht="15" customHeight="1">
      <c r="A139" s="22" t="s">
        <v>34</v>
      </c>
      <c r="B139" s="24">
        <v>0</v>
      </c>
      <c r="C139" s="25">
        <v>0</v>
      </c>
      <c r="D139" s="26">
        <v>0</v>
      </c>
      <c r="E139" s="26">
        <v>0</v>
      </c>
      <c r="F139" s="25">
        <v>0</v>
      </c>
      <c r="G139" s="26">
        <v>0</v>
      </c>
      <c r="H139" s="26">
        <v>0</v>
      </c>
      <c r="I139" s="30">
        <v>0</v>
      </c>
    </row>
    <row r="140" spans="1:9" s="18" customFormat="1" ht="11.25">
      <c r="A140" s="22" t="s">
        <v>35</v>
      </c>
      <c r="B140" s="24">
        <v>0</v>
      </c>
      <c r="C140" s="25">
        <v>0</v>
      </c>
      <c r="D140" s="26">
        <v>0</v>
      </c>
      <c r="E140" s="26">
        <v>0</v>
      </c>
      <c r="F140" s="25">
        <v>0</v>
      </c>
      <c r="G140" s="26">
        <v>0</v>
      </c>
      <c r="H140" s="26">
        <v>0</v>
      </c>
      <c r="I140" s="30">
        <v>0</v>
      </c>
    </row>
    <row r="141" spans="1:9" ht="11.25">
      <c r="A141" s="22" t="s">
        <v>36</v>
      </c>
      <c r="B141" s="39">
        <v>34</v>
      </c>
      <c r="C141" s="28">
        <v>1735000</v>
      </c>
      <c r="D141" s="26">
        <v>0</v>
      </c>
      <c r="E141" s="26">
        <v>0</v>
      </c>
      <c r="F141" s="25">
        <v>0</v>
      </c>
      <c r="G141" s="27">
        <v>4</v>
      </c>
      <c r="H141" s="26">
        <v>0</v>
      </c>
      <c r="I141" s="29">
        <v>9</v>
      </c>
    </row>
    <row r="142" spans="1:9" ht="12" customHeight="1" thickBot="1">
      <c r="A142" s="32" t="s">
        <v>30</v>
      </c>
      <c r="B142" s="33">
        <v>0</v>
      </c>
      <c r="C142" s="34">
        <v>0</v>
      </c>
      <c r="D142" s="35">
        <v>0</v>
      </c>
      <c r="E142" s="35">
        <v>0</v>
      </c>
      <c r="F142" s="34">
        <v>0</v>
      </c>
      <c r="G142" s="35">
        <v>0</v>
      </c>
      <c r="H142" s="35">
        <v>0</v>
      </c>
      <c r="I142" s="38">
        <v>0</v>
      </c>
    </row>
    <row r="143" spans="1:9" ht="13.5" customHeight="1" thickBot="1">
      <c r="A143" s="333" t="s">
        <v>53</v>
      </c>
      <c r="B143" s="334"/>
      <c r="C143" s="334"/>
      <c r="D143" s="334"/>
      <c r="E143" s="334"/>
      <c r="F143" s="334"/>
      <c r="G143" s="334"/>
      <c r="H143" s="334"/>
      <c r="I143" s="335"/>
    </row>
    <row r="144" spans="1:9" ht="12.75" customHeight="1">
      <c r="A144" s="22" t="s">
        <v>32</v>
      </c>
      <c r="B144" s="23">
        <v>32</v>
      </c>
      <c r="C144" s="23">
        <v>1520000</v>
      </c>
      <c r="D144" s="23">
        <v>0</v>
      </c>
      <c r="E144" s="23">
        <v>0</v>
      </c>
      <c r="F144" s="23">
        <v>0</v>
      </c>
      <c r="G144" s="23">
        <v>3</v>
      </c>
      <c r="H144" s="23">
        <v>0</v>
      </c>
      <c r="I144" s="258">
        <v>8</v>
      </c>
    </row>
    <row r="145" spans="1:9" ht="11.25">
      <c r="A145" s="22" t="s">
        <v>33</v>
      </c>
      <c r="B145" s="24">
        <v>2</v>
      </c>
      <c r="C145" s="25">
        <v>130000</v>
      </c>
      <c r="D145" s="26">
        <v>0</v>
      </c>
      <c r="E145" s="26">
        <v>0</v>
      </c>
      <c r="F145" s="25">
        <v>0</v>
      </c>
      <c r="G145" s="26">
        <v>2</v>
      </c>
      <c r="H145" s="26">
        <v>0</v>
      </c>
      <c r="I145" s="29">
        <v>1</v>
      </c>
    </row>
    <row r="146" spans="1:9" ht="45" customHeight="1">
      <c r="A146" s="22" t="s">
        <v>34</v>
      </c>
      <c r="B146" s="24">
        <v>0</v>
      </c>
      <c r="C146" s="25">
        <v>0</v>
      </c>
      <c r="D146" s="26">
        <v>0</v>
      </c>
      <c r="E146" s="26">
        <v>0</v>
      </c>
      <c r="F146" s="25">
        <v>0</v>
      </c>
      <c r="G146" s="26">
        <v>0</v>
      </c>
      <c r="H146" s="26">
        <v>0</v>
      </c>
      <c r="I146" s="30">
        <v>0</v>
      </c>
    </row>
    <row r="147" spans="1:9" ht="11.25">
      <c r="A147" s="22" t="s">
        <v>35</v>
      </c>
      <c r="B147" s="24">
        <v>0</v>
      </c>
      <c r="C147" s="25">
        <v>0</v>
      </c>
      <c r="D147" s="26">
        <v>0</v>
      </c>
      <c r="E147" s="26">
        <v>0</v>
      </c>
      <c r="F147" s="25">
        <v>0</v>
      </c>
      <c r="G147" s="26">
        <v>0</v>
      </c>
      <c r="H147" s="26">
        <v>0</v>
      </c>
      <c r="I147" s="30">
        <v>0</v>
      </c>
    </row>
    <row r="148" spans="1:9" ht="11.25">
      <c r="A148" s="22" t="s">
        <v>36</v>
      </c>
      <c r="B148" s="39">
        <v>29</v>
      </c>
      <c r="C148" s="25">
        <v>1390000</v>
      </c>
      <c r="D148" s="26">
        <v>0</v>
      </c>
      <c r="E148" s="26">
        <v>0</v>
      </c>
      <c r="F148" s="25">
        <v>0</v>
      </c>
      <c r="G148" s="27">
        <v>1</v>
      </c>
      <c r="H148" s="26">
        <v>0</v>
      </c>
      <c r="I148" s="30">
        <v>6</v>
      </c>
    </row>
    <row r="149" spans="1:9" ht="12" customHeight="1" thickBot="1">
      <c r="A149" s="32" t="s">
        <v>30</v>
      </c>
      <c r="B149" s="40">
        <v>1</v>
      </c>
      <c r="C149" s="41">
        <v>0</v>
      </c>
      <c r="D149" s="35">
        <v>0</v>
      </c>
      <c r="E149" s="35">
        <v>0</v>
      </c>
      <c r="F149" s="34">
        <v>0</v>
      </c>
      <c r="G149" s="35">
        <v>0</v>
      </c>
      <c r="H149" s="35">
        <v>0</v>
      </c>
      <c r="I149" s="38">
        <v>1</v>
      </c>
    </row>
    <row r="150" spans="1:9" ht="24.75" customHeight="1" thickBot="1">
      <c r="A150" s="333" t="s">
        <v>54</v>
      </c>
      <c r="B150" s="334"/>
      <c r="C150" s="334"/>
      <c r="D150" s="334"/>
      <c r="E150" s="334"/>
      <c r="F150" s="334"/>
      <c r="G150" s="334"/>
      <c r="H150" s="334"/>
      <c r="I150" s="335"/>
    </row>
    <row r="151" spans="1:9" ht="11.25">
      <c r="A151" s="22" t="s">
        <v>32</v>
      </c>
      <c r="B151" s="23">
        <f>SUM(B152,B153,B154,B155,B156)</f>
        <v>0</v>
      </c>
      <c r="C151" s="23">
        <f aca="true" t="shared" si="6" ref="C151:I151">SUM(C152,C153,C154,C155,C156)</f>
        <v>0</v>
      </c>
      <c r="D151" s="23">
        <f t="shared" si="6"/>
        <v>0</v>
      </c>
      <c r="E151" s="23">
        <f t="shared" si="6"/>
        <v>0</v>
      </c>
      <c r="F151" s="23">
        <f t="shared" si="6"/>
        <v>0</v>
      </c>
      <c r="G151" s="23">
        <f t="shared" si="6"/>
        <v>0</v>
      </c>
      <c r="H151" s="23">
        <f t="shared" si="6"/>
        <v>0</v>
      </c>
      <c r="I151" s="258">
        <f t="shared" si="6"/>
        <v>0</v>
      </c>
    </row>
    <row r="152" spans="1:9" ht="11.25">
      <c r="A152" s="22" t="s">
        <v>33</v>
      </c>
      <c r="B152" s="24">
        <v>0</v>
      </c>
      <c r="C152" s="25">
        <v>0</v>
      </c>
      <c r="D152" s="26">
        <v>0</v>
      </c>
      <c r="E152" s="26">
        <v>0</v>
      </c>
      <c r="F152" s="25">
        <v>0</v>
      </c>
      <c r="G152" s="26">
        <v>0</v>
      </c>
      <c r="H152" s="26">
        <v>0</v>
      </c>
      <c r="I152" s="29">
        <v>0</v>
      </c>
    </row>
    <row r="153" spans="1:9" ht="15" customHeight="1">
      <c r="A153" s="22" t="s">
        <v>34</v>
      </c>
      <c r="B153" s="24">
        <v>0</v>
      </c>
      <c r="C153" s="25">
        <v>0</v>
      </c>
      <c r="D153" s="26">
        <v>0</v>
      </c>
      <c r="E153" s="26">
        <v>0</v>
      </c>
      <c r="F153" s="25">
        <v>0</v>
      </c>
      <c r="G153" s="26">
        <v>0</v>
      </c>
      <c r="H153" s="26">
        <v>0</v>
      </c>
      <c r="I153" s="30">
        <v>0</v>
      </c>
    </row>
    <row r="154" spans="1:9" s="18" customFormat="1" ht="11.25">
      <c r="A154" s="22" t="s">
        <v>35</v>
      </c>
      <c r="B154" s="24">
        <v>0</v>
      </c>
      <c r="C154" s="25">
        <v>0</v>
      </c>
      <c r="D154" s="26">
        <v>0</v>
      </c>
      <c r="E154" s="26">
        <v>0</v>
      </c>
      <c r="F154" s="25">
        <v>0</v>
      </c>
      <c r="G154" s="26">
        <v>0</v>
      </c>
      <c r="H154" s="26">
        <v>0</v>
      </c>
      <c r="I154" s="30">
        <v>0</v>
      </c>
    </row>
    <row r="155" spans="1:9" ht="11.25">
      <c r="A155" s="22" t="s">
        <v>36</v>
      </c>
      <c r="B155" s="39">
        <v>0</v>
      </c>
      <c r="C155" s="28">
        <v>0</v>
      </c>
      <c r="D155" s="26">
        <v>0</v>
      </c>
      <c r="E155" s="26">
        <v>0</v>
      </c>
      <c r="F155" s="25">
        <v>0</v>
      </c>
      <c r="G155" s="27">
        <v>0</v>
      </c>
      <c r="H155" s="26">
        <v>0</v>
      </c>
      <c r="I155" s="30">
        <v>0</v>
      </c>
    </row>
    <row r="156" spans="1:9" ht="12" customHeight="1" thickBot="1">
      <c r="A156" s="32" t="s">
        <v>30</v>
      </c>
      <c r="B156" s="40">
        <v>0</v>
      </c>
      <c r="C156" s="41">
        <v>0</v>
      </c>
      <c r="D156" s="35">
        <v>0</v>
      </c>
      <c r="E156" s="35">
        <v>0</v>
      </c>
      <c r="F156" s="34">
        <v>0</v>
      </c>
      <c r="G156" s="35">
        <v>0</v>
      </c>
      <c r="H156" s="35">
        <v>0</v>
      </c>
      <c r="I156" s="38">
        <v>0</v>
      </c>
    </row>
    <row r="157" spans="1:9" ht="13.5" customHeight="1" thickBot="1">
      <c r="A157" s="333" t="s">
        <v>55</v>
      </c>
      <c r="B157" s="334"/>
      <c r="C157" s="334"/>
      <c r="D157" s="334"/>
      <c r="E157" s="334"/>
      <c r="F157" s="334"/>
      <c r="G157" s="334"/>
      <c r="H157" s="334"/>
      <c r="I157" s="335"/>
    </row>
    <row r="158" spans="1:9" ht="11.25">
      <c r="A158" s="22" t="s">
        <v>32</v>
      </c>
      <c r="B158" s="23">
        <f>SUM(B159,B160,B161,B162,B163)</f>
        <v>0</v>
      </c>
      <c r="C158" s="23">
        <f aca="true" t="shared" si="7" ref="C158:I158">SUM(C159,C160,C161,C162,C163)</f>
        <v>0</v>
      </c>
      <c r="D158" s="23">
        <f t="shared" si="7"/>
        <v>0</v>
      </c>
      <c r="E158" s="23">
        <f t="shared" si="7"/>
        <v>0</v>
      </c>
      <c r="F158" s="23">
        <f t="shared" si="7"/>
        <v>0</v>
      </c>
      <c r="G158" s="23">
        <f t="shared" si="7"/>
        <v>0</v>
      </c>
      <c r="H158" s="23">
        <f t="shared" si="7"/>
        <v>0</v>
      </c>
      <c r="I158" s="258">
        <f t="shared" si="7"/>
        <v>0</v>
      </c>
    </row>
    <row r="159" spans="1:9" ht="11.25">
      <c r="A159" s="22" t="s">
        <v>33</v>
      </c>
      <c r="B159" s="24">
        <v>0</v>
      </c>
      <c r="C159" s="25">
        <v>0</v>
      </c>
      <c r="D159" s="26">
        <v>0</v>
      </c>
      <c r="E159" s="26">
        <v>0</v>
      </c>
      <c r="F159" s="25">
        <v>0</v>
      </c>
      <c r="G159" s="26">
        <v>0</v>
      </c>
      <c r="H159" s="26">
        <v>0</v>
      </c>
      <c r="I159" s="30">
        <v>0</v>
      </c>
    </row>
    <row r="160" spans="1:9" ht="11.25">
      <c r="A160" s="22" t="s">
        <v>34</v>
      </c>
      <c r="B160" s="24">
        <v>0</v>
      </c>
      <c r="C160" s="25">
        <v>0</v>
      </c>
      <c r="D160" s="26">
        <v>0</v>
      </c>
      <c r="E160" s="26">
        <v>0</v>
      </c>
      <c r="F160" s="25">
        <v>0</v>
      </c>
      <c r="G160" s="26">
        <v>0</v>
      </c>
      <c r="H160" s="26">
        <v>0</v>
      </c>
      <c r="I160" s="30">
        <v>0</v>
      </c>
    </row>
    <row r="161" spans="1:9" ht="11.25">
      <c r="A161" s="22" t="s">
        <v>35</v>
      </c>
      <c r="B161" s="24">
        <v>0</v>
      </c>
      <c r="C161" s="25">
        <v>0</v>
      </c>
      <c r="D161" s="26">
        <v>0</v>
      </c>
      <c r="E161" s="26">
        <v>0</v>
      </c>
      <c r="F161" s="25">
        <v>0</v>
      </c>
      <c r="G161" s="26">
        <v>0</v>
      </c>
      <c r="H161" s="26">
        <v>0</v>
      </c>
      <c r="I161" s="30">
        <v>0</v>
      </c>
    </row>
    <row r="162" spans="1:9" ht="11.25" customHeight="1">
      <c r="A162" s="22" t="s">
        <v>36</v>
      </c>
      <c r="B162" s="24">
        <v>0</v>
      </c>
      <c r="C162" s="25">
        <v>0</v>
      </c>
      <c r="D162" s="26">
        <v>0</v>
      </c>
      <c r="E162" s="26">
        <v>0</v>
      </c>
      <c r="F162" s="25">
        <v>0</v>
      </c>
      <c r="G162" s="26">
        <v>0</v>
      </c>
      <c r="H162" s="26">
        <v>0</v>
      </c>
      <c r="I162" s="30">
        <v>0</v>
      </c>
    </row>
    <row r="163" spans="1:9" ht="12" customHeight="1" thickBot="1">
      <c r="A163" s="32" t="s">
        <v>56</v>
      </c>
      <c r="B163" s="33">
        <v>0</v>
      </c>
      <c r="C163" s="34">
        <v>0</v>
      </c>
      <c r="D163" s="35">
        <v>0</v>
      </c>
      <c r="E163" s="35">
        <v>0</v>
      </c>
      <c r="F163" s="34">
        <v>0</v>
      </c>
      <c r="G163" s="35">
        <v>0</v>
      </c>
      <c r="H163" s="35">
        <v>0</v>
      </c>
      <c r="I163" s="38">
        <v>0</v>
      </c>
    </row>
    <row r="164" ht="13.5" customHeight="1"/>
    <row r="165" ht="27" customHeight="1">
      <c r="A165" s="47" t="s">
        <v>18</v>
      </c>
    </row>
    <row r="166" ht="27" customHeight="1"/>
  </sheetData>
  <sheetProtection/>
  <mergeCells count="27">
    <mergeCell ref="A77:I77"/>
    <mergeCell ref="A84:I84"/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15.03.2013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P13" sqref="P1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4" t="s">
        <v>393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345" t="s">
        <v>346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2:11" ht="16.5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 customHeight="1" thickBot="1">
      <c r="A6" s="351" t="s">
        <v>57</v>
      </c>
      <c r="B6" s="353" t="s">
        <v>58</v>
      </c>
      <c r="C6" s="354"/>
      <c r="D6" s="355" t="s">
        <v>59</v>
      </c>
      <c r="E6" s="354"/>
      <c r="F6" s="355" t="s">
        <v>60</v>
      </c>
      <c r="G6" s="354"/>
      <c r="H6" s="355" t="s">
        <v>61</v>
      </c>
      <c r="I6" s="354"/>
      <c r="J6" s="355" t="s">
        <v>62</v>
      </c>
      <c r="K6" s="354"/>
    </row>
    <row r="7" spans="1:11" ht="15.75" customHeight="1" thickBot="1">
      <c r="A7" s="352"/>
      <c r="B7" s="54" t="s">
        <v>8</v>
      </c>
      <c r="C7" s="55" t="s">
        <v>17</v>
      </c>
      <c r="D7" s="54" t="s">
        <v>8</v>
      </c>
      <c r="E7" s="55" t="s">
        <v>17</v>
      </c>
      <c r="F7" s="54" t="s">
        <v>8</v>
      </c>
      <c r="G7" s="55" t="s">
        <v>17</v>
      </c>
      <c r="H7" s="54" t="s">
        <v>8</v>
      </c>
      <c r="I7" s="55" t="s">
        <v>17</v>
      </c>
      <c r="J7" s="54" t="s">
        <v>8</v>
      </c>
      <c r="K7" s="55" t="s">
        <v>17</v>
      </c>
    </row>
    <row r="8" spans="1:11" ht="15.75" thickBot="1">
      <c r="A8" s="56" t="s">
        <v>63</v>
      </c>
      <c r="B8" s="57">
        <f>SUM(B9,B10,B11,B12,B13,B14,B15,B16,B17,B18,B19,B20,B21,B22,B23,B24,B25,B26,B27,B28,B29)</f>
        <v>4310</v>
      </c>
      <c r="C8" s="58">
        <f>SUM(C9,C10,C11,C12,C13,C14,C15,C16,C17,C18,C19,C20,C21,C22,C23,C24,C25,C26,C27,C28,C29)</f>
        <v>1186</v>
      </c>
      <c r="D8" s="58">
        <f>SUM(D9,D10,D11,D12,D13,D14,D15,D16,D17,D18,D19,D20,D21,D22,D23,D24,D25,D26,D27,D28,D29)</f>
        <v>1727</v>
      </c>
      <c r="E8" s="58">
        <f>SUM(E9:E29)</f>
        <v>506</v>
      </c>
      <c r="F8" s="58">
        <f>SUM(F9,F10,F11,F12,F13,F14,F15,F16,F17,F18,F19,F20,F21,F22,F23,F24,F25,F26,F27,F28,F30)</f>
        <v>465</v>
      </c>
      <c r="G8" s="58">
        <f>SUM(G9,G10,G11,G12,G13,G14,G15,G16,G17,G18,G19,G20,G21,G22,G23,G24,G25,G26,G27,G28,G30)</f>
        <v>126</v>
      </c>
      <c r="H8" s="58">
        <f>SUM(H9,H10,H11,H12,H13,H14,H15,H16,H17,H18,H19,H20,H21,H22,H23,H24,H25,H26,H27,H28,H30)</f>
        <v>249</v>
      </c>
      <c r="I8" s="58">
        <f>SUM(I9,I10,I11,I12,I13,I14,I15,I16,I17,I18,I19,I20,I21,I22,I23,I24,I25,I26,I27,I28,I30)</f>
        <v>85</v>
      </c>
      <c r="J8" s="58">
        <f>SUM(J9:J29)</f>
        <v>1869</v>
      </c>
      <c r="K8" s="58">
        <f>SUM(K9:K29)</f>
        <v>469</v>
      </c>
    </row>
    <row r="9" spans="1:11" ht="26.25" customHeight="1">
      <c r="A9" s="75" t="s">
        <v>64</v>
      </c>
      <c r="B9" s="59">
        <v>96</v>
      </c>
      <c r="C9" s="59">
        <v>14</v>
      </c>
      <c r="D9" s="60">
        <v>7</v>
      </c>
      <c r="E9" s="201">
        <v>1</v>
      </c>
      <c r="F9" s="60">
        <v>10</v>
      </c>
      <c r="G9" s="201">
        <v>3</v>
      </c>
      <c r="H9" s="60">
        <v>6</v>
      </c>
      <c r="I9" s="201">
        <v>0</v>
      </c>
      <c r="J9" s="60">
        <f>B9-(D9+F9+H9)</f>
        <v>73</v>
      </c>
      <c r="K9" s="261">
        <f>C9-(E9+G9+I9)</f>
        <v>10</v>
      </c>
    </row>
    <row r="10" spans="1:11" ht="26.25" customHeight="1">
      <c r="A10" s="61" t="s">
        <v>65</v>
      </c>
      <c r="B10" s="62">
        <v>50</v>
      </c>
      <c r="C10" s="62">
        <v>16</v>
      </c>
      <c r="D10" s="63">
        <v>15</v>
      </c>
      <c r="E10" s="64">
        <v>6</v>
      </c>
      <c r="F10" s="63">
        <v>4</v>
      </c>
      <c r="G10" s="64">
        <v>4</v>
      </c>
      <c r="H10" s="63">
        <v>3</v>
      </c>
      <c r="I10" s="64">
        <v>0</v>
      </c>
      <c r="J10" s="60">
        <f>B10-(D10+F10+H10)</f>
        <v>28</v>
      </c>
      <c r="K10" s="262">
        <f>C10-(E10+G10+I10)</f>
        <v>6</v>
      </c>
    </row>
    <row r="11" spans="1:11" ht="15">
      <c r="A11" s="61" t="s">
        <v>66</v>
      </c>
      <c r="B11" s="62">
        <v>621</v>
      </c>
      <c r="C11" s="62">
        <v>187</v>
      </c>
      <c r="D11" s="63">
        <v>257</v>
      </c>
      <c r="E11" s="64">
        <v>98</v>
      </c>
      <c r="F11" s="63">
        <v>50</v>
      </c>
      <c r="G11" s="64">
        <v>16</v>
      </c>
      <c r="H11" s="63">
        <v>42</v>
      </c>
      <c r="I11" s="64">
        <v>17</v>
      </c>
      <c r="J11" s="60">
        <f aca="true" t="shared" si="0" ref="J11:J27">B11-(D11+F11+H11)</f>
        <v>272</v>
      </c>
      <c r="K11" s="262">
        <f aca="true" t="shared" si="1" ref="K11:K27">C11-(E11+G11+I11)</f>
        <v>56</v>
      </c>
    </row>
    <row r="12" spans="1:11" ht="36.75" customHeight="1">
      <c r="A12" s="61" t="s">
        <v>67</v>
      </c>
      <c r="B12" s="62">
        <v>47</v>
      </c>
      <c r="C12" s="62">
        <v>11</v>
      </c>
      <c r="D12" s="63">
        <v>25</v>
      </c>
      <c r="E12" s="64">
        <v>5</v>
      </c>
      <c r="F12" s="63">
        <v>5</v>
      </c>
      <c r="G12" s="64">
        <v>3</v>
      </c>
      <c r="H12" s="63">
        <v>6</v>
      </c>
      <c r="I12" s="64">
        <v>2</v>
      </c>
      <c r="J12" s="60">
        <f t="shared" si="0"/>
        <v>11</v>
      </c>
      <c r="K12" s="262">
        <f t="shared" si="1"/>
        <v>1</v>
      </c>
    </row>
    <row r="13" spans="1:11" ht="39.75" customHeight="1">
      <c r="A13" s="61" t="s">
        <v>68</v>
      </c>
      <c r="B13" s="62">
        <v>12</v>
      </c>
      <c r="C13" s="62">
        <v>3</v>
      </c>
      <c r="D13" s="63">
        <v>4</v>
      </c>
      <c r="E13" s="64">
        <v>0</v>
      </c>
      <c r="F13" s="63">
        <v>2</v>
      </c>
      <c r="G13" s="64">
        <v>2</v>
      </c>
      <c r="H13" s="63">
        <v>0</v>
      </c>
      <c r="I13" s="64">
        <v>1</v>
      </c>
      <c r="J13" s="60">
        <f t="shared" si="0"/>
        <v>6</v>
      </c>
      <c r="K13" s="262">
        <f t="shared" si="1"/>
        <v>0</v>
      </c>
    </row>
    <row r="14" spans="1:11" ht="15">
      <c r="A14" s="61" t="s">
        <v>69</v>
      </c>
      <c r="B14" s="62">
        <v>729</v>
      </c>
      <c r="C14" s="62">
        <v>224</v>
      </c>
      <c r="D14" s="63">
        <v>234</v>
      </c>
      <c r="E14" s="64">
        <v>60</v>
      </c>
      <c r="F14" s="63">
        <v>99</v>
      </c>
      <c r="G14" s="64">
        <v>23</v>
      </c>
      <c r="H14" s="63">
        <v>37</v>
      </c>
      <c r="I14" s="64">
        <v>18</v>
      </c>
      <c r="J14" s="60">
        <f t="shared" si="0"/>
        <v>359</v>
      </c>
      <c r="K14" s="262">
        <f t="shared" si="1"/>
        <v>123</v>
      </c>
    </row>
    <row r="15" spans="1:11" ht="47.25" customHeight="1">
      <c r="A15" s="61" t="s">
        <v>70</v>
      </c>
      <c r="B15" s="62">
        <v>1190</v>
      </c>
      <c r="C15" s="62">
        <v>410</v>
      </c>
      <c r="D15" s="63">
        <v>491</v>
      </c>
      <c r="E15" s="64">
        <v>179</v>
      </c>
      <c r="F15" s="63">
        <v>102</v>
      </c>
      <c r="G15" s="64">
        <v>41</v>
      </c>
      <c r="H15" s="63">
        <v>77</v>
      </c>
      <c r="I15" s="64">
        <v>30</v>
      </c>
      <c r="J15" s="60">
        <f t="shared" si="0"/>
        <v>520</v>
      </c>
      <c r="K15" s="262">
        <f t="shared" si="1"/>
        <v>160</v>
      </c>
    </row>
    <row r="16" spans="1:11" ht="18" customHeight="1">
      <c r="A16" s="61" t="s">
        <v>71</v>
      </c>
      <c r="B16" s="62">
        <v>182</v>
      </c>
      <c r="C16" s="62">
        <v>50</v>
      </c>
      <c r="D16" s="63">
        <v>74</v>
      </c>
      <c r="E16" s="64">
        <v>22</v>
      </c>
      <c r="F16" s="63">
        <v>8</v>
      </c>
      <c r="G16" s="64">
        <v>5</v>
      </c>
      <c r="H16" s="63">
        <v>2</v>
      </c>
      <c r="I16" s="64">
        <v>1</v>
      </c>
      <c r="J16" s="60">
        <f t="shared" si="0"/>
        <v>98</v>
      </c>
      <c r="K16" s="262">
        <f t="shared" si="1"/>
        <v>22</v>
      </c>
    </row>
    <row r="17" spans="1:11" ht="26.25" customHeight="1">
      <c r="A17" s="61" t="s">
        <v>72</v>
      </c>
      <c r="B17" s="62">
        <v>178</v>
      </c>
      <c r="C17" s="62">
        <v>22</v>
      </c>
      <c r="D17" s="63">
        <v>89</v>
      </c>
      <c r="E17" s="64">
        <v>7</v>
      </c>
      <c r="F17" s="63">
        <v>10</v>
      </c>
      <c r="G17" s="64">
        <v>2</v>
      </c>
      <c r="H17" s="63">
        <v>11</v>
      </c>
      <c r="I17" s="64">
        <v>0</v>
      </c>
      <c r="J17" s="60">
        <f t="shared" si="0"/>
        <v>68</v>
      </c>
      <c r="K17" s="262">
        <f t="shared" si="1"/>
        <v>13</v>
      </c>
    </row>
    <row r="18" spans="1:11" ht="15">
      <c r="A18" s="61" t="s">
        <v>73</v>
      </c>
      <c r="B18" s="62">
        <v>164</v>
      </c>
      <c r="C18" s="62">
        <v>27</v>
      </c>
      <c r="D18" s="63">
        <v>101</v>
      </c>
      <c r="E18" s="64">
        <v>16</v>
      </c>
      <c r="F18" s="63">
        <v>20</v>
      </c>
      <c r="G18" s="64">
        <v>4</v>
      </c>
      <c r="H18" s="63">
        <v>8</v>
      </c>
      <c r="I18" s="64">
        <v>0</v>
      </c>
      <c r="J18" s="60">
        <f t="shared" si="0"/>
        <v>35</v>
      </c>
      <c r="K18" s="262">
        <f t="shared" si="1"/>
        <v>7</v>
      </c>
    </row>
    <row r="19" spans="1:11" ht="25.5" customHeight="1">
      <c r="A19" s="61" t="s">
        <v>74</v>
      </c>
      <c r="B19" s="62">
        <v>78</v>
      </c>
      <c r="C19" s="62">
        <v>17</v>
      </c>
      <c r="D19" s="63">
        <v>28</v>
      </c>
      <c r="E19" s="64">
        <v>7</v>
      </c>
      <c r="F19" s="63">
        <v>11</v>
      </c>
      <c r="G19" s="64">
        <v>2</v>
      </c>
      <c r="H19" s="63">
        <v>3</v>
      </c>
      <c r="I19" s="64">
        <v>4</v>
      </c>
      <c r="J19" s="60">
        <f t="shared" si="0"/>
        <v>36</v>
      </c>
      <c r="K19" s="262">
        <f t="shared" si="1"/>
        <v>4</v>
      </c>
    </row>
    <row r="20" spans="1:11" ht="23.25">
      <c r="A20" s="61" t="s">
        <v>75</v>
      </c>
      <c r="B20" s="62">
        <v>80</v>
      </c>
      <c r="C20" s="62">
        <v>20</v>
      </c>
      <c r="D20" s="63">
        <v>44</v>
      </c>
      <c r="E20" s="64">
        <v>11</v>
      </c>
      <c r="F20" s="63">
        <v>11</v>
      </c>
      <c r="G20" s="64">
        <v>2</v>
      </c>
      <c r="H20" s="63">
        <v>2</v>
      </c>
      <c r="I20" s="64">
        <v>1</v>
      </c>
      <c r="J20" s="60">
        <f t="shared" si="0"/>
        <v>23</v>
      </c>
      <c r="K20" s="262">
        <f t="shared" si="1"/>
        <v>6</v>
      </c>
    </row>
    <row r="21" spans="1:11" ht="26.25" customHeight="1">
      <c r="A21" s="61" t="s">
        <v>76</v>
      </c>
      <c r="B21" s="62">
        <v>434</v>
      </c>
      <c r="C21" s="62">
        <v>87</v>
      </c>
      <c r="D21" s="63">
        <v>181</v>
      </c>
      <c r="E21" s="64">
        <v>50</v>
      </c>
      <c r="F21" s="63">
        <v>75</v>
      </c>
      <c r="G21" s="64">
        <v>10</v>
      </c>
      <c r="H21" s="63">
        <v>24</v>
      </c>
      <c r="I21" s="64">
        <v>2</v>
      </c>
      <c r="J21" s="60">
        <f t="shared" si="0"/>
        <v>154</v>
      </c>
      <c r="K21" s="262">
        <f t="shared" si="1"/>
        <v>25</v>
      </c>
    </row>
    <row r="22" spans="1:11" ht="25.5" customHeight="1">
      <c r="A22" s="61" t="s">
        <v>77</v>
      </c>
      <c r="B22" s="62">
        <v>170</v>
      </c>
      <c r="C22" s="62">
        <v>38</v>
      </c>
      <c r="D22" s="63">
        <v>70</v>
      </c>
      <c r="E22" s="64">
        <v>19</v>
      </c>
      <c r="F22" s="63">
        <v>20</v>
      </c>
      <c r="G22" s="64">
        <v>2</v>
      </c>
      <c r="H22" s="63">
        <v>10</v>
      </c>
      <c r="I22" s="64">
        <v>3</v>
      </c>
      <c r="J22" s="60">
        <f t="shared" si="0"/>
        <v>70</v>
      </c>
      <c r="K22" s="262">
        <f t="shared" si="1"/>
        <v>14</v>
      </c>
    </row>
    <row r="23" spans="1:11" ht="34.5">
      <c r="A23" s="61" t="s">
        <v>78</v>
      </c>
      <c r="B23" s="62">
        <v>6</v>
      </c>
      <c r="C23" s="62">
        <v>2</v>
      </c>
      <c r="D23" s="63">
        <v>3</v>
      </c>
      <c r="E23" s="63">
        <v>1</v>
      </c>
      <c r="F23" s="63">
        <v>1</v>
      </c>
      <c r="G23" s="63">
        <v>0</v>
      </c>
      <c r="H23" s="64">
        <v>0</v>
      </c>
      <c r="I23" s="64">
        <v>1</v>
      </c>
      <c r="J23" s="60">
        <f t="shared" si="0"/>
        <v>2</v>
      </c>
      <c r="K23" s="262">
        <f t="shared" si="1"/>
        <v>0</v>
      </c>
    </row>
    <row r="24" spans="1:11" ht="15">
      <c r="A24" s="61" t="s">
        <v>79</v>
      </c>
      <c r="B24" s="62">
        <v>104</v>
      </c>
      <c r="C24" s="62">
        <v>18</v>
      </c>
      <c r="D24" s="63">
        <v>32</v>
      </c>
      <c r="E24" s="64">
        <v>6</v>
      </c>
      <c r="F24" s="63">
        <v>22</v>
      </c>
      <c r="G24" s="64">
        <v>2</v>
      </c>
      <c r="H24" s="63">
        <v>10</v>
      </c>
      <c r="I24" s="64">
        <v>1</v>
      </c>
      <c r="J24" s="60">
        <f t="shared" si="0"/>
        <v>40</v>
      </c>
      <c r="K24" s="262">
        <f t="shared" si="1"/>
        <v>9</v>
      </c>
    </row>
    <row r="25" spans="1:11" ht="25.5" customHeight="1">
      <c r="A25" s="61" t="s">
        <v>80</v>
      </c>
      <c r="B25" s="62">
        <v>98</v>
      </c>
      <c r="C25" s="62">
        <v>22</v>
      </c>
      <c r="D25" s="63">
        <v>40</v>
      </c>
      <c r="E25" s="64">
        <v>9</v>
      </c>
      <c r="F25" s="63">
        <v>9</v>
      </c>
      <c r="G25" s="64">
        <v>3</v>
      </c>
      <c r="H25" s="63">
        <v>2</v>
      </c>
      <c r="I25" s="64">
        <v>3</v>
      </c>
      <c r="J25" s="60">
        <f t="shared" si="0"/>
        <v>47</v>
      </c>
      <c r="K25" s="262">
        <f t="shared" si="1"/>
        <v>7</v>
      </c>
    </row>
    <row r="26" spans="1:11" ht="29.25" customHeight="1">
      <c r="A26" s="61" t="s">
        <v>81</v>
      </c>
      <c r="B26" s="62">
        <v>39</v>
      </c>
      <c r="C26" s="62">
        <v>10</v>
      </c>
      <c r="D26" s="63">
        <v>17</v>
      </c>
      <c r="E26" s="64">
        <v>4</v>
      </c>
      <c r="F26" s="63">
        <v>2</v>
      </c>
      <c r="G26" s="64">
        <v>1</v>
      </c>
      <c r="H26" s="64">
        <v>5</v>
      </c>
      <c r="I26" s="64">
        <v>1</v>
      </c>
      <c r="J26" s="60">
        <f t="shared" si="0"/>
        <v>15</v>
      </c>
      <c r="K26" s="262">
        <f t="shared" si="1"/>
        <v>4</v>
      </c>
    </row>
    <row r="27" spans="1:11" ht="23.25">
      <c r="A27" s="61" t="s">
        <v>82</v>
      </c>
      <c r="B27" s="62">
        <v>32</v>
      </c>
      <c r="C27" s="62">
        <v>8</v>
      </c>
      <c r="D27" s="63">
        <v>15</v>
      </c>
      <c r="E27" s="64">
        <v>5</v>
      </c>
      <c r="F27" s="63">
        <v>4</v>
      </c>
      <c r="G27" s="64">
        <v>1</v>
      </c>
      <c r="H27" s="63">
        <v>1</v>
      </c>
      <c r="I27" s="64">
        <v>0</v>
      </c>
      <c r="J27" s="60">
        <f t="shared" si="0"/>
        <v>12</v>
      </c>
      <c r="K27" s="262">
        <f t="shared" si="1"/>
        <v>2</v>
      </c>
    </row>
    <row r="28" spans="1:11" ht="92.25" customHeight="1">
      <c r="A28" s="61" t="s">
        <v>83</v>
      </c>
      <c r="B28" s="62">
        <v>0</v>
      </c>
      <c r="C28" s="62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0">
        <f>B28-(D28+F28+H28)</f>
        <v>0</v>
      </c>
      <c r="K28" s="262">
        <f>C28-(E28+G28+I28)</f>
        <v>0</v>
      </c>
    </row>
    <row r="29" spans="1:11" ht="46.5" thickBot="1">
      <c r="A29" s="65" t="s">
        <v>84</v>
      </c>
      <c r="B29" s="66">
        <v>0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218">
        <f>B29-(D29+F29+H29)</f>
        <v>0</v>
      </c>
      <c r="K29" s="263">
        <f>C29-(E29+G29+I29)</f>
        <v>0</v>
      </c>
    </row>
    <row r="30" spans="1:11" ht="15">
      <c r="A30" s="68" t="s">
        <v>18</v>
      </c>
      <c r="B30" s="3"/>
      <c r="C30" s="69"/>
      <c r="D30" s="70"/>
      <c r="E30" s="70"/>
      <c r="F30" s="70"/>
      <c r="G30" s="70"/>
      <c r="H30" s="70"/>
      <c r="I30" s="70"/>
      <c r="J30" s="70"/>
      <c r="K30" s="70"/>
    </row>
    <row r="31" spans="6:9" ht="15">
      <c r="F31" s="4"/>
      <c r="G31" s="4"/>
      <c r="H31" s="4"/>
      <c r="I31" s="4"/>
    </row>
    <row r="32" spans="1:9" ht="15">
      <c r="A32" s="68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&amp;L15.03.2013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80" max="80" width="21.00390625" style="0" customWidth="1"/>
    <col min="81" max="81" width="7.140625" style="0" customWidth="1"/>
    <col min="82" max="82" width="8.140625" style="0" bestFit="1" customWidth="1"/>
    <col min="83" max="83" width="7.28125" style="0" bestFit="1" customWidth="1"/>
    <col min="84" max="84" width="8.140625" style="0" bestFit="1" customWidth="1"/>
    <col min="85" max="85" width="7.28125" style="0" bestFit="1" customWidth="1"/>
    <col min="86" max="86" width="8.140625" style="0" bestFit="1" customWidth="1"/>
    <col min="87" max="87" width="7.28125" style="0" bestFit="1" customWidth="1"/>
    <col min="88" max="88" width="8.140625" style="0" bestFit="1" customWidth="1"/>
    <col min="89" max="89" width="7.00390625" style="0" customWidth="1"/>
    <col min="90" max="90" width="7.7109375" style="0" customWidth="1"/>
    <col min="91" max="91" width="17.8515625" style="0" bestFit="1" customWidth="1"/>
  </cols>
  <sheetData>
    <row r="2" spans="1:11" ht="18.75" thickBot="1">
      <c r="A2" s="314" t="s">
        <v>396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2:11" ht="15.75">
      <c r="B3" s="71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>
      <c r="A4" s="345" t="s">
        <v>85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2:11" ht="16.5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58.5" customHeight="1" thickBot="1">
      <c r="A6" s="351" t="s">
        <v>86</v>
      </c>
      <c r="B6" s="353" t="s">
        <v>58</v>
      </c>
      <c r="C6" s="354"/>
      <c r="D6" s="355" t="s">
        <v>59</v>
      </c>
      <c r="E6" s="354"/>
      <c r="F6" s="355" t="s">
        <v>60</v>
      </c>
      <c r="G6" s="354"/>
      <c r="H6" s="355" t="s">
        <v>61</v>
      </c>
      <c r="I6" s="354"/>
      <c r="J6" s="355" t="s">
        <v>62</v>
      </c>
      <c r="K6" s="357"/>
    </row>
    <row r="7" spans="1:11" ht="15.75" customHeight="1" thickBot="1">
      <c r="A7" s="352"/>
      <c r="B7" s="54" t="s">
        <v>8</v>
      </c>
      <c r="C7" s="55" t="s">
        <v>17</v>
      </c>
      <c r="D7" s="54" t="s">
        <v>8</v>
      </c>
      <c r="E7" s="55" t="s">
        <v>17</v>
      </c>
      <c r="F7" s="54" t="s">
        <v>8</v>
      </c>
      <c r="G7" s="55" t="s">
        <v>17</v>
      </c>
      <c r="H7" s="54" t="s">
        <v>8</v>
      </c>
      <c r="I7" s="55" t="s">
        <v>17</v>
      </c>
      <c r="J7" s="54" t="s">
        <v>8</v>
      </c>
      <c r="K7" s="55" t="s">
        <v>17</v>
      </c>
    </row>
    <row r="8" spans="1:11" ht="15.75" thickBot="1">
      <c r="A8" s="73" t="s">
        <v>63</v>
      </c>
      <c r="B8" s="208">
        <f>SUM(B9,B10,B11,B12,B13,B14,B15,B16,B17,B18,B19,B20,B21,B22,B23,B24,B25,B26,B27,B28,B29)</f>
        <v>5510</v>
      </c>
      <c r="C8" s="208">
        <f>SUM(C9,C10,C11,C12,C13,C14,C15,C16,C17,C18,C19,C20,C21,C22,C23,C24,C25,C26,C27,C28,C29)</f>
        <v>1854</v>
      </c>
      <c r="D8" s="74">
        <f aca="true" t="shared" si="0" ref="D8:I8">SUM(D9,D10,D11,D12,D13,D14,D15,D16,D17,D18,D19,D20,D21,D22,D23,D24,D25,D26,D27,D28,D29)</f>
        <v>1795</v>
      </c>
      <c r="E8" s="74">
        <f t="shared" si="0"/>
        <v>566</v>
      </c>
      <c r="F8" s="74">
        <f t="shared" si="0"/>
        <v>681</v>
      </c>
      <c r="G8" s="74">
        <f t="shared" si="0"/>
        <v>246</v>
      </c>
      <c r="H8" s="74">
        <f t="shared" si="0"/>
        <v>206</v>
      </c>
      <c r="I8" s="74">
        <f t="shared" si="0"/>
        <v>75</v>
      </c>
      <c r="J8" s="208">
        <f>SUM(J9,J10,J11,J12,J13,J14,J15,J16,J17,J18,J19,J20,J21,J22,J23,J24,J25,J26,J27,J28,J29)</f>
        <v>2828</v>
      </c>
      <c r="K8" s="208">
        <f>SUM(K9,K10,K11,K12,K13,K14,K15,K16,K17,K18,K19,K20,K21,K22,K23,K24,K25,K26,K27,K28,K29)</f>
        <v>967</v>
      </c>
    </row>
    <row r="9" spans="1:11" ht="29.25" customHeight="1">
      <c r="A9" s="75" t="s">
        <v>64</v>
      </c>
      <c r="B9" s="76">
        <v>46</v>
      </c>
      <c r="C9" s="76">
        <v>9</v>
      </c>
      <c r="D9" s="77">
        <v>1</v>
      </c>
      <c r="E9" s="78">
        <v>1</v>
      </c>
      <c r="F9" s="77">
        <v>2</v>
      </c>
      <c r="G9" s="78">
        <v>1</v>
      </c>
      <c r="H9" s="77">
        <v>2</v>
      </c>
      <c r="I9" s="78">
        <v>0</v>
      </c>
      <c r="J9" s="294">
        <f>B9-(D9+F9+H9)</f>
        <v>41</v>
      </c>
      <c r="K9" s="295">
        <f>C9-(E9+G9+I9)</f>
        <v>7</v>
      </c>
    </row>
    <row r="10" spans="1:11" ht="23.25">
      <c r="A10" s="61" t="s">
        <v>65</v>
      </c>
      <c r="B10" s="62">
        <v>9</v>
      </c>
      <c r="C10" s="62">
        <v>1</v>
      </c>
      <c r="D10" s="63">
        <v>3</v>
      </c>
      <c r="E10" s="64">
        <v>0</v>
      </c>
      <c r="F10" s="63">
        <v>1</v>
      </c>
      <c r="G10" s="64">
        <v>0</v>
      </c>
      <c r="H10" s="63">
        <v>0</v>
      </c>
      <c r="I10" s="64">
        <v>0</v>
      </c>
      <c r="J10" s="63">
        <f>B10-(D10+F10+H10)</f>
        <v>5</v>
      </c>
      <c r="K10" s="262">
        <f>C10-(E10+G10+I10)</f>
        <v>1</v>
      </c>
    </row>
    <row r="11" spans="1:11" ht="15">
      <c r="A11" s="61" t="s">
        <v>66</v>
      </c>
      <c r="B11" s="62">
        <v>687</v>
      </c>
      <c r="C11" s="62">
        <v>183</v>
      </c>
      <c r="D11" s="63">
        <v>279</v>
      </c>
      <c r="E11" s="64">
        <v>75</v>
      </c>
      <c r="F11" s="63">
        <v>51</v>
      </c>
      <c r="G11" s="64">
        <v>16</v>
      </c>
      <c r="H11" s="63">
        <v>22</v>
      </c>
      <c r="I11" s="64">
        <v>6</v>
      </c>
      <c r="J11" s="63">
        <f aca="true" t="shared" si="1" ref="J11:J27">B11-(D11+F11+H11)</f>
        <v>335</v>
      </c>
      <c r="K11" s="262">
        <f aca="true" t="shared" si="2" ref="K11:K27">C11-(E11+G11+I11)</f>
        <v>86</v>
      </c>
    </row>
    <row r="12" spans="1:11" ht="36.75" customHeight="1">
      <c r="A12" s="61" t="s">
        <v>67</v>
      </c>
      <c r="B12" s="62">
        <v>6</v>
      </c>
      <c r="C12" s="62">
        <v>1</v>
      </c>
      <c r="D12" s="63">
        <v>2</v>
      </c>
      <c r="E12" s="64">
        <v>0</v>
      </c>
      <c r="F12" s="63">
        <v>1</v>
      </c>
      <c r="G12" s="64">
        <v>0</v>
      </c>
      <c r="H12" s="63">
        <v>0</v>
      </c>
      <c r="I12" s="64">
        <v>0</v>
      </c>
      <c r="J12" s="63">
        <f t="shared" si="1"/>
        <v>3</v>
      </c>
      <c r="K12" s="262">
        <f t="shared" si="2"/>
        <v>1</v>
      </c>
    </row>
    <row r="13" spans="1:11" ht="38.25" customHeight="1">
      <c r="A13" s="61" t="s">
        <v>68</v>
      </c>
      <c r="B13" s="62">
        <v>9</v>
      </c>
      <c r="C13" s="62">
        <v>2</v>
      </c>
      <c r="D13" s="63">
        <v>3</v>
      </c>
      <c r="E13" s="64">
        <v>1</v>
      </c>
      <c r="F13" s="63">
        <v>0</v>
      </c>
      <c r="G13" s="64">
        <v>1</v>
      </c>
      <c r="H13" s="64">
        <v>0</v>
      </c>
      <c r="I13" s="64">
        <v>0</v>
      </c>
      <c r="J13" s="63">
        <f t="shared" si="1"/>
        <v>6</v>
      </c>
      <c r="K13" s="262">
        <f t="shared" si="2"/>
        <v>0</v>
      </c>
    </row>
    <row r="14" spans="1:11" ht="15">
      <c r="A14" s="61" t="s">
        <v>69</v>
      </c>
      <c r="B14" s="62">
        <v>939</v>
      </c>
      <c r="C14" s="62">
        <v>242</v>
      </c>
      <c r="D14" s="63">
        <v>231</v>
      </c>
      <c r="E14" s="64">
        <v>93</v>
      </c>
      <c r="F14" s="63">
        <v>103</v>
      </c>
      <c r="G14" s="64">
        <v>36</v>
      </c>
      <c r="H14" s="63">
        <v>44</v>
      </c>
      <c r="I14" s="64">
        <v>13</v>
      </c>
      <c r="J14" s="63">
        <f t="shared" si="1"/>
        <v>561</v>
      </c>
      <c r="K14" s="262">
        <f t="shared" si="2"/>
        <v>100</v>
      </c>
    </row>
    <row r="15" spans="1:11" ht="47.25" customHeight="1">
      <c r="A15" s="61" t="s">
        <v>70</v>
      </c>
      <c r="B15" s="62">
        <v>2192</v>
      </c>
      <c r="C15" s="62">
        <v>945</v>
      </c>
      <c r="D15" s="63">
        <v>599</v>
      </c>
      <c r="E15" s="64">
        <v>214</v>
      </c>
      <c r="F15" s="63">
        <v>302</v>
      </c>
      <c r="G15" s="64">
        <v>112</v>
      </c>
      <c r="H15" s="63">
        <v>72</v>
      </c>
      <c r="I15" s="64">
        <v>34</v>
      </c>
      <c r="J15" s="63">
        <f t="shared" si="1"/>
        <v>1219</v>
      </c>
      <c r="K15" s="262">
        <f t="shared" si="2"/>
        <v>585</v>
      </c>
    </row>
    <row r="16" spans="1:11" ht="19.5" customHeight="1">
      <c r="A16" s="61" t="s">
        <v>71</v>
      </c>
      <c r="B16" s="62">
        <v>433</v>
      </c>
      <c r="C16" s="62">
        <v>96</v>
      </c>
      <c r="D16" s="63">
        <v>331</v>
      </c>
      <c r="E16" s="64">
        <v>65</v>
      </c>
      <c r="F16" s="63">
        <v>8</v>
      </c>
      <c r="G16" s="64">
        <v>7</v>
      </c>
      <c r="H16" s="63">
        <v>5</v>
      </c>
      <c r="I16" s="64">
        <v>2</v>
      </c>
      <c r="J16" s="63">
        <f t="shared" si="1"/>
        <v>89</v>
      </c>
      <c r="K16" s="262">
        <f t="shared" si="2"/>
        <v>22</v>
      </c>
    </row>
    <row r="17" spans="1:11" ht="26.25" customHeight="1">
      <c r="A17" s="61" t="s">
        <v>72</v>
      </c>
      <c r="B17" s="59">
        <v>398</v>
      </c>
      <c r="C17" s="62">
        <v>123</v>
      </c>
      <c r="D17" s="63">
        <v>95</v>
      </c>
      <c r="E17" s="64">
        <v>33</v>
      </c>
      <c r="F17" s="63">
        <v>77</v>
      </c>
      <c r="G17" s="64">
        <v>30</v>
      </c>
      <c r="H17" s="63">
        <v>7</v>
      </c>
      <c r="I17" s="64">
        <v>2</v>
      </c>
      <c r="J17" s="63">
        <f t="shared" si="1"/>
        <v>219</v>
      </c>
      <c r="K17" s="262">
        <f t="shared" si="2"/>
        <v>58</v>
      </c>
    </row>
    <row r="18" spans="1:11" ht="15">
      <c r="A18" s="61" t="s">
        <v>73</v>
      </c>
      <c r="B18" s="62">
        <v>99</v>
      </c>
      <c r="C18" s="62">
        <v>25</v>
      </c>
      <c r="D18" s="63">
        <v>50</v>
      </c>
      <c r="E18" s="64">
        <v>12</v>
      </c>
      <c r="F18" s="63">
        <v>13</v>
      </c>
      <c r="G18" s="64">
        <v>4</v>
      </c>
      <c r="H18" s="63">
        <v>7</v>
      </c>
      <c r="I18" s="64">
        <v>1</v>
      </c>
      <c r="J18" s="63">
        <f t="shared" si="1"/>
        <v>29</v>
      </c>
      <c r="K18" s="262">
        <f t="shared" si="2"/>
        <v>8</v>
      </c>
    </row>
    <row r="19" spans="1:11" ht="27.75" customHeight="1">
      <c r="A19" s="61" t="s">
        <v>74</v>
      </c>
      <c r="B19" s="62">
        <v>38</v>
      </c>
      <c r="C19" s="62">
        <v>34</v>
      </c>
      <c r="D19" s="63">
        <v>7</v>
      </c>
      <c r="E19" s="64">
        <v>9</v>
      </c>
      <c r="F19" s="63">
        <v>1</v>
      </c>
      <c r="G19" s="64">
        <v>2</v>
      </c>
      <c r="H19" s="63">
        <v>2</v>
      </c>
      <c r="I19" s="64">
        <v>2</v>
      </c>
      <c r="J19" s="63">
        <f t="shared" si="1"/>
        <v>28</v>
      </c>
      <c r="K19" s="262">
        <f t="shared" si="2"/>
        <v>21</v>
      </c>
    </row>
    <row r="20" spans="1:11" ht="25.5" customHeight="1">
      <c r="A20" s="61" t="s">
        <v>75</v>
      </c>
      <c r="B20" s="62">
        <v>94</v>
      </c>
      <c r="C20" s="62">
        <v>59</v>
      </c>
      <c r="D20" s="63">
        <v>30</v>
      </c>
      <c r="E20" s="64">
        <v>24</v>
      </c>
      <c r="F20" s="63">
        <v>16</v>
      </c>
      <c r="G20" s="64">
        <v>9</v>
      </c>
      <c r="H20" s="63">
        <v>8</v>
      </c>
      <c r="I20" s="64">
        <v>0</v>
      </c>
      <c r="J20" s="63">
        <f t="shared" si="1"/>
        <v>40</v>
      </c>
      <c r="K20" s="262">
        <f t="shared" si="2"/>
        <v>26</v>
      </c>
    </row>
    <row r="21" spans="1:11" ht="26.25" customHeight="1">
      <c r="A21" s="61" t="s">
        <v>76</v>
      </c>
      <c r="B21" s="62">
        <v>254</v>
      </c>
      <c r="C21" s="62">
        <v>57</v>
      </c>
      <c r="D21" s="63">
        <v>82</v>
      </c>
      <c r="E21" s="64">
        <v>18</v>
      </c>
      <c r="F21" s="63">
        <v>45</v>
      </c>
      <c r="G21" s="64">
        <v>10</v>
      </c>
      <c r="H21" s="63">
        <v>10</v>
      </c>
      <c r="I21" s="64">
        <v>10</v>
      </c>
      <c r="J21" s="63">
        <f t="shared" si="1"/>
        <v>117</v>
      </c>
      <c r="K21" s="262">
        <f t="shared" si="2"/>
        <v>19</v>
      </c>
    </row>
    <row r="22" spans="1:11" ht="28.5" customHeight="1">
      <c r="A22" s="61" t="s">
        <v>77</v>
      </c>
      <c r="B22" s="62">
        <v>92</v>
      </c>
      <c r="C22" s="62">
        <v>17</v>
      </c>
      <c r="D22" s="63">
        <v>27</v>
      </c>
      <c r="E22" s="64">
        <v>6</v>
      </c>
      <c r="F22" s="63">
        <v>15</v>
      </c>
      <c r="G22" s="64">
        <v>4</v>
      </c>
      <c r="H22" s="63">
        <v>8</v>
      </c>
      <c r="I22" s="64">
        <v>0</v>
      </c>
      <c r="J22" s="63">
        <f t="shared" si="1"/>
        <v>42</v>
      </c>
      <c r="K22" s="262">
        <f t="shared" si="2"/>
        <v>7</v>
      </c>
    </row>
    <row r="23" spans="1:11" ht="34.5">
      <c r="A23" s="61" t="s">
        <v>78</v>
      </c>
      <c r="B23" s="62">
        <v>2</v>
      </c>
      <c r="C23" s="62">
        <v>1</v>
      </c>
      <c r="D23" s="63">
        <v>1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f t="shared" si="1"/>
        <v>1</v>
      </c>
      <c r="K23" s="262">
        <f t="shared" si="2"/>
        <v>1</v>
      </c>
    </row>
    <row r="24" spans="1:11" ht="15">
      <c r="A24" s="61" t="s">
        <v>79</v>
      </c>
      <c r="B24" s="62">
        <v>62</v>
      </c>
      <c r="C24" s="62">
        <v>16</v>
      </c>
      <c r="D24" s="63">
        <v>12</v>
      </c>
      <c r="E24" s="64">
        <v>3</v>
      </c>
      <c r="F24" s="63">
        <v>9</v>
      </c>
      <c r="G24" s="64">
        <v>4</v>
      </c>
      <c r="H24" s="63">
        <v>7</v>
      </c>
      <c r="I24" s="64">
        <v>1</v>
      </c>
      <c r="J24" s="63">
        <f t="shared" si="1"/>
        <v>34</v>
      </c>
      <c r="K24" s="262">
        <f t="shared" si="2"/>
        <v>8</v>
      </c>
    </row>
    <row r="25" spans="1:11" ht="25.5" customHeight="1">
      <c r="A25" s="61" t="s">
        <v>80</v>
      </c>
      <c r="B25" s="62">
        <v>10</v>
      </c>
      <c r="C25" s="62">
        <v>5</v>
      </c>
      <c r="D25" s="63">
        <v>1</v>
      </c>
      <c r="E25" s="64">
        <v>3</v>
      </c>
      <c r="F25" s="63">
        <v>0</v>
      </c>
      <c r="G25" s="64">
        <v>0</v>
      </c>
      <c r="H25" s="63">
        <v>1</v>
      </c>
      <c r="I25" s="64">
        <v>0</v>
      </c>
      <c r="J25" s="63">
        <f t="shared" si="1"/>
        <v>8</v>
      </c>
      <c r="K25" s="262">
        <f t="shared" si="2"/>
        <v>2</v>
      </c>
    </row>
    <row r="26" spans="1:11" ht="30.75" customHeight="1">
      <c r="A26" s="61" t="s">
        <v>81</v>
      </c>
      <c r="B26" s="62">
        <v>40</v>
      </c>
      <c r="C26" s="62">
        <v>10</v>
      </c>
      <c r="D26" s="63">
        <v>18</v>
      </c>
      <c r="E26" s="64">
        <v>2</v>
      </c>
      <c r="F26" s="63">
        <v>1</v>
      </c>
      <c r="G26" s="64">
        <v>1</v>
      </c>
      <c r="H26" s="64">
        <v>4</v>
      </c>
      <c r="I26" s="64">
        <v>1</v>
      </c>
      <c r="J26" s="63">
        <f t="shared" si="1"/>
        <v>17</v>
      </c>
      <c r="K26" s="262">
        <f t="shared" si="2"/>
        <v>6</v>
      </c>
    </row>
    <row r="27" spans="1:11" ht="21" customHeight="1">
      <c r="A27" s="61" t="s">
        <v>82</v>
      </c>
      <c r="B27" s="62">
        <v>100</v>
      </c>
      <c r="C27" s="62">
        <v>28</v>
      </c>
      <c r="D27" s="63">
        <v>23</v>
      </c>
      <c r="E27" s="64">
        <v>7</v>
      </c>
      <c r="F27" s="63">
        <v>36</v>
      </c>
      <c r="G27" s="64">
        <v>9</v>
      </c>
      <c r="H27" s="63">
        <v>7</v>
      </c>
      <c r="I27" s="64">
        <v>3</v>
      </c>
      <c r="J27" s="63">
        <f t="shared" si="1"/>
        <v>34</v>
      </c>
      <c r="K27" s="262">
        <f t="shared" si="2"/>
        <v>9</v>
      </c>
    </row>
    <row r="28" spans="1:11" ht="79.5" customHeight="1">
      <c r="A28" s="61" t="s">
        <v>83</v>
      </c>
      <c r="B28" s="59">
        <v>0</v>
      </c>
      <c r="C28" s="62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3">
        <f>B28-(D28+F28+H28)</f>
        <v>0</v>
      </c>
      <c r="K28" s="262">
        <f>C28-(E28+G28+I28)</f>
        <v>0</v>
      </c>
    </row>
    <row r="29" spans="1:11" ht="36" customHeight="1" thickBot="1">
      <c r="A29" s="65" t="s">
        <v>84</v>
      </c>
      <c r="B29" s="59">
        <v>0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218">
        <f>B29-(D29+F29+H29)</f>
        <v>0</v>
      </c>
      <c r="K29" s="263">
        <f>C29-(E29+G29+I29)</f>
        <v>0</v>
      </c>
    </row>
    <row r="30" spans="1:11" ht="15">
      <c r="A30" s="356" t="s">
        <v>18</v>
      </c>
      <c r="B30" s="356"/>
      <c r="C30" s="356"/>
      <c r="D30" s="70"/>
      <c r="E30" s="70"/>
      <c r="F30" s="70"/>
      <c r="G30" s="70"/>
      <c r="H30" s="70"/>
      <c r="I30" s="70"/>
      <c r="J30" s="70"/>
      <c r="K30" s="70"/>
    </row>
    <row r="31" ht="15" customHeight="1">
      <c r="A31" s="79"/>
    </row>
    <row r="32" ht="15">
      <c r="A32" s="79"/>
    </row>
    <row r="33" ht="15">
      <c r="A33" s="7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&amp;L15.03.2013&amp;CTÜRKİYE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I11" sqref="I1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96" max="196" width="21.00390625" style="0" customWidth="1"/>
    <col min="197" max="197" width="7.00390625" style="0" bestFit="1" customWidth="1"/>
    <col min="198" max="198" width="8.140625" style="0" customWidth="1"/>
    <col min="199" max="199" width="7.00390625" style="0" bestFit="1" customWidth="1"/>
    <col min="200" max="200" width="8.57421875" style="0" customWidth="1"/>
    <col min="201" max="201" width="7.00390625" style="0" bestFit="1" customWidth="1"/>
    <col min="202" max="202" width="8.140625" style="0" customWidth="1"/>
    <col min="203" max="203" width="7.7109375" style="0" bestFit="1" customWidth="1"/>
    <col min="204" max="204" width="8.140625" style="0" bestFit="1" customWidth="1"/>
    <col min="205" max="205" width="7.7109375" style="0" bestFit="1" customWidth="1"/>
    <col min="206" max="206" width="17.8515625" style="0" bestFit="1" customWidth="1"/>
  </cols>
  <sheetData>
    <row r="2" spans="1:10" ht="15.75" customHeight="1" thickBot="1">
      <c r="A2" s="358" t="s">
        <v>396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8.75" customHeight="1">
      <c r="A4" s="359" t="s">
        <v>252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2:10" ht="16.5" customHeight="1" thickBot="1">
      <c r="B5" s="53"/>
      <c r="C5" s="53"/>
      <c r="D5" s="53"/>
      <c r="E5" s="53"/>
      <c r="F5" s="53"/>
      <c r="G5" s="53"/>
      <c r="H5" s="53"/>
      <c r="I5" s="53"/>
      <c r="J5" s="131"/>
    </row>
    <row r="6" spans="1:10" ht="58.5" customHeight="1" thickBot="1">
      <c r="A6" s="351" t="s">
        <v>253</v>
      </c>
      <c r="B6" s="360" t="s">
        <v>391</v>
      </c>
      <c r="C6" s="361"/>
      <c r="D6" s="361"/>
      <c r="E6" s="362"/>
      <c r="F6" s="355" t="s">
        <v>397</v>
      </c>
      <c r="G6" s="363"/>
      <c r="H6" s="363"/>
      <c r="I6" s="354"/>
      <c r="J6" s="51"/>
    </row>
    <row r="7" spans="1:10" ht="15.75" customHeight="1" thickBot="1">
      <c r="A7" s="352"/>
      <c r="B7" s="364" t="s">
        <v>254</v>
      </c>
      <c r="C7" s="365"/>
      <c r="D7" s="364" t="s">
        <v>255</v>
      </c>
      <c r="E7" s="365"/>
      <c r="F7" s="364" t="s">
        <v>254</v>
      </c>
      <c r="G7" s="365"/>
      <c r="H7" s="364" t="s">
        <v>255</v>
      </c>
      <c r="I7" s="365"/>
      <c r="J7" s="51"/>
    </row>
    <row r="8" spans="1:10" ht="15.75" thickBot="1">
      <c r="A8" s="56" t="s">
        <v>63</v>
      </c>
      <c r="B8" s="132" t="s">
        <v>8</v>
      </c>
      <c r="C8" s="133" t="s">
        <v>17</v>
      </c>
      <c r="D8" s="132" t="s">
        <v>8</v>
      </c>
      <c r="E8" s="133" t="s">
        <v>17</v>
      </c>
      <c r="F8" s="132" t="s">
        <v>8</v>
      </c>
      <c r="G8" s="133" t="s">
        <v>17</v>
      </c>
      <c r="H8" s="134" t="s">
        <v>8</v>
      </c>
      <c r="I8" s="135" t="s">
        <v>17</v>
      </c>
      <c r="J8" s="51"/>
    </row>
    <row r="9" spans="1:10" ht="23.25">
      <c r="A9" s="75" t="s">
        <v>64</v>
      </c>
      <c r="B9" s="78">
        <v>96</v>
      </c>
      <c r="C9" s="78">
        <v>14</v>
      </c>
      <c r="D9" s="77">
        <v>46</v>
      </c>
      <c r="E9" s="78">
        <v>9</v>
      </c>
      <c r="F9" s="77">
        <v>155</v>
      </c>
      <c r="G9" s="78">
        <v>53</v>
      </c>
      <c r="H9" s="63">
        <v>76</v>
      </c>
      <c r="I9" s="136">
        <v>24</v>
      </c>
      <c r="J9" s="51"/>
    </row>
    <row r="10" spans="1:10" ht="23.25">
      <c r="A10" s="61" t="s">
        <v>65</v>
      </c>
      <c r="B10" s="64">
        <v>50</v>
      </c>
      <c r="C10" s="64">
        <v>16</v>
      </c>
      <c r="D10" s="63">
        <v>9</v>
      </c>
      <c r="E10" s="64">
        <v>1</v>
      </c>
      <c r="F10" s="63">
        <v>87</v>
      </c>
      <c r="G10" s="64">
        <v>32</v>
      </c>
      <c r="H10" s="63">
        <v>13</v>
      </c>
      <c r="I10" s="136">
        <v>14</v>
      </c>
      <c r="J10" s="51"/>
    </row>
    <row r="11" spans="1:10" ht="15">
      <c r="A11" s="61" t="s">
        <v>66</v>
      </c>
      <c r="B11" s="64">
        <v>621</v>
      </c>
      <c r="C11" s="64">
        <v>187</v>
      </c>
      <c r="D11" s="63">
        <v>687</v>
      </c>
      <c r="E11" s="64">
        <v>183</v>
      </c>
      <c r="F11" s="63">
        <v>1262</v>
      </c>
      <c r="G11" s="64">
        <v>720</v>
      </c>
      <c r="H11" s="63">
        <v>1424</v>
      </c>
      <c r="I11" s="136">
        <v>481</v>
      </c>
      <c r="J11" s="51"/>
    </row>
    <row r="12" spans="1:10" ht="34.5">
      <c r="A12" s="61" t="s">
        <v>67</v>
      </c>
      <c r="B12" s="64">
        <v>47</v>
      </c>
      <c r="C12" s="64">
        <v>11</v>
      </c>
      <c r="D12" s="63">
        <v>6</v>
      </c>
      <c r="E12" s="64">
        <v>1</v>
      </c>
      <c r="F12" s="63">
        <v>133</v>
      </c>
      <c r="G12" s="64">
        <v>28</v>
      </c>
      <c r="H12" s="63">
        <v>8</v>
      </c>
      <c r="I12" s="136">
        <v>4</v>
      </c>
      <c r="J12" s="51"/>
    </row>
    <row r="13" spans="1:10" ht="34.5">
      <c r="A13" s="61" t="s">
        <v>68</v>
      </c>
      <c r="B13" s="64">
        <v>12</v>
      </c>
      <c r="C13" s="64">
        <v>3</v>
      </c>
      <c r="D13" s="63">
        <v>9</v>
      </c>
      <c r="E13" s="64">
        <v>2</v>
      </c>
      <c r="F13" s="63">
        <v>35</v>
      </c>
      <c r="G13" s="64">
        <v>8</v>
      </c>
      <c r="H13" s="63">
        <v>16</v>
      </c>
      <c r="I13" s="136">
        <v>3</v>
      </c>
      <c r="J13" s="51"/>
    </row>
    <row r="14" spans="1:10" ht="15">
      <c r="A14" s="61" t="s">
        <v>69</v>
      </c>
      <c r="B14" s="64">
        <v>729</v>
      </c>
      <c r="C14" s="64">
        <v>224</v>
      </c>
      <c r="D14" s="63">
        <v>939</v>
      </c>
      <c r="E14" s="64">
        <v>242</v>
      </c>
      <c r="F14" s="63">
        <v>1375</v>
      </c>
      <c r="G14" s="64">
        <v>858</v>
      </c>
      <c r="H14" s="63">
        <v>1903</v>
      </c>
      <c r="I14" s="136">
        <v>691</v>
      </c>
      <c r="J14" s="51"/>
    </row>
    <row r="15" spans="1:10" ht="45.75">
      <c r="A15" s="61" t="s">
        <v>70</v>
      </c>
      <c r="B15" s="64">
        <v>1190</v>
      </c>
      <c r="C15" s="64">
        <v>410</v>
      </c>
      <c r="D15" s="63">
        <v>2192</v>
      </c>
      <c r="E15" s="64">
        <v>945</v>
      </c>
      <c r="F15" s="63">
        <v>2434</v>
      </c>
      <c r="G15" s="64">
        <v>1476</v>
      </c>
      <c r="H15" s="63">
        <v>4642</v>
      </c>
      <c r="I15" s="136">
        <v>2452</v>
      </c>
      <c r="J15" s="51"/>
    </row>
    <row r="16" spans="1:10" ht="15">
      <c r="A16" s="61" t="s">
        <v>71</v>
      </c>
      <c r="B16" s="64">
        <v>182</v>
      </c>
      <c r="C16" s="64">
        <v>50</v>
      </c>
      <c r="D16" s="63">
        <v>433</v>
      </c>
      <c r="E16" s="64">
        <v>96</v>
      </c>
      <c r="F16" s="63">
        <v>402</v>
      </c>
      <c r="G16" s="64">
        <v>208</v>
      </c>
      <c r="H16" s="63">
        <v>990</v>
      </c>
      <c r="I16" s="136">
        <v>278</v>
      </c>
      <c r="J16" s="51"/>
    </row>
    <row r="17" spans="1:10" ht="23.25">
      <c r="A17" s="61" t="s">
        <v>72</v>
      </c>
      <c r="B17" s="64">
        <v>178</v>
      </c>
      <c r="C17" s="64">
        <v>22</v>
      </c>
      <c r="D17" s="63">
        <v>398</v>
      </c>
      <c r="E17" s="64">
        <v>123</v>
      </c>
      <c r="F17" s="63">
        <v>382</v>
      </c>
      <c r="G17" s="64">
        <v>88</v>
      </c>
      <c r="H17" s="63">
        <v>770</v>
      </c>
      <c r="I17" s="136">
        <v>270</v>
      </c>
      <c r="J17" s="51"/>
    </row>
    <row r="18" spans="1:10" ht="15">
      <c r="A18" s="61" t="s">
        <v>73</v>
      </c>
      <c r="B18" s="64">
        <v>164</v>
      </c>
      <c r="C18" s="64">
        <v>27</v>
      </c>
      <c r="D18" s="63">
        <v>99</v>
      </c>
      <c r="E18" s="64">
        <v>25</v>
      </c>
      <c r="F18" s="63">
        <v>311</v>
      </c>
      <c r="G18" s="64">
        <v>93</v>
      </c>
      <c r="H18" s="63">
        <v>200</v>
      </c>
      <c r="I18" s="136">
        <v>72</v>
      </c>
      <c r="J18" s="51"/>
    </row>
    <row r="19" spans="1:10" ht="23.25">
      <c r="A19" s="61" t="s">
        <v>74</v>
      </c>
      <c r="B19" s="64">
        <v>78</v>
      </c>
      <c r="C19" s="64">
        <v>17</v>
      </c>
      <c r="D19" s="63">
        <v>38</v>
      </c>
      <c r="E19" s="64">
        <v>34</v>
      </c>
      <c r="F19" s="63">
        <v>131</v>
      </c>
      <c r="G19" s="64">
        <v>53</v>
      </c>
      <c r="H19" s="63">
        <v>76</v>
      </c>
      <c r="I19" s="136">
        <v>89</v>
      </c>
      <c r="J19" s="51"/>
    </row>
    <row r="20" spans="1:10" ht="18" customHeight="1">
      <c r="A20" s="61" t="s">
        <v>75</v>
      </c>
      <c r="B20" s="64">
        <v>80</v>
      </c>
      <c r="C20" s="64">
        <v>20</v>
      </c>
      <c r="D20" s="63">
        <v>94</v>
      </c>
      <c r="E20" s="64">
        <v>59</v>
      </c>
      <c r="F20" s="63">
        <v>156</v>
      </c>
      <c r="G20" s="64">
        <v>67</v>
      </c>
      <c r="H20" s="63">
        <v>198</v>
      </c>
      <c r="I20" s="136">
        <v>135</v>
      </c>
      <c r="J20" s="51"/>
    </row>
    <row r="21" spans="1:10" ht="23.25">
      <c r="A21" s="61" t="s">
        <v>76</v>
      </c>
      <c r="B21" s="64">
        <v>434</v>
      </c>
      <c r="C21" s="64">
        <v>87</v>
      </c>
      <c r="D21" s="63">
        <v>254</v>
      </c>
      <c r="E21" s="64">
        <v>57</v>
      </c>
      <c r="F21" s="63">
        <v>803</v>
      </c>
      <c r="G21" s="64">
        <v>277</v>
      </c>
      <c r="H21" s="63">
        <v>469</v>
      </c>
      <c r="I21" s="136">
        <v>156</v>
      </c>
      <c r="J21" s="51"/>
    </row>
    <row r="22" spans="1:10" ht="23.25">
      <c r="A22" s="61" t="s">
        <v>77</v>
      </c>
      <c r="B22" s="64">
        <v>170</v>
      </c>
      <c r="C22" s="64">
        <v>38</v>
      </c>
      <c r="D22" s="63">
        <v>92</v>
      </c>
      <c r="E22" s="64">
        <v>17</v>
      </c>
      <c r="F22" s="63">
        <v>340</v>
      </c>
      <c r="G22" s="64">
        <v>110</v>
      </c>
      <c r="H22" s="63">
        <v>223</v>
      </c>
      <c r="I22" s="136">
        <v>53</v>
      </c>
      <c r="J22" s="51"/>
    </row>
    <row r="23" spans="1:10" ht="34.5">
      <c r="A23" s="61" t="s">
        <v>78</v>
      </c>
      <c r="B23" s="64">
        <v>6</v>
      </c>
      <c r="C23" s="64">
        <v>2</v>
      </c>
      <c r="D23" s="63">
        <v>2</v>
      </c>
      <c r="E23" s="63">
        <v>1</v>
      </c>
      <c r="F23" s="63">
        <v>10</v>
      </c>
      <c r="G23" s="63">
        <v>7</v>
      </c>
      <c r="H23" s="63">
        <v>3</v>
      </c>
      <c r="I23" s="136">
        <v>2</v>
      </c>
      <c r="J23" s="51"/>
    </row>
    <row r="24" spans="1:10" ht="15">
      <c r="A24" s="61" t="s">
        <v>79</v>
      </c>
      <c r="B24" s="64">
        <v>104</v>
      </c>
      <c r="C24" s="64">
        <v>18</v>
      </c>
      <c r="D24" s="63">
        <v>62</v>
      </c>
      <c r="E24" s="64">
        <v>16</v>
      </c>
      <c r="F24" s="63">
        <v>192</v>
      </c>
      <c r="G24" s="64">
        <v>62</v>
      </c>
      <c r="H24" s="63">
        <v>128</v>
      </c>
      <c r="I24" s="136">
        <v>32</v>
      </c>
      <c r="J24" s="51"/>
    </row>
    <row r="25" spans="1:10" ht="23.25">
      <c r="A25" s="61" t="s">
        <v>80</v>
      </c>
      <c r="B25" s="64">
        <v>98</v>
      </c>
      <c r="C25" s="64">
        <v>22</v>
      </c>
      <c r="D25" s="63">
        <v>10</v>
      </c>
      <c r="E25" s="64">
        <v>5</v>
      </c>
      <c r="F25" s="63">
        <v>208</v>
      </c>
      <c r="G25" s="64">
        <v>101</v>
      </c>
      <c r="H25" s="63">
        <v>24</v>
      </c>
      <c r="I25" s="136">
        <v>20</v>
      </c>
      <c r="J25" s="51"/>
    </row>
    <row r="26" spans="1:10" ht="23.25">
      <c r="A26" s="61" t="s">
        <v>81</v>
      </c>
      <c r="B26" s="64">
        <v>39</v>
      </c>
      <c r="C26" s="64">
        <v>10</v>
      </c>
      <c r="D26" s="63">
        <v>40</v>
      </c>
      <c r="E26" s="64">
        <v>10</v>
      </c>
      <c r="F26" s="63">
        <v>63</v>
      </c>
      <c r="G26" s="64">
        <v>24</v>
      </c>
      <c r="H26" s="63">
        <v>69</v>
      </c>
      <c r="I26" s="136">
        <v>32</v>
      </c>
      <c r="J26" s="51"/>
    </row>
    <row r="27" spans="1:10" ht="15">
      <c r="A27" s="61" t="s">
        <v>82</v>
      </c>
      <c r="B27" s="64">
        <v>32</v>
      </c>
      <c r="C27" s="64">
        <v>8</v>
      </c>
      <c r="D27" s="63">
        <v>100</v>
      </c>
      <c r="E27" s="64">
        <v>28</v>
      </c>
      <c r="F27" s="63">
        <v>69</v>
      </c>
      <c r="G27" s="64">
        <v>34</v>
      </c>
      <c r="H27" s="63">
        <v>181</v>
      </c>
      <c r="I27" s="136">
        <v>70</v>
      </c>
      <c r="J27" s="51"/>
    </row>
    <row r="28" spans="1:10" ht="81" customHeight="1">
      <c r="A28" s="61" t="s">
        <v>83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3">
        <v>0</v>
      </c>
      <c r="I28" s="136">
        <v>0</v>
      </c>
      <c r="J28" s="51"/>
    </row>
    <row r="29" spans="1:10" ht="34.5">
      <c r="A29" s="61" t="s">
        <v>84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0">
        <v>0</v>
      </c>
      <c r="I29" s="137">
        <v>0</v>
      </c>
      <c r="J29" s="51"/>
    </row>
    <row r="30" spans="1:10" ht="15.75" thickBot="1">
      <c r="A30" s="138" t="s">
        <v>32</v>
      </c>
      <c r="B30" s="139">
        <f>SUM(B9:B29)</f>
        <v>4310</v>
      </c>
      <c r="C30" s="139">
        <f aca="true" t="shared" si="0" ref="C30:I30">SUM(C9:C29)</f>
        <v>1186</v>
      </c>
      <c r="D30" s="139">
        <f t="shared" si="0"/>
        <v>5510</v>
      </c>
      <c r="E30" s="139">
        <f t="shared" si="0"/>
        <v>1854</v>
      </c>
      <c r="F30" s="139">
        <f t="shared" si="0"/>
        <v>8548</v>
      </c>
      <c r="G30" s="139">
        <f t="shared" si="0"/>
        <v>4299</v>
      </c>
      <c r="H30" s="139">
        <f t="shared" si="0"/>
        <v>11413</v>
      </c>
      <c r="I30" s="264">
        <f t="shared" si="0"/>
        <v>4878</v>
      </c>
      <c r="J30" s="51"/>
    </row>
    <row r="31" spans="1:10" ht="15" customHeight="1">
      <c r="A31" s="140" t="s">
        <v>18</v>
      </c>
      <c r="J31" s="51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&amp;L15.03.2013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A3" sqref="A3"/>
    </sheetView>
  </sheetViews>
  <sheetFormatPr defaultColWidth="9.140625" defaultRowHeight="15"/>
  <cols>
    <col min="228" max="228" width="3.140625" style="0" customWidth="1"/>
  </cols>
  <sheetData>
    <row r="2" spans="1:10" ht="18.75" customHeight="1" thickBot="1">
      <c r="A2" s="314" t="s">
        <v>396</v>
      </c>
      <c r="B2" s="314"/>
      <c r="C2" s="314"/>
      <c r="D2" s="314"/>
      <c r="E2" s="314"/>
      <c r="F2" s="314"/>
      <c r="G2" s="314"/>
      <c r="H2" s="314"/>
      <c r="I2" s="314"/>
      <c r="J2" s="314"/>
    </row>
    <row r="4" spans="1:10" ht="15.75">
      <c r="A4" s="345" t="s">
        <v>398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15.75" customHeight="1">
      <c r="A6" s="372" t="s">
        <v>87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4:8" ht="18.75">
      <c r="D7" s="81"/>
      <c r="E7" s="81"/>
      <c r="F7" s="81"/>
      <c r="G7" s="81"/>
      <c r="H7" s="81"/>
    </row>
    <row r="8" spans="4:7" ht="30" customHeight="1">
      <c r="D8" s="368" t="s">
        <v>88</v>
      </c>
      <c r="E8" s="368"/>
      <c r="F8" s="212" t="s">
        <v>9</v>
      </c>
      <c r="G8" s="82" t="s">
        <v>89</v>
      </c>
    </row>
    <row r="9" spans="4:7" ht="15">
      <c r="D9" s="369" t="s">
        <v>90</v>
      </c>
      <c r="E9" s="369"/>
      <c r="F9" s="213">
        <v>1014</v>
      </c>
      <c r="G9" s="83">
        <f>F9/1460*100</f>
        <v>69.45205479452055</v>
      </c>
    </row>
    <row r="10" spans="4:7" ht="15">
      <c r="D10" s="369" t="s">
        <v>91</v>
      </c>
      <c r="E10" s="369"/>
      <c r="F10" s="213">
        <v>33</v>
      </c>
      <c r="G10" s="83">
        <f aca="true" t="shared" si="0" ref="G10:G23">F10/1460*100</f>
        <v>2.26027397260274</v>
      </c>
    </row>
    <row r="11" spans="4:7" ht="15">
      <c r="D11" s="369" t="s">
        <v>92</v>
      </c>
      <c r="E11" s="369"/>
      <c r="F11" s="213">
        <v>95</v>
      </c>
      <c r="G11" s="83">
        <f t="shared" si="0"/>
        <v>6.506849315068493</v>
      </c>
    </row>
    <row r="12" spans="4:7" ht="15">
      <c r="D12" s="369" t="s">
        <v>93</v>
      </c>
      <c r="E12" s="369"/>
      <c r="F12" s="213">
        <v>38</v>
      </c>
      <c r="G12" s="83">
        <f t="shared" si="0"/>
        <v>2.6027397260273974</v>
      </c>
    </row>
    <row r="13" spans="4:7" ht="15">
      <c r="D13" s="369" t="s">
        <v>94</v>
      </c>
      <c r="E13" s="369"/>
      <c r="F13" s="213">
        <v>27</v>
      </c>
      <c r="G13" s="83">
        <f t="shared" si="0"/>
        <v>1.8493150684931507</v>
      </c>
    </row>
    <row r="14" spans="4:7" ht="15">
      <c r="D14" s="369" t="s">
        <v>95</v>
      </c>
      <c r="E14" s="369"/>
      <c r="F14" s="213">
        <v>24</v>
      </c>
      <c r="G14" s="83">
        <f t="shared" si="0"/>
        <v>1.643835616438356</v>
      </c>
    </row>
    <row r="15" spans="4:7" ht="15">
      <c r="D15" s="369" t="s">
        <v>96</v>
      </c>
      <c r="E15" s="369"/>
      <c r="F15" s="213">
        <v>73</v>
      </c>
      <c r="G15" s="83">
        <f t="shared" si="0"/>
        <v>5</v>
      </c>
    </row>
    <row r="16" spans="4:7" ht="15">
      <c r="D16" s="369" t="s">
        <v>97</v>
      </c>
      <c r="E16" s="369"/>
      <c r="F16" s="213">
        <v>15</v>
      </c>
      <c r="G16" s="83">
        <f t="shared" si="0"/>
        <v>1.0273972602739725</v>
      </c>
    </row>
    <row r="17" spans="4:7" ht="15">
      <c r="D17" s="369" t="s">
        <v>98</v>
      </c>
      <c r="E17" s="369"/>
      <c r="F17" s="213">
        <v>54</v>
      </c>
      <c r="G17" s="83">
        <f t="shared" si="0"/>
        <v>3.6986301369863015</v>
      </c>
    </row>
    <row r="18" spans="4:7" ht="15">
      <c r="D18" s="369" t="s">
        <v>99</v>
      </c>
      <c r="E18" s="369"/>
      <c r="F18" s="213">
        <v>18</v>
      </c>
      <c r="G18" s="83">
        <f t="shared" si="0"/>
        <v>1.2328767123287672</v>
      </c>
    </row>
    <row r="19" spans="4:7" ht="15">
      <c r="D19" s="369" t="s">
        <v>100</v>
      </c>
      <c r="E19" s="369"/>
      <c r="F19" s="213">
        <v>20</v>
      </c>
      <c r="G19" s="83">
        <f t="shared" si="0"/>
        <v>1.36986301369863</v>
      </c>
    </row>
    <row r="20" spans="4:7" ht="15">
      <c r="D20" s="369" t="s">
        <v>101</v>
      </c>
      <c r="E20" s="369"/>
      <c r="F20" s="213">
        <v>13</v>
      </c>
      <c r="G20" s="83">
        <f t="shared" si="0"/>
        <v>0.8904109589041096</v>
      </c>
    </row>
    <row r="21" spans="4:7" ht="15">
      <c r="D21" s="369" t="s">
        <v>102</v>
      </c>
      <c r="E21" s="369"/>
      <c r="F21" s="213">
        <v>6</v>
      </c>
      <c r="G21" s="83">
        <f t="shared" si="0"/>
        <v>0.410958904109589</v>
      </c>
    </row>
    <row r="22" spans="4:7" ht="15">
      <c r="D22" s="369" t="s">
        <v>103</v>
      </c>
      <c r="E22" s="369"/>
      <c r="F22" s="213">
        <v>30</v>
      </c>
      <c r="G22" s="83">
        <f t="shared" si="0"/>
        <v>2.054794520547945</v>
      </c>
    </row>
    <row r="23" spans="4:7" ht="15">
      <c r="D23" s="370" t="s">
        <v>32</v>
      </c>
      <c r="E23" s="371"/>
      <c r="F23" s="214">
        <f>SUM(F9:F22)</f>
        <v>1460</v>
      </c>
      <c r="G23" s="296">
        <f t="shared" si="0"/>
        <v>100</v>
      </c>
    </row>
    <row r="24" ht="15.75" customHeight="1"/>
    <row r="25" spans="1:10" ht="15">
      <c r="A25" s="372" t="s">
        <v>104</v>
      </c>
      <c r="B25" s="372"/>
      <c r="C25" s="372"/>
      <c r="D25" s="372"/>
      <c r="E25" s="372"/>
      <c r="F25" s="372"/>
      <c r="G25" s="372"/>
      <c r="H25" s="372"/>
      <c r="I25" s="372"/>
      <c r="J25" s="372"/>
    </row>
    <row r="26" ht="15.75" customHeight="1"/>
    <row r="27" spans="4:7" ht="15">
      <c r="D27" s="368" t="s">
        <v>88</v>
      </c>
      <c r="E27" s="368"/>
      <c r="F27" s="212" t="s">
        <v>9</v>
      </c>
      <c r="G27" s="82" t="s">
        <v>89</v>
      </c>
    </row>
    <row r="28" spans="4:7" ht="15" customHeight="1">
      <c r="D28" s="367" t="s">
        <v>105</v>
      </c>
      <c r="E28" s="367"/>
      <c r="F28" s="211">
        <v>2069</v>
      </c>
      <c r="G28" s="83">
        <f>F28/6930*100</f>
        <v>29.855699855699857</v>
      </c>
    </row>
    <row r="29" spans="4:7" ht="15">
      <c r="D29" s="367" t="s">
        <v>106</v>
      </c>
      <c r="E29" s="367"/>
      <c r="F29" s="211">
        <v>742</v>
      </c>
      <c r="G29" s="83">
        <f aca="true" t="shared" si="1" ref="G29:G49">F29/6930*100</f>
        <v>10.707070707070706</v>
      </c>
    </row>
    <row r="30" spans="4:7" ht="15">
      <c r="D30" s="367" t="s">
        <v>107</v>
      </c>
      <c r="E30" s="367"/>
      <c r="F30" s="211">
        <v>343</v>
      </c>
      <c r="G30" s="83">
        <f t="shared" si="1"/>
        <v>4.94949494949495</v>
      </c>
    </row>
    <row r="31" spans="4:7" ht="15">
      <c r="D31" s="367" t="s">
        <v>108</v>
      </c>
      <c r="E31" s="367"/>
      <c r="F31" s="211">
        <v>201</v>
      </c>
      <c r="G31" s="83">
        <f t="shared" si="1"/>
        <v>2.9004329004329006</v>
      </c>
    </row>
    <row r="32" spans="4:7" ht="15">
      <c r="D32" s="367" t="s">
        <v>109</v>
      </c>
      <c r="E32" s="367"/>
      <c r="F32" s="211">
        <v>1122</v>
      </c>
      <c r="G32" s="83">
        <f t="shared" si="1"/>
        <v>16.19047619047619</v>
      </c>
    </row>
    <row r="33" spans="4:7" ht="15">
      <c r="D33" s="367" t="s">
        <v>110</v>
      </c>
      <c r="E33" s="367"/>
      <c r="F33" s="211">
        <v>127</v>
      </c>
      <c r="G33" s="83">
        <f t="shared" si="1"/>
        <v>1.8326118326118326</v>
      </c>
    </row>
    <row r="34" spans="4:7" ht="15">
      <c r="D34" s="367" t="s">
        <v>111</v>
      </c>
      <c r="E34" s="367"/>
      <c r="F34" s="211">
        <v>1228</v>
      </c>
      <c r="G34" s="83">
        <f t="shared" si="1"/>
        <v>17.72005772005772</v>
      </c>
    </row>
    <row r="35" spans="4:7" ht="15">
      <c r="D35" s="367" t="s">
        <v>112</v>
      </c>
      <c r="E35" s="367"/>
      <c r="F35" s="211">
        <v>33</v>
      </c>
      <c r="G35" s="83">
        <f t="shared" si="1"/>
        <v>0.4761904761904762</v>
      </c>
    </row>
    <row r="36" spans="4:7" ht="15">
      <c r="D36" s="367" t="s">
        <v>113</v>
      </c>
      <c r="E36" s="367"/>
      <c r="F36" s="211">
        <v>106</v>
      </c>
      <c r="G36" s="83">
        <f t="shared" si="1"/>
        <v>1.5295815295815296</v>
      </c>
    </row>
    <row r="37" spans="4:7" ht="15">
      <c r="D37" s="367" t="s">
        <v>92</v>
      </c>
      <c r="E37" s="367"/>
      <c r="F37" s="211">
        <v>322</v>
      </c>
      <c r="G37" s="83">
        <f t="shared" si="1"/>
        <v>4.646464646464646</v>
      </c>
    </row>
    <row r="38" spans="4:7" ht="15">
      <c r="D38" s="367" t="s">
        <v>93</v>
      </c>
      <c r="E38" s="367"/>
      <c r="F38" s="211">
        <v>95</v>
      </c>
      <c r="G38" s="83">
        <f t="shared" si="1"/>
        <v>1.3708513708513708</v>
      </c>
    </row>
    <row r="39" spans="4:7" ht="15">
      <c r="D39" s="367" t="s">
        <v>94</v>
      </c>
      <c r="E39" s="367"/>
      <c r="F39" s="211">
        <v>115</v>
      </c>
      <c r="G39" s="83">
        <f t="shared" si="1"/>
        <v>1.6594516594516595</v>
      </c>
    </row>
    <row r="40" spans="4:7" ht="15">
      <c r="D40" s="367" t="s">
        <v>95</v>
      </c>
      <c r="E40" s="367"/>
      <c r="F40" s="211">
        <v>82</v>
      </c>
      <c r="G40" s="83">
        <f t="shared" si="1"/>
        <v>1.1832611832611835</v>
      </c>
    </row>
    <row r="41" spans="4:7" ht="15">
      <c r="D41" s="367" t="s">
        <v>96</v>
      </c>
      <c r="E41" s="367"/>
      <c r="F41" s="211">
        <v>161</v>
      </c>
      <c r="G41" s="83">
        <f t="shared" si="1"/>
        <v>2.323232323232323</v>
      </c>
    </row>
    <row r="42" spans="4:7" ht="15">
      <c r="D42" s="367" t="s">
        <v>114</v>
      </c>
      <c r="E42" s="367"/>
      <c r="F42" s="211">
        <v>26</v>
      </c>
      <c r="G42" s="83">
        <f t="shared" si="1"/>
        <v>0.37518037518037517</v>
      </c>
    </row>
    <row r="43" spans="4:7" ht="15">
      <c r="D43" s="367" t="s">
        <v>115</v>
      </c>
      <c r="E43" s="367"/>
      <c r="F43" s="211">
        <v>4</v>
      </c>
      <c r="G43" s="83">
        <f t="shared" si="1"/>
        <v>0.05772005772005772</v>
      </c>
    </row>
    <row r="44" spans="4:7" ht="15">
      <c r="D44" s="367" t="s">
        <v>116</v>
      </c>
      <c r="E44" s="367"/>
      <c r="F44" s="211">
        <v>17</v>
      </c>
      <c r="G44" s="83">
        <f t="shared" si="1"/>
        <v>0.2453102453102453</v>
      </c>
    </row>
    <row r="45" spans="4:7" ht="15">
      <c r="D45" s="367" t="s">
        <v>117</v>
      </c>
      <c r="E45" s="367"/>
      <c r="F45" s="211">
        <v>83</v>
      </c>
      <c r="G45" s="83">
        <f t="shared" si="1"/>
        <v>1.1976911976911977</v>
      </c>
    </row>
    <row r="46" spans="4:7" ht="15">
      <c r="D46" s="367" t="s">
        <v>99</v>
      </c>
      <c r="E46" s="367"/>
      <c r="F46" s="211">
        <v>15</v>
      </c>
      <c r="G46" s="83">
        <f t="shared" si="1"/>
        <v>0.21645021645021645</v>
      </c>
    </row>
    <row r="47" spans="4:7" ht="15">
      <c r="D47" s="367" t="s">
        <v>100</v>
      </c>
      <c r="E47" s="367"/>
      <c r="F47" s="211">
        <v>20</v>
      </c>
      <c r="G47" s="83">
        <f t="shared" si="1"/>
        <v>0.2886002886002886</v>
      </c>
    </row>
    <row r="48" spans="4:7" ht="15">
      <c r="D48" s="367" t="s">
        <v>118</v>
      </c>
      <c r="E48" s="367"/>
      <c r="F48" s="211">
        <v>19</v>
      </c>
      <c r="G48" s="83">
        <f t="shared" si="1"/>
        <v>0.2741702741702742</v>
      </c>
    </row>
    <row r="49" spans="4:7" ht="15">
      <c r="D49" s="366" t="s">
        <v>32</v>
      </c>
      <c r="E49" s="366"/>
      <c r="F49" s="210">
        <f>SUM(F28:F48)</f>
        <v>6930</v>
      </c>
      <c r="G49" s="296">
        <f t="shared" si="1"/>
        <v>100</v>
      </c>
    </row>
    <row r="50" spans="4:8" ht="15">
      <c r="D50" s="3" t="s">
        <v>119</v>
      </c>
      <c r="E50" s="3"/>
      <c r="F50" s="3"/>
      <c r="G50" s="3"/>
      <c r="H50" s="3"/>
    </row>
  </sheetData>
  <sheetProtection/>
  <mergeCells count="43">
    <mergeCell ref="D10:E10"/>
    <mergeCell ref="D11:E11"/>
    <mergeCell ref="D12:E12"/>
    <mergeCell ref="D9:E9"/>
    <mergeCell ref="A2:J2"/>
    <mergeCell ref="A4:J4"/>
    <mergeCell ref="A6:J6"/>
    <mergeCell ref="D8:E8"/>
    <mergeCell ref="D16:E16"/>
    <mergeCell ref="D17:E17"/>
    <mergeCell ref="D18:E18"/>
    <mergeCell ref="D13:E13"/>
    <mergeCell ref="D14:E14"/>
    <mergeCell ref="D15:E15"/>
    <mergeCell ref="D28:E28"/>
    <mergeCell ref="D29:E29"/>
    <mergeCell ref="D30:E30"/>
    <mergeCell ref="D27:E27"/>
    <mergeCell ref="D19:E19"/>
    <mergeCell ref="D20:E20"/>
    <mergeCell ref="D21:E21"/>
    <mergeCell ref="D22:E22"/>
    <mergeCell ref="D23:E23"/>
    <mergeCell ref="A25:J25"/>
    <mergeCell ref="D34:E34"/>
    <mergeCell ref="D35:E35"/>
    <mergeCell ref="D36:E36"/>
    <mergeCell ref="D31:E31"/>
    <mergeCell ref="D32:E32"/>
    <mergeCell ref="D33:E33"/>
    <mergeCell ref="D40:E40"/>
    <mergeCell ref="D41:E41"/>
    <mergeCell ref="D42:E42"/>
    <mergeCell ref="D37:E37"/>
    <mergeCell ref="D38:E38"/>
    <mergeCell ref="D39:E39"/>
    <mergeCell ref="D49:E49"/>
    <mergeCell ref="D46:E46"/>
    <mergeCell ref="D47:E47"/>
    <mergeCell ref="D48:E48"/>
    <mergeCell ref="D43:E43"/>
    <mergeCell ref="D44:E44"/>
    <mergeCell ref="D45:E4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&amp;L15.03.2013&amp;CTÜRKİYE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16.421875" style="0" customWidth="1"/>
    <col min="4" max="4" width="7.421875" style="0" customWidth="1"/>
    <col min="5" max="5" width="11.8515625" style="0" customWidth="1"/>
    <col min="7" max="7" width="11.421875" style="0" customWidth="1"/>
  </cols>
  <sheetData>
    <row r="2" spans="1:11" ht="17.25" customHeight="1" thickBot="1">
      <c r="A2" s="314" t="s">
        <v>421</v>
      </c>
      <c r="B2" s="314"/>
      <c r="C2" s="314"/>
      <c r="D2" s="314"/>
      <c r="E2" s="314"/>
      <c r="F2" s="314"/>
      <c r="G2" s="314"/>
      <c r="H2" s="314"/>
      <c r="I2" s="314"/>
      <c r="J2" s="80"/>
      <c r="K2" s="80"/>
    </row>
    <row r="3" spans="1:11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76" t="s">
        <v>465</v>
      </c>
      <c r="B5" s="376"/>
      <c r="C5" s="376"/>
      <c r="D5" s="376"/>
      <c r="E5" s="376"/>
      <c r="F5" s="376"/>
      <c r="G5" s="376"/>
      <c r="H5" s="376"/>
      <c r="I5" s="376"/>
      <c r="J5" s="300"/>
      <c r="K5" s="85"/>
    </row>
    <row r="6" spans="2:11" ht="18.75">
      <c r="B6" s="86"/>
      <c r="C6" s="87"/>
      <c r="D6" s="87"/>
      <c r="E6" s="87"/>
      <c r="F6" s="87"/>
      <c r="G6" s="87"/>
      <c r="H6" s="87"/>
      <c r="I6" s="87"/>
      <c r="J6" s="87"/>
      <c r="K6" s="4"/>
    </row>
    <row r="7" spans="2:11" ht="15">
      <c r="B7" s="4"/>
      <c r="C7" s="374"/>
      <c r="D7" s="375" t="s">
        <v>399</v>
      </c>
      <c r="E7" s="375"/>
      <c r="F7" s="375" t="s">
        <v>400</v>
      </c>
      <c r="G7" s="375"/>
      <c r="H7" s="89"/>
      <c r="I7" s="4"/>
      <c r="J7" s="4"/>
      <c r="K7" s="4"/>
    </row>
    <row r="8" spans="2:11" ht="15">
      <c r="B8" s="4"/>
      <c r="C8" s="374"/>
      <c r="D8" s="375"/>
      <c r="E8" s="375"/>
      <c r="F8" s="375"/>
      <c r="G8" s="375"/>
      <c r="H8" s="4"/>
      <c r="I8" s="4"/>
      <c r="J8" s="4"/>
      <c r="K8" s="4"/>
    </row>
    <row r="9" spans="2:11" ht="29.25" customHeight="1">
      <c r="B9" s="4"/>
      <c r="C9" s="266" t="s">
        <v>401</v>
      </c>
      <c r="D9" s="266" t="s">
        <v>9</v>
      </c>
      <c r="E9" s="266" t="s">
        <v>120</v>
      </c>
      <c r="F9" s="266" t="s">
        <v>9</v>
      </c>
      <c r="G9" s="266" t="s">
        <v>120</v>
      </c>
      <c r="H9" s="4"/>
      <c r="I9" s="4"/>
      <c r="J9" s="4"/>
      <c r="K9" s="4"/>
    </row>
    <row r="10" spans="2:11" ht="30.75" customHeight="1">
      <c r="B10" s="4"/>
      <c r="C10" s="270">
        <v>1</v>
      </c>
      <c r="D10" s="267">
        <v>313</v>
      </c>
      <c r="E10" s="268">
        <f>D10/723*100</f>
        <v>43.291839557399726</v>
      </c>
      <c r="F10" s="269">
        <v>1855</v>
      </c>
      <c r="G10" s="268">
        <f>F10/3497*100</f>
        <v>53.0454675436088</v>
      </c>
      <c r="H10" s="4"/>
      <c r="I10" s="4"/>
      <c r="J10" s="4"/>
      <c r="K10" s="4"/>
    </row>
    <row r="11" spans="2:11" ht="31.5" customHeight="1">
      <c r="B11" s="4"/>
      <c r="C11" s="270">
        <v>2</v>
      </c>
      <c r="D11" s="271">
        <v>205</v>
      </c>
      <c r="E11" s="268">
        <f aca="true" t="shared" si="0" ref="E11:E21">D11/723*100</f>
        <v>28.354080221300137</v>
      </c>
      <c r="F11" s="271">
        <v>1152</v>
      </c>
      <c r="G11" s="268">
        <f aca="true" t="shared" si="1" ref="G11:G21">F11/3497*100</f>
        <v>32.94252216185301</v>
      </c>
      <c r="H11" s="4"/>
      <c r="I11" s="4"/>
      <c r="J11" s="4"/>
      <c r="K11" s="4"/>
    </row>
    <row r="12" spans="2:11" ht="29.25" customHeight="1">
      <c r="B12" s="4"/>
      <c r="C12" s="270">
        <v>3</v>
      </c>
      <c r="D12" s="272">
        <v>99</v>
      </c>
      <c r="E12" s="268">
        <f t="shared" si="0"/>
        <v>13.692946058091287</v>
      </c>
      <c r="F12" s="272">
        <v>346</v>
      </c>
      <c r="G12" s="268">
        <f t="shared" si="1"/>
        <v>9.894195024306548</v>
      </c>
      <c r="H12" s="4"/>
      <c r="I12" s="4"/>
      <c r="J12" s="4"/>
      <c r="K12" s="4"/>
    </row>
    <row r="13" spans="2:11" ht="29.25" customHeight="1">
      <c r="B13" s="4"/>
      <c r="C13" s="270">
        <v>4</v>
      </c>
      <c r="D13" s="272">
        <v>47</v>
      </c>
      <c r="E13" s="268">
        <f t="shared" si="0"/>
        <v>6.500691562932228</v>
      </c>
      <c r="F13" s="272">
        <v>94</v>
      </c>
      <c r="G13" s="268">
        <f t="shared" si="1"/>
        <v>2.688018301401201</v>
      </c>
      <c r="H13" s="4"/>
      <c r="I13" s="4"/>
      <c r="J13" s="4"/>
      <c r="K13" s="4"/>
    </row>
    <row r="14" spans="2:11" ht="30" customHeight="1">
      <c r="B14" s="4"/>
      <c r="C14" s="270">
        <v>5</v>
      </c>
      <c r="D14" s="272">
        <v>29</v>
      </c>
      <c r="E14" s="268">
        <f t="shared" si="0"/>
        <v>4.011065006915629</v>
      </c>
      <c r="F14" s="272">
        <v>37</v>
      </c>
      <c r="G14" s="268">
        <f t="shared" si="1"/>
        <v>1.0580497569345153</v>
      </c>
      <c r="H14" s="4"/>
      <c r="I14" s="4"/>
      <c r="J14" s="4"/>
      <c r="K14" s="4"/>
    </row>
    <row r="15" spans="2:11" ht="30.75" customHeight="1">
      <c r="B15" s="4"/>
      <c r="C15" s="270">
        <v>6</v>
      </c>
      <c r="D15" s="272">
        <v>14</v>
      </c>
      <c r="E15" s="268">
        <f t="shared" si="0"/>
        <v>1.9363762102351314</v>
      </c>
      <c r="F15" s="272">
        <v>4</v>
      </c>
      <c r="G15" s="268">
        <f t="shared" si="1"/>
        <v>0.11438375750643409</v>
      </c>
      <c r="H15" s="4"/>
      <c r="I15" s="4"/>
      <c r="J15" s="4"/>
      <c r="K15" s="4"/>
    </row>
    <row r="16" spans="2:11" ht="30" customHeight="1">
      <c r="B16" s="4"/>
      <c r="C16" s="270">
        <v>7</v>
      </c>
      <c r="D16" s="272">
        <v>6</v>
      </c>
      <c r="E16" s="268">
        <f t="shared" si="0"/>
        <v>0.8298755186721992</v>
      </c>
      <c r="F16" s="272">
        <v>3</v>
      </c>
      <c r="G16" s="268">
        <f t="shared" si="1"/>
        <v>0.08578781812982557</v>
      </c>
      <c r="H16" s="4"/>
      <c r="I16" s="4"/>
      <c r="J16" s="4"/>
      <c r="K16" s="4"/>
    </row>
    <row r="17" spans="3:11" ht="31.5" customHeight="1">
      <c r="C17" s="270">
        <v>8</v>
      </c>
      <c r="D17" s="272">
        <v>4</v>
      </c>
      <c r="E17" s="268">
        <f t="shared" si="0"/>
        <v>0.5532503457814661</v>
      </c>
      <c r="F17" s="272">
        <v>3</v>
      </c>
      <c r="G17" s="268">
        <f t="shared" si="1"/>
        <v>0.08578781812982557</v>
      </c>
      <c r="K17" s="4"/>
    </row>
    <row r="18" spans="3:11" ht="30" customHeight="1">
      <c r="C18" s="270">
        <v>9</v>
      </c>
      <c r="D18" s="272">
        <v>1</v>
      </c>
      <c r="E18" s="268">
        <f t="shared" si="0"/>
        <v>0.13831258644536654</v>
      </c>
      <c r="F18" s="272">
        <v>0</v>
      </c>
      <c r="G18" s="268">
        <f t="shared" si="1"/>
        <v>0</v>
      </c>
      <c r="K18" s="4"/>
    </row>
    <row r="19" spans="3:11" ht="29.25" customHeight="1">
      <c r="C19" s="270">
        <v>10</v>
      </c>
      <c r="D19" s="272">
        <v>2</v>
      </c>
      <c r="E19" s="268">
        <f t="shared" si="0"/>
        <v>0.2766251728907331</v>
      </c>
      <c r="F19" s="272">
        <v>2</v>
      </c>
      <c r="G19" s="268">
        <f t="shared" si="1"/>
        <v>0.057191878753217046</v>
      </c>
      <c r="K19" s="4"/>
    </row>
    <row r="20" spans="3:11" ht="31.5" customHeight="1">
      <c r="C20" s="270" t="s">
        <v>121</v>
      </c>
      <c r="D20" s="272">
        <v>3</v>
      </c>
      <c r="E20" s="268">
        <f t="shared" si="0"/>
        <v>0.4149377593360996</v>
      </c>
      <c r="F20" s="272">
        <v>1</v>
      </c>
      <c r="G20" s="268">
        <f t="shared" si="1"/>
        <v>0.028595939376608523</v>
      </c>
      <c r="K20" s="4"/>
    </row>
    <row r="21" spans="3:11" ht="28.5" customHeight="1">
      <c r="C21" s="266" t="s">
        <v>32</v>
      </c>
      <c r="D21" s="273">
        <f>SUM(D10:D20)</f>
        <v>723</v>
      </c>
      <c r="E21" s="274">
        <f t="shared" si="0"/>
        <v>100</v>
      </c>
      <c r="F21" s="275">
        <f>SUM(F10:F20)</f>
        <v>3497</v>
      </c>
      <c r="G21" s="274">
        <f t="shared" si="1"/>
        <v>100</v>
      </c>
      <c r="K21" s="4"/>
    </row>
    <row r="22" spans="3:11" ht="15">
      <c r="C22" s="373" t="s">
        <v>18</v>
      </c>
      <c r="D22" s="373"/>
      <c r="E22" s="373"/>
      <c r="F22" s="373"/>
      <c r="G22" s="373"/>
      <c r="K22" s="4"/>
    </row>
    <row r="23" spans="3:11" ht="15">
      <c r="C23" t="s">
        <v>402</v>
      </c>
      <c r="K23" s="4"/>
    </row>
    <row r="24" ht="15">
      <c r="K24" s="4"/>
    </row>
    <row r="25" ht="15">
      <c r="K25" s="4"/>
    </row>
    <row r="26" ht="15">
      <c r="K26" s="4"/>
    </row>
    <row r="27" ht="15">
      <c r="K27" s="4"/>
    </row>
    <row r="28" ht="15">
      <c r="K28" s="4"/>
    </row>
    <row r="29" ht="15">
      <c r="K29" s="4"/>
    </row>
    <row r="30" ht="15">
      <c r="K30" s="4"/>
    </row>
    <row r="31" ht="15">
      <c r="K31" s="4"/>
    </row>
    <row r="32" ht="15">
      <c r="K32" s="4"/>
    </row>
    <row r="33" ht="15">
      <c r="K33" s="4"/>
    </row>
    <row r="34" ht="15">
      <c r="K34" s="4"/>
    </row>
    <row r="35" ht="15">
      <c r="K35" s="4"/>
    </row>
    <row r="36" ht="15">
      <c r="K36" s="4"/>
    </row>
    <row r="37" ht="15">
      <c r="K37" s="4"/>
    </row>
    <row r="38" ht="15">
      <c r="K38" s="4"/>
    </row>
    <row r="39" ht="15">
      <c r="K39" s="4"/>
    </row>
    <row r="40" ht="15">
      <c r="K40" s="4"/>
    </row>
    <row r="41" ht="15">
      <c r="K41" s="4"/>
    </row>
    <row r="42" ht="15">
      <c r="K42" s="4"/>
    </row>
    <row r="43" ht="15">
      <c r="K43" s="4"/>
    </row>
    <row r="44" ht="15">
      <c r="K44" s="4"/>
    </row>
    <row r="45" ht="15">
      <c r="K45" s="4"/>
    </row>
  </sheetData>
  <sheetProtection/>
  <mergeCells count="6">
    <mergeCell ref="C22:G22"/>
    <mergeCell ref="C7:C8"/>
    <mergeCell ref="D7:E8"/>
    <mergeCell ref="F7:G8"/>
    <mergeCell ref="A2:I2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&amp;L15.03.2013&amp;CTÜRKİYE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