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ÜLKELER'!$31:$33</definedName>
  </definedNames>
  <calcPr fullCalcOnLoad="1"/>
</workbook>
</file>

<file path=xl/sharedStrings.xml><?xml version="1.0" encoding="utf-8"?>
<sst xmlns="http://schemas.openxmlformats.org/spreadsheetml/2006/main" count="964" uniqueCount="429">
  <si>
    <r>
      <t xml:space="preserve"> </t>
    </r>
    <r>
      <rPr>
        <b/>
        <sz val="16"/>
        <color indexed="8"/>
        <rFont val="Arial"/>
        <family val="2"/>
      </rPr>
      <t xml:space="preserve"> 2010 TEMMUZ 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</si>
  <si>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</si>
  <si>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</si>
  <si>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</si>
  <si>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</si>
  <si>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</si>
  <si>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</si>
  <si>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</si>
  <si>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</si>
  <si>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</si>
  <si>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</si>
  <si>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</si>
  <si>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</si>
  <si>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</si>
  <si>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</si>
  <si>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</si>
  <si>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</si>
  <si>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</si>
  <si>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</si>
  <si>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</si>
  <si>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 xml:space="preserve"> 2010  TEMMUZ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</si>
  <si>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</si>
  <si>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</si>
  <si>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</si>
  <si>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</si>
  <si>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</si>
  <si>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</si>
  <si>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</si>
  <si>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</si>
  <si>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</si>
  <si>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</si>
  <si>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</si>
  <si>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</si>
  <si>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</si>
  <si>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</si>
  <si>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</si>
  <si>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</si>
  <si>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</si>
  <si>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</si>
  <si>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</si>
  <si>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</si>
  <si>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</si>
  <si>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</si>
  <si>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</si>
  <si>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</si>
  <si>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</si>
  <si>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</si>
  <si>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</si>
  <si>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</si>
  <si>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</si>
  <si>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</si>
  <si>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</si>
  <si>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</si>
  <si>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</si>
  <si>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</si>
  <si>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</si>
  <si>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</si>
  <si>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</si>
  <si>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</si>
  <si>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</si>
  <si>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2010 TEMMUZ  AYINA AİT KURULAN ve KAPANAN ŞİRKET İSTATİSTİKLERİ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</si>
  <si>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</si>
  <si>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</si>
  <si>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</si>
  <si>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</si>
  <si>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</si>
  <si>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</si>
  <si>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</si>
  <si>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</si>
  <si>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</si>
  <si>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</si>
  <si>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</si>
  <si>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</si>
  <si>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</si>
  <si>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</si>
  <si>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</si>
  <si>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</si>
  <si>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</si>
  <si>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</si>
  <si>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</si>
  <si>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</si>
  <si>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</si>
  <si>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</si>
  <si>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</si>
  <si>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</si>
  <si>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</si>
  <si>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</si>
  <si>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</si>
  <si>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</si>
  <si>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</si>
  <si>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 xml:space="preserve"> 2010 TEMMUZ AYINA AİT KURULAN ve KAPANAN ŞİRKET İSTATİSTİKLERİ</t>
  </si>
  <si>
    <t>Gerçek Kişi Ticari İşletmelerin Faaliyetlere ve Üç Büyük İle Göre Dağılımı</t>
  </si>
  <si>
    <t xml:space="preserve"> İktisadi Faaliyetler       NACE 2</t>
  </si>
  <si>
    <t>2010 Ocak-Temmuz Ayları Arası Kurulan ŞirketlerinSermaye Dağılımları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</si>
  <si>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</si>
  <si>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</si>
  <si>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</si>
  <si>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</si>
  <si>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</si>
  <si>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</si>
  <si>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</si>
  <si>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</si>
  <si>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</si>
  <si>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</si>
  <si>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</si>
  <si>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</si>
  <si>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</si>
  <si>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</si>
  <si>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</si>
  <si>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</si>
  <si>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</si>
  <si>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</si>
  <si>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</si>
  <si>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</si>
  <si>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</si>
  <si>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</si>
  <si>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</si>
  <si>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</si>
  <si>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</si>
  <si>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</si>
  <si>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</si>
  <si>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</si>
  <si>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</si>
  <si>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</si>
  <si>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</si>
  <si>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</si>
  <si>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</si>
  <si>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2010 TEMMUZ AYINA AİT KURULAN ve KAPANAN ŞİRKET İSTATİSTİKLERİ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</si>
  <si>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</si>
  <si>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</si>
  <si>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</si>
  <si>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</si>
  <si>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</si>
  <si>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</si>
  <si>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</si>
  <si>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</si>
  <si>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</si>
  <si>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</si>
  <si>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</si>
  <si>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</si>
  <si>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</si>
  <si>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</si>
  <si>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</si>
  <si>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</si>
  <si>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</si>
  <si>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</si>
  <si>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</si>
  <si>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</si>
  <si>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</si>
  <si>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</si>
  <si>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</si>
  <si>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</si>
  <si>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</si>
  <si>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</si>
  <si>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</si>
  <si>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</si>
  <si>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</si>
  <si>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</si>
  <si>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</si>
  <si>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60.20</t>
  </si>
  <si>
    <t>Televizyon programcılığı ve yayıncılığı faaliyetleri</t>
  </si>
  <si>
    <t>47.91</t>
  </si>
  <si>
    <t>Posta yoluyla veya internet üzerinden yapılan perakende ticaret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</si>
  <si>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</si>
  <si>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</si>
  <si>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</si>
  <si>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</si>
  <si>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</si>
  <si>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</si>
  <si>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</si>
  <si>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</si>
  <si>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</si>
  <si>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</si>
  <si>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</si>
  <si>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71.11</t>
  </si>
  <si>
    <t>Mimarlık faaliyetleri</t>
  </si>
  <si>
    <t>43.99</t>
  </si>
  <si>
    <t>Başka yerde sınıflandırılmamış diğer özel inşaat faaliyetleri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</si>
  <si>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</si>
  <si>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</si>
  <si>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</si>
  <si>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</si>
  <si>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</si>
  <si>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</si>
  <si>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</si>
  <si>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İllere Göre Dağılımı</t>
  </si>
  <si>
    <t>İL ADI</t>
  </si>
  <si>
    <t>2010 TEMMUZ (BİR AYLIK)</t>
  </si>
  <si>
    <t>2009  TEMMUZ (BİR AYLIK)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</si>
  <si>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</si>
  <si>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</si>
  <si>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</si>
  <si>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</si>
  <si>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</si>
  <si>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</si>
  <si>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</si>
  <si>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</si>
  <si>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</si>
  <si>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</si>
  <si>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</si>
  <si>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</si>
  <si>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</si>
  <si>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</si>
  <si>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</si>
  <si>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</si>
  <si>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</si>
  <si>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</si>
  <si>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</si>
  <si>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</si>
  <si>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</si>
  <si>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</si>
  <si>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</si>
  <si>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</si>
  <si>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</si>
  <si>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</si>
  <si>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</si>
  <si>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</si>
  <si>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</si>
  <si>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</si>
  <si>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</si>
  <si>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</si>
  <si>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</si>
  <si>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</si>
  <si>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</si>
  <si>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</si>
  <si>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</si>
  <si>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</si>
  <si>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</si>
  <si>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</si>
  <si>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</si>
  <si>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</si>
  <si>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</si>
  <si>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</si>
  <si>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</si>
  <si>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</si>
  <si>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</si>
  <si>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</si>
  <si>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</si>
  <si>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</si>
  <si>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</si>
  <si>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</si>
  <si>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</si>
  <si>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</si>
  <si>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</si>
  <si>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</si>
  <si>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</si>
  <si>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</si>
  <si>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</si>
  <si>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</si>
  <si>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</si>
  <si>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</si>
  <si>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</si>
  <si>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</si>
  <si>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</si>
  <si>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</si>
  <si>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</si>
  <si>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</si>
  <si>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</si>
  <si>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</si>
  <si>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</si>
  <si>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</si>
  <si>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</si>
  <si>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</si>
  <si>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</si>
  <si>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</si>
  <si>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</si>
  <si>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</si>
  <si>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</si>
  <si>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</si>
  <si>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</si>
  <si>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</si>
  <si>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</si>
  <si>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</si>
  <si>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</si>
  <si>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</si>
  <si>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</si>
  <si>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</si>
  <si>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</si>
  <si>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2010 OCAK-TEMMUZ (YEDİ AYLIK)</t>
  </si>
  <si>
    <t>2009 OCAK-TEMMUZ (YEDİ AYLIK)</t>
  </si>
  <si>
    <t>AFYON</t>
  </si>
  <si>
    <t xml:space="preserve">                                  Faaliyetlere Göre Birikimli Dağılım</t>
  </si>
  <si>
    <t xml:space="preserve"> İktisadi Faaliyetler                     NACE 2</t>
  </si>
  <si>
    <t>TEMMUZ 2010</t>
  </si>
  <si>
    <t>OCAK-TEMMUZ 2010</t>
  </si>
  <si>
    <t>Şirket</t>
  </si>
  <si>
    <t>Ger.Kiş.Tic.İşl.</t>
  </si>
  <si>
    <t xml:space="preserve">        Temmuz Ayında Kurulan Yabancı Sermayeli Şirketlerin Genel Görünümü</t>
  </si>
  <si>
    <t>Ortak Olunan Şirketlerin Toplam Sermayesi (TL)</t>
  </si>
  <si>
    <t>Ortak Olunan Şirketlerdeki Yabancı Sermaye Toplamı (TL)</t>
  </si>
  <si>
    <t>Yabancı Sermaye Oranı %</t>
  </si>
  <si>
    <t>2010 Yılı Ocak-Temmuz Ayları Arası Kurulan Yabancı Sermayeli Şirketlerin         Genel Görünümü</t>
  </si>
  <si>
    <t>2010 Yılı Ocak-Temmuz Ayları Arası Kurulan Yabancı Sermayeli Şirketlerin                           İllere Göre Dağılımı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</si>
  <si>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</si>
  <si>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</si>
  <si>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</si>
  <si>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</si>
  <si>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</si>
  <si>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</si>
  <si>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</si>
  <si>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</si>
  <si>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</si>
  <si>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</si>
  <si>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İspanya</t>
  </si>
  <si>
    <t>Rusya Fedarasyonu</t>
  </si>
  <si>
    <t>Avusturya</t>
  </si>
  <si>
    <t>Kanada</t>
  </si>
  <si>
    <t>Ukrayna</t>
  </si>
  <si>
    <t>İngiltere</t>
  </si>
  <si>
    <t>Fransa</t>
  </si>
  <si>
    <t>Yunanistan</t>
  </si>
  <si>
    <t>İran</t>
  </si>
  <si>
    <t>İtalya</t>
  </si>
  <si>
    <t>İrlanda</t>
  </si>
  <si>
    <t>Azerbaycan</t>
  </si>
  <si>
    <t>Irak</t>
  </si>
  <si>
    <t>Suriye</t>
  </si>
  <si>
    <t>Ürdün</t>
  </si>
  <si>
    <t>Çin</t>
  </si>
  <si>
    <t>Hollanda</t>
  </si>
  <si>
    <t>Özbekistan</t>
  </si>
  <si>
    <t>Türkmenistan</t>
  </si>
  <si>
    <t>Bulgaristan</t>
  </si>
  <si>
    <t>BAE</t>
  </si>
  <si>
    <t>Litvanya</t>
  </si>
  <si>
    <t>Gürcistan</t>
  </si>
  <si>
    <t>Mısr</t>
  </si>
  <si>
    <t>Afganistan</t>
  </si>
  <si>
    <t>Avustralya</t>
  </si>
  <si>
    <t>Kırgızistan</t>
  </si>
  <si>
    <t>Kuveyt</t>
  </si>
  <si>
    <t>Romanya</t>
  </si>
  <si>
    <t>Libya</t>
  </si>
  <si>
    <t>İsveç</t>
  </si>
  <si>
    <t>*Bir şirketin yabancı ortakları farklı uyruklardan olabilmektedir.</t>
  </si>
  <si>
    <t>2010 Yılı Ocak-Temmuz Ayları Arası En Çok Yabancı Sermayeli Şirket Kuruluşu Olan  İlk 20 Faaliyet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</si>
  <si>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</si>
  <si>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</si>
  <si>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</si>
  <si>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</si>
  <si>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</si>
  <si>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</si>
  <si>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</si>
  <si>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73.11 -Reklam ajanslarının faaliyetleri</t>
  </si>
  <si>
    <t>86.10 -Hastane hizmetleri</t>
  </si>
  <si>
    <t>28.29 -Başka yerde sınıflandırılmamış diğer genel amaçlı makinelerin imalatı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</si>
  <si>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</si>
  <si>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</si>
  <si>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</si>
  <si>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</si>
  <si>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</si>
  <si>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</si>
  <si>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</si>
  <si>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</si>
  <si>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</si>
  <si>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</si>
  <si>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</si>
  <si>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</si>
  <si>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</si>
  <si>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</si>
  <si>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</si>
  <si>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</si>
  <si>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</si>
  <si>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85.59 -Başka yerde sınıflandırılmamış diğer eğitim</t>
  </si>
  <si>
    <t>46.31 -Meyve ve sebzelerin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</si>
  <si>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</si>
  <si>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</si>
  <si>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</si>
  <si>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</si>
  <si>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</si>
  <si>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</si>
  <si>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</si>
  <si>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</si>
  <si>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</si>
  <si>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</si>
  <si>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</si>
  <si>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</si>
  <si>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</si>
  <si>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</si>
  <si>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</si>
  <si>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</si>
  <si>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</si>
  <si>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</si>
  <si>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</si>
  <si>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</si>
  <si>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</si>
  <si>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</si>
  <si>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20-21</t>
  </si>
  <si>
    <t>Yabancı Ortak Sermayeli Kurulan Şirketlerin Ülkelere Göre Dağılımı</t>
  </si>
  <si>
    <t>22-23</t>
  </si>
  <si>
    <t>En Çok Yabancı Ortak Sermayeli Şirket Kuruluşu Yapılan İlk 20 İktisadi Faaliyet</t>
  </si>
  <si>
    <t>24-25</t>
  </si>
  <si>
    <t>74.90</t>
  </si>
  <si>
    <t>Başka yerde sınıflandıırlmamış diğer mesleki, bilimsel ve teknik faaliyetler</t>
  </si>
  <si>
    <t>35.14</t>
  </si>
  <si>
    <t>Elektrik enerjisinin ticareti</t>
  </si>
  <si>
    <t>35.13</t>
  </si>
  <si>
    <t>Elektrik enerjisinin dağıtımı</t>
  </si>
  <si>
    <t>46.19</t>
  </si>
  <si>
    <t>Çeşitli malların satışı ile ilgili aracılar</t>
  </si>
  <si>
    <t>Belirli bir mala tahsis edilmiş mağazlarda otomotiv yakıtının perakende ticareti</t>
  </si>
  <si>
    <t>Belirli bir mala tahsis edilmemiş mağazlarda gıda,içecek veya tütün ağırlıklı perakende ticaret</t>
  </si>
  <si>
    <t>79.11</t>
  </si>
  <si>
    <t>Seyahat acentesi faaliyetleri</t>
  </si>
  <si>
    <t>47.52</t>
  </si>
  <si>
    <t>Belirli bir mala tahsis edilmiş mağazalarda hırdavat, boya ve cam perakende ticareti</t>
  </si>
  <si>
    <t>47.72</t>
  </si>
  <si>
    <t>Belirli bir mala tahsis edilmiş mağazalarda ayakkabı ve deri eşyaların perakende ticareti</t>
  </si>
  <si>
    <t>47.42</t>
  </si>
  <si>
    <t>Belirli bir mala tahsis edilmiş mağazalarda telekomunikasyon teçhizatının perakende ticareti</t>
  </si>
  <si>
    <t>KIRLARERİ</t>
  </si>
  <si>
    <t>Portekiz</t>
  </si>
  <si>
    <t>U.S.Virgin Adasi</t>
  </si>
  <si>
    <t>Belçika</t>
  </si>
  <si>
    <t>Arnavutluk</t>
  </si>
  <si>
    <t>Moldovya</t>
  </si>
  <si>
    <t>Hindistan</t>
  </si>
  <si>
    <t>Hongkong</t>
  </si>
  <si>
    <t>Nijerya</t>
  </si>
  <si>
    <t>Japonya</t>
  </si>
  <si>
    <t>Fas</t>
  </si>
  <si>
    <t>Norveç</t>
  </si>
  <si>
    <t>Kenya</t>
  </si>
  <si>
    <t>K.K.T.C.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</si>
  <si>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</si>
  <si>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</si>
  <si>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</si>
  <si>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20 AĞUSTOS 2010</t>
  </si>
  <si>
    <t xml:space="preserve">2010 TEMMUZ AYINA AİT KURULAN VE KAPANAN ŞİRKET İSTATİSİTKLERİ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</si>
</sst>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ck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6" fillId="33" borderId="10" xfId="0" applyFont="1" applyFill="1" applyBorder="1" applyAlignment="1">
      <alignment horizontal="center"/>
    </xf>
    <xf numFmtId="0" fontId="77" fillId="34" borderId="11" xfId="0" applyFont="1" applyFill="1" applyBorder="1" applyAlignment="1">
      <alignment/>
    </xf>
    <xf numFmtId="3" fontId="77" fillId="35" borderId="12" xfId="0" applyNumberFormat="1" applyFont="1" applyFill="1" applyBorder="1" applyAlignment="1">
      <alignment/>
    </xf>
    <xf numFmtId="3" fontId="77" fillId="35" borderId="13" xfId="0" applyNumberFormat="1" applyFont="1" applyFill="1" applyBorder="1" applyAlignment="1">
      <alignment/>
    </xf>
    <xf numFmtId="3" fontId="77" fillId="35" borderId="14" xfId="0" applyNumberFormat="1" applyFont="1" applyFill="1" applyBorder="1" applyAlignment="1">
      <alignment/>
    </xf>
    <xf numFmtId="3" fontId="77" fillId="36" borderId="11" xfId="0" applyNumberFormat="1" applyFont="1" applyFill="1" applyBorder="1" applyAlignment="1">
      <alignment vertical="top" wrapText="1"/>
    </xf>
    <xf numFmtId="0" fontId="77" fillId="34" borderId="15" xfId="0" applyFont="1" applyFill="1" applyBorder="1" applyAlignment="1">
      <alignment/>
    </xf>
    <xf numFmtId="3" fontId="0" fillId="0" borderId="0" xfId="0" applyNumberFormat="1" applyAlignment="1">
      <alignment/>
    </xf>
    <xf numFmtId="3" fontId="77" fillId="35" borderId="16" xfId="0" applyNumberFormat="1" applyFont="1" applyFill="1" applyBorder="1" applyAlignment="1">
      <alignment horizontal="right"/>
    </xf>
    <xf numFmtId="3" fontId="77" fillId="35" borderId="17" xfId="0" applyNumberFormat="1" applyFont="1" applyFill="1" applyBorder="1" applyAlignment="1">
      <alignment/>
    </xf>
    <xf numFmtId="0" fontId="77" fillId="33" borderId="18" xfId="0" applyFont="1" applyFill="1" applyBorder="1" applyAlignment="1">
      <alignment wrapText="1"/>
    </xf>
    <xf numFmtId="3" fontId="77" fillId="35" borderId="19" xfId="0" applyNumberFormat="1" applyFont="1" applyFill="1" applyBorder="1" applyAlignment="1">
      <alignment/>
    </xf>
    <xf numFmtId="3" fontId="77" fillId="35" borderId="16" xfId="0" applyNumberFormat="1" applyFont="1" applyFill="1" applyBorder="1" applyAlignment="1">
      <alignment/>
    </xf>
    <xf numFmtId="3" fontId="77" fillId="33" borderId="11" xfId="0" applyNumberFormat="1" applyFont="1" applyFill="1" applyBorder="1" applyAlignment="1">
      <alignment vertical="top" wrapText="1"/>
    </xf>
    <xf numFmtId="0" fontId="77" fillId="33" borderId="20" xfId="0" applyFont="1" applyFill="1" applyBorder="1" applyAlignment="1">
      <alignment wrapText="1"/>
    </xf>
    <xf numFmtId="0" fontId="77" fillId="33" borderId="15" xfId="0" applyFont="1" applyFill="1" applyBorder="1" applyAlignment="1">
      <alignment wrapText="1"/>
    </xf>
    <xf numFmtId="0" fontId="76" fillId="34" borderId="21" xfId="0" applyFont="1" applyFill="1" applyBorder="1" applyAlignment="1">
      <alignment wrapText="1"/>
    </xf>
    <xf numFmtId="0" fontId="77" fillId="34" borderId="22" xfId="0" applyFont="1" applyFill="1" applyBorder="1" applyAlignment="1">
      <alignment/>
    </xf>
    <xf numFmtId="3" fontId="77" fillId="36" borderId="22" xfId="0" applyNumberFormat="1" applyFont="1" applyFill="1" applyBorder="1" applyAlignment="1">
      <alignment vertical="top" wrapText="1"/>
    </xf>
    <xf numFmtId="0" fontId="76" fillId="33" borderId="21" xfId="0" applyFont="1" applyFill="1" applyBorder="1" applyAlignment="1">
      <alignment wrapText="1"/>
    </xf>
    <xf numFmtId="0" fontId="77" fillId="33" borderId="22" xfId="0" applyFont="1" applyFill="1" applyBorder="1" applyAlignment="1">
      <alignment/>
    </xf>
    <xf numFmtId="0" fontId="76" fillId="34" borderId="23" xfId="0" applyFont="1" applyFill="1" applyBorder="1" applyAlignment="1">
      <alignment wrapText="1"/>
    </xf>
    <xf numFmtId="0" fontId="77" fillId="34" borderId="24" xfId="0" applyFont="1" applyFill="1" applyBorder="1" applyAlignment="1">
      <alignment/>
    </xf>
    <xf numFmtId="3" fontId="77" fillId="35" borderId="25" xfId="0" applyNumberFormat="1" applyFont="1" applyFill="1" applyBorder="1" applyAlignment="1">
      <alignment/>
    </xf>
    <xf numFmtId="3" fontId="77" fillId="35" borderId="26" xfId="0" applyNumberFormat="1" applyFont="1" applyFill="1" applyBorder="1" applyAlignment="1">
      <alignment/>
    </xf>
    <xf numFmtId="3" fontId="77" fillId="35" borderId="27" xfId="0" applyNumberFormat="1" applyFont="1" applyFill="1" applyBorder="1" applyAlignment="1">
      <alignment/>
    </xf>
    <xf numFmtId="3" fontId="77" fillId="36" borderId="24" xfId="0" applyNumberFormat="1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79" fillId="0" borderId="0" xfId="0" applyNumberFormat="1" applyFont="1" applyAlignment="1">
      <alignment/>
    </xf>
    <xf numFmtId="0" fontId="79" fillId="0" borderId="0" xfId="0" applyFont="1" applyAlignment="1">
      <alignment/>
    </xf>
    <xf numFmtId="3" fontId="80" fillId="37" borderId="28" xfId="0" applyNumberFormat="1" applyFont="1" applyFill="1" applyBorder="1" applyAlignment="1">
      <alignment horizontal="center"/>
    </xf>
    <xf numFmtId="3" fontId="81" fillId="37" borderId="16" xfId="0" applyNumberFormat="1" applyFont="1" applyFill="1" applyBorder="1" applyAlignment="1">
      <alignment/>
    </xf>
    <xf numFmtId="3" fontId="81" fillId="37" borderId="16" xfId="0" applyNumberFormat="1" applyFont="1" applyFill="1" applyBorder="1" applyAlignment="1">
      <alignment horizontal="center" vertical="center"/>
    </xf>
    <xf numFmtId="3" fontId="81" fillId="37" borderId="16" xfId="0" applyNumberFormat="1" applyFont="1" applyFill="1" applyBorder="1" applyAlignment="1">
      <alignment/>
    </xf>
    <xf numFmtId="3" fontId="81" fillId="37" borderId="29" xfId="0" applyNumberFormat="1" applyFont="1" applyFill="1" applyBorder="1" applyAlignment="1">
      <alignment/>
    </xf>
    <xf numFmtId="3" fontId="80" fillId="37" borderId="16" xfId="0" applyNumberFormat="1" applyFont="1" applyFill="1" applyBorder="1" applyAlignment="1">
      <alignment/>
    </xf>
    <xf numFmtId="3" fontId="80" fillId="37" borderId="29" xfId="0" applyNumberFormat="1" applyFont="1" applyFill="1" applyBorder="1" applyAlignment="1">
      <alignment horizontal="center"/>
    </xf>
    <xf numFmtId="2" fontId="79" fillId="0" borderId="0" xfId="0" applyNumberFormat="1" applyFont="1" applyAlignment="1">
      <alignment/>
    </xf>
    <xf numFmtId="3" fontId="80" fillId="37" borderId="30" xfId="0" applyNumberFormat="1" applyFont="1" applyFill="1" applyBorder="1" applyAlignment="1">
      <alignment horizontal="center"/>
    </xf>
    <xf numFmtId="3" fontId="80" fillId="37" borderId="30" xfId="0" applyNumberFormat="1" applyFont="1" applyFill="1" applyBorder="1" applyAlignment="1">
      <alignment/>
    </xf>
    <xf numFmtId="3" fontId="80" fillId="37" borderId="31" xfId="0" applyNumberFormat="1" applyFont="1" applyFill="1" applyBorder="1" applyAlignment="1">
      <alignment horizontal="center"/>
    </xf>
    <xf numFmtId="3" fontId="82" fillId="37" borderId="32" xfId="0" applyNumberFormat="1" applyFont="1" applyFill="1" applyBorder="1" applyAlignment="1">
      <alignment/>
    </xf>
    <xf numFmtId="3" fontId="83" fillId="37" borderId="33" xfId="0" applyNumberFormat="1" applyFont="1" applyFill="1" applyBorder="1" applyAlignment="1">
      <alignment horizontal="right"/>
    </xf>
    <xf numFmtId="3" fontId="83" fillId="37" borderId="34" xfId="0" applyNumberFormat="1" applyFont="1" applyFill="1" applyBorder="1" applyAlignment="1">
      <alignment/>
    </xf>
    <xf numFmtId="3" fontId="83" fillId="37" borderId="34" xfId="0" applyNumberFormat="1" applyFont="1" applyFill="1" applyBorder="1" applyAlignment="1">
      <alignment horizontal="right"/>
    </xf>
    <xf numFmtId="3" fontId="83" fillId="37" borderId="35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3" fontId="83" fillId="37" borderId="36" xfId="0" applyNumberFormat="1" applyFont="1" applyFill="1" applyBorder="1" applyAlignment="1">
      <alignment horizontal="right"/>
    </xf>
    <xf numFmtId="3" fontId="83" fillId="37" borderId="16" xfId="0" applyNumberFormat="1" applyFont="1" applyFill="1" applyBorder="1" applyAlignment="1">
      <alignment/>
    </xf>
    <xf numFmtId="3" fontId="83" fillId="37" borderId="16" xfId="0" applyNumberFormat="1" applyFont="1" applyFill="1" applyBorder="1" applyAlignment="1">
      <alignment horizontal="right"/>
    </xf>
    <xf numFmtId="3" fontId="83" fillId="37" borderId="29" xfId="0" applyNumberFormat="1" applyFont="1" applyFill="1" applyBorder="1" applyAlignment="1">
      <alignment horizontal="right"/>
    </xf>
    <xf numFmtId="3" fontId="82" fillId="37" borderId="37" xfId="0" applyNumberFormat="1" applyFont="1" applyFill="1" applyBorder="1" applyAlignment="1">
      <alignment/>
    </xf>
    <xf numFmtId="3" fontId="83" fillId="37" borderId="38" xfId="0" applyNumberFormat="1" applyFont="1" applyFill="1" applyBorder="1" applyAlignment="1">
      <alignment horizontal="right"/>
    </xf>
    <xf numFmtId="3" fontId="83" fillId="37" borderId="30" xfId="0" applyNumberFormat="1" applyFont="1" applyFill="1" applyBorder="1" applyAlignment="1">
      <alignment/>
    </xf>
    <xf numFmtId="3" fontId="83" fillId="37" borderId="30" xfId="0" applyNumberFormat="1" applyFont="1" applyFill="1" applyBorder="1" applyAlignment="1">
      <alignment horizontal="right"/>
    </xf>
    <xf numFmtId="3" fontId="83" fillId="37" borderId="31" xfId="0" applyNumberFormat="1" applyFont="1" applyFill="1" applyBorder="1" applyAlignment="1">
      <alignment horizontal="right"/>
    </xf>
    <xf numFmtId="3" fontId="82" fillId="33" borderId="32" xfId="0" applyNumberFormat="1" applyFont="1" applyFill="1" applyBorder="1" applyAlignment="1">
      <alignment/>
    </xf>
    <xf numFmtId="3" fontId="83" fillId="35" borderId="39" xfId="0" applyNumberFormat="1" applyFont="1" applyFill="1" applyBorder="1" applyAlignment="1">
      <alignment horizontal="right"/>
    </xf>
    <xf numFmtId="3" fontId="83" fillId="35" borderId="13" xfId="0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 horizontal="right"/>
    </xf>
    <xf numFmtId="3" fontId="83" fillId="35" borderId="28" xfId="0" applyNumberFormat="1" applyFont="1" applyFill="1" applyBorder="1" applyAlignment="1">
      <alignment horizontal="right"/>
    </xf>
    <xf numFmtId="3" fontId="83" fillId="35" borderId="36" xfId="0" applyNumberFormat="1" applyFont="1" applyFill="1" applyBorder="1" applyAlignment="1">
      <alignment horizontal="right"/>
    </xf>
    <xf numFmtId="3" fontId="83" fillId="35" borderId="16" xfId="0" applyNumberFormat="1" applyFont="1" applyFill="1" applyBorder="1" applyAlignment="1">
      <alignment/>
    </xf>
    <xf numFmtId="3" fontId="83" fillId="35" borderId="16" xfId="0" applyNumberFormat="1" applyFont="1" applyFill="1" applyBorder="1" applyAlignment="1">
      <alignment horizontal="right"/>
    </xf>
    <xf numFmtId="3" fontId="79" fillId="35" borderId="16" xfId="0" applyNumberFormat="1" applyFont="1" applyFill="1" applyBorder="1" applyAlignment="1">
      <alignment horizontal="right"/>
    </xf>
    <xf numFmtId="3" fontId="79" fillId="35" borderId="16" xfId="0" applyNumberFormat="1" applyFont="1" applyFill="1" applyBorder="1" applyAlignment="1">
      <alignment/>
    </xf>
    <xf numFmtId="3" fontId="79" fillId="35" borderId="29" xfId="0" applyNumberFormat="1" applyFont="1" applyFill="1" applyBorder="1" applyAlignment="1">
      <alignment horizontal="right"/>
    </xf>
    <xf numFmtId="3" fontId="83" fillId="35" borderId="29" xfId="0" applyNumberFormat="1" applyFont="1" applyFill="1" applyBorder="1" applyAlignment="1">
      <alignment horizontal="right"/>
    </xf>
    <xf numFmtId="3" fontId="79" fillId="0" borderId="0" xfId="0" applyNumberFormat="1" applyFont="1" applyAlignment="1">
      <alignment/>
    </xf>
    <xf numFmtId="3" fontId="82" fillId="33" borderId="37" xfId="0" applyNumberFormat="1" applyFont="1" applyFill="1" applyBorder="1" applyAlignment="1">
      <alignment/>
    </xf>
    <xf numFmtId="3" fontId="83" fillId="35" borderId="38" xfId="0" applyNumberFormat="1" applyFont="1" applyFill="1" applyBorder="1" applyAlignment="1">
      <alignment horizontal="right"/>
    </xf>
    <xf numFmtId="3" fontId="83" fillId="35" borderId="30" xfId="0" applyNumberFormat="1" applyFont="1" applyFill="1" applyBorder="1" applyAlignment="1">
      <alignment/>
    </xf>
    <xf numFmtId="3" fontId="83" fillId="35" borderId="30" xfId="0" applyNumberFormat="1" applyFont="1" applyFill="1" applyBorder="1" applyAlignment="1">
      <alignment horizontal="right"/>
    </xf>
    <xf numFmtId="3" fontId="79" fillId="35" borderId="30" xfId="0" applyNumberFormat="1" applyFont="1" applyFill="1" applyBorder="1" applyAlignment="1">
      <alignment horizontal="right"/>
    </xf>
    <xf numFmtId="3" fontId="79" fillId="35" borderId="31" xfId="0" applyNumberFormat="1" applyFont="1" applyFill="1" applyBorder="1" applyAlignment="1">
      <alignment horizontal="right"/>
    </xf>
    <xf numFmtId="3" fontId="83" fillId="35" borderId="31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3" fontId="79" fillId="35" borderId="30" xfId="0" applyNumberFormat="1" applyFont="1" applyFill="1" applyBorder="1" applyAlignment="1">
      <alignment/>
    </xf>
    <xf numFmtId="3" fontId="79" fillId="35" borderId="0" xfId="0" applyNumberFormat="1" applyFont="1" applyFill="1" applyBorder="1" applyAlignment="1">
      <alignment horizontal="right"/>
    </xf>
    <xf numFmtId="3" fontId="79" fillId="35" borderId="0" xfId="0" applyNumberFormat="1" applyFont="1" applyFill="1" applyBorder="1" applyAlignment="1">
      <alignment/>
    </xf>
    <xf numFmtId="3" fontId="83" fillId="35" borderId="0" xfId="0" applyNumberFormat="1" applyFont="1" applyFill="1" applyBorder="1" applyAlignment="1">
      <alignment horizontal="right"/>
    </xf>
    <xf numFmtId="3" fontId="83" fillId="35" borderId="0" xfId="0" applyNumberFormat="1" applyFont="1" applyFill="1" applyBorder="1" applyAlignment="1">
      <alignment/>
    </xf>
    <xf numFmtId="0" fontId="79" fillId="35" borderId="0" xfId="0" applyFont="1" applyFill="1" applyAlignment="1">
      <alignment/>
    </xf>
    <xf numFmtId="0" fontId="85" fillId="0" borderId="0" xfId="0" applyFont="1" applyAlignment="1">
      <alignment/>
    </xf>
    <xf numFmtId="1" fontId="79" fillId="0" borderId="0" xfId="0" applyNumberFormat="1" applyFont="1" applyAlignment="1">
      <alignment/>
    </xf>
    <xf numFmtId="0" fontId="86" fillId="0" borderId="0" xfId="0" applyFont="1" applyAlignment="1">
      <alignment/>
    </xf>
    <xf numFmtId="165" fontId="79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87" fillId="37" borderId="42" xfId="0" applyFont="1" applyFill="1" applyBorder="1" applyAlignment="1">
      <alignment horizontal="center" vertical="center" wrapText="1"/>
    </xf>
    <xf numFmtId="0" fontId="87" fillId="37" borderId="42" xfId="0" applyFont="1" applyFill="1" applyBorder="1" applyAlignment="1">
      <alignment horizontal="center" vertical="center"/>
    </xf>
    <xf numFmtId="0" fontId="87" fillId="37" borderId="43" xfId="0" applyFont="1" applyFill="1" applyBorder="1" applyAlignment="1">
      <alignment wrapText="1"/>
    </xf>
    <xf numFmtId="3" fontId="87" fillId="37" borderId="22" xfId="0" applyNumberFormat="1" applyFont="1" applyFill="1" applyBorder="1" applyAlignment="1">
      <alignment horizontal="right"/>
    </xf>
    <xf numFmtId="3" fontId="87" fillId="37" borderId="44" xfId="0" applyNumberFormat="1" applyFont="1" applyFill="1" applyBorder="1" applyAlignment="1">
      <alignment horizontal="right"/>
    </xf>
    <xf numFmtId="3" fontId="88" fillId="35" borderId="34" xfId="0" applyNumberFormat="1" applyFont="1" applyFill="1" applyBorder="1" applyAlignment="1">
      <alignment horizontal="right"/>
    </xf>
    <xf numFmtId="3" fontId="89" fillId="35" borderId="34" xfId="0" applyNumberFormat="1" applyFont="1" applyFill="1" applyBorder="1" applyAlignment="1">
      <alignment/>
    </xf>
    <xf numFmtId="0" fontId="88" fillId="35" borderId="36" xfId="0" applyFont="1" applyFill="1" applyBorder="1" applyAlignment="1">
      <alignment wrapText="1"/>
    </xf>
    <xf numFmtId="3" fontId="88" fillId="35" borderId="16" xfId="0" applyNumberFormat="1" applyFont="1" applyFill="1" applyBorder="1" applyAlignment="1">
      <alignment horizontal="right"/>
    </xf>
    <xf numFmtId="3" fontId="89" fillId="35" borderId="16" xfId="0" applyNumberFormat="1" applyFont="1" applyFill="1" applyBorder="1" applyAlignment="1">
      <alignment/>
    </xf>
    <xf numFmtId="3" fontId="89" fillId="35" borderId="16" xfId="0" applyNumberFormat="1" applyFont="1" applyFill="1" applyBorder="1" applyAlignment="1">
      <alignment horizontal="right"/>
    </xf>
    <xf numFmtId="0" fontId="88" fillId="35" borderId="38" xfId="0" applyFont="1" applyFill="1" applyBorder="1" applyAlignment="1">
      <alignment wrapText="1"/>
    </xf>
    <xf numFmtId="3" fontId="88" fillId="35" borderId="30" xfId="0" applyNumberFormat="1" applyFont="1" applyFill="1" applyBorder="1" applyAlignment="1">
      <alignment horizontal="right"/>
    </xf>
    <xf numFmtId="3" fontId="89" fillId="35" borderId="30" xfId="0" applyNumberFormat="1" applyFont="1" applyFill="1" applyBorder="1" applyAlignment="1">
      <alignment horizontal="right"/>
    </xf>
    <xf numFmtId="14" fontId="78" fillId="0" borderId="0" xfId="0" applyNumberFormat="1" applyFont="1" applyAlignment="1">
      <alignment/>
    </xf>
    <xf numFmtId="1" fontId="88" fillId="35" borderId="0" xfId="0" applyNumberFormat="1" applyFont="1" applyFill="1" applyBorder="1" applyAlignment="1">
      <alignment horizontal="right"/>
    </xf>
    <xf numFmtId="1" fontId="89" fillId="35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7" borderId="45" xfId="0" applyFont="1" applyFill="1" applyBorder="1" applyAlignment="1">
      <alignment wrapText="1"/>
    </xf>
    <xf numFmtId="3" fontId="87" fillId="37" borderId="10" xfId="0" applyNumberFormat="1" applyFont="1" applyFill="1" applyBorder="1" applyAlignment="1">
      <alignment horizontal="right"/>
    </xf>
    <xf numFmtId="0" fontId="88" fillId="35" borderId="39" xfId="0" applyFont="1" applyFill="1" applyBorder="1" applyAlignment="1">
      <alignment wrapText="1"/>
    </xf>
    <xf numFmtId="3" fontId="88" fillId="35" borderId="13" xfId="0" applyNumberFormat="1" applyFont="1" applyFill="1" applyBorder="1" applyAlignment="1">
      <alignment horizontal="right"/>
    </xf>
    <xf numFmtId="3" fontId="89" fillId="35" borderId="13" xfId="0" applyNumberFormat="1" applyFont="1" applyFill="1" applyBorder="1" applyAlignment="1">
      <alignment/>
    </xf>
    <xf numFmtId="3" fontId="89" fillId="35" borderId="13" xfId="0" applyNumberFormat="1" applyFont="1" applyFill="1" applyBorder="1" applyAlignment="1">
      <alignment horizontal="right"/>
    </xf>
    <xf numFmtId="3" fontId="89" fillId="35" borderId="28" xfId="0" applyNumberFormat="1" applyFont="1" applyFill="1" applyBorder="1" applyAlignment="1">
      <alignment/>
    </xf>
    <xf numFmtId="3" fontId="89" fillId="35" borderId="29" xfId="0" applyNumberFormat="1" applyFont="1" applyFill="1" applyBorder="1" applyAlignment="1">
      <alignment/>
    </xf>
    <xf numFmtId="3" fontId="89" fillId="35" borderId="46" xfId="0" applyNumberFormat="1" applyFont="1" applyFill="1" applyBorder="1" applyAlignment="1">
      <alignment/>
    </xf>
    <xf numFmtId="3" fontId="89" fillId="35" borderId="47" xfId="0" applyNumberFormat="1" applyFont="1" applyFill="1" applyBorder="1" applyAlignment="1">
      <alignment/>
    </xf>
    <xf numFmtId="3" fontId="89" fillId="35" borderId="26" xfId="0" applyNumberFormat="1" applyFont="1" applyFill="1" applyBorder="1" applyAlignment="1">
      <alignment/>
    </xf>
    <xf numFmtId="3" fontId="89" fillId="35" borderId="48" xfId="0" applyNumberFormat="1" applyFont="1" applyFill="1" applyBorder="1" applyAlignment="1">
      <alignment/>
    </xf>
    <xf numFmtId="0" fontId="88" fillId="35" borderId="0" xfId="0" applyFont="1" applyFill="1" applyBorder="1" applyAlignment="1">
      <alignment horizontal="center"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4" fillId="33" borderId="16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74" fillId="33" borderId="16" xfId="0" applyNumberFormat="1" applyFont="1" applyFill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4" fillId="33" borderId="16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74" fillId="33" borderId="16" xfId="0" applyNumberFormat="1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4" fillId="36" borderId="36" xfId="0" applyFont="1" applyFill="1" applyBorder="1" applyAlignment="1">
      <alignment/>
    </xf>
    <xf numFmtId="0" fontId="74" fillId="33" borderId="36" xfId="0" applyFont="1" applyFill="1" applyBorder="1" applyAlignment="1">
      <alignment/>
    </xf>
    <xf numFmtId="0" fontId="74" fillId="36" borderId="49" xfId="0" applyFont="1" applyFill="1" applyBorder="1" applyAlignment="1">
      <alignment/>
    </xf>
    <xf numFmtId="0" fontId="74" fillId="33" borderId="49" xfId="0" applyFont="1" applyFill="1" applyBorder="1" applyAlignment="1">
      <alignment/>
    </xf>
    <xf numFmtId="0" fontId="74" fillId="33" borderId="38" xfId="0" applyFont="1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6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5" fillId="36" borderId="56" xfId="0" applyFont="1" applyFill="1" applyBorder="1" applyAlignment="1">
      <alignment horizontal="left" vertical="center"/>
    </xf>
    <xf numFmtId="3" fontId="6" fillId="33" borderId="57" xfId="0" applyNumberFormat="1" applyFont="1" applyFill="1" applyBorder="1" applyAlignment="1">
      <alignment horizontal="left" vertical="center"/>
    </xf>
    <xf numFmtId="3" fontId="2" fillId="33" borderId="58" xfId="0" applyNumberFormat="1" applyFont="1" applyFill="1" applyBorder="1" applyAlignment="1">
      <alignment vertical="top"/>
    </xf>
    <xf numFmtId="3" fontId="2" fillId="33" borderId="59" xfId="0" applyNumberFormat="1" applyFont="1" applyFill="1" applyBorder="1" applyAlignment="1">
      <alignment vertical="top"/>
    </xf>
    <xf numFmtId="3" fontId="2" fillId="33" borderId="60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87" fillId="37" borderId="22" xfId="0" applyNumberFormat="1" applyFont="1" applyFill="1" applyBorder="1" applyAlignment="1">
      <alignment horizontal="right"/>
    </xf>
    <xf numFmtId="1" fontId="87" fillId="37" borderId="44" xfId="0" applyNumberFormat="1" applyFont="1" applyFill="1" applyBorder="1" applyAlignment="1">
      <alignment horizontal="right"/>
    </xf>
    <xf numFmtId="1" fontId="87" fillId="37" borderId="61" xfId="0" applyNumberFormat="1" applyFont="1" applyFill="1" applyBorder="1" applyAlignment="1">
      <alignment horizontal="right"/>
    </xf>
    <xf numFmtId="1" fontId="87" fillId="37" borderId="62" xfId="0" applyNumberFormat="1" applyFont="1" applyFill="1" applyBorder="1" applyAlignment="1">
      <alignment horizontal="right"/>
    </xf>
    <xf numFmtId="3" fontId="89" fillId="35" borderId="29" xfId="0" applyNumberFormat="1" applyFont="1" applyFill="1" applyBorder="1" applyAlignment="1">
      <alignment horizontal="right"/>
    </xf>
    <xf numFmtId="3" fontId="89" fillId="35" borderId="35" xfId="0" applyNumberFormat="1" applyFont="1" applyFill="1" applyBorder="1" applyAlignment="1">
      <alignment horizontal="right"/>
    </xf>
    <xf numFmtId="0" fontId="87" fillId="33" borderId="38" xfId="0" applyFont="1" applyFill="1" applyBorder="1" applyAlignment="1">
      <alignment horizontal="right" wrapText="1"/>
    </xf>
    <xf numFmtId="3" fontId="88" fillId="33" borderId="30" xfId="0" applyNumberFormat="1" applyFont="1" applyFill="1" applyBorder="1" applyAlignment="1">
      <alignment horizontal="right"/>
    </xf>
    <xf numFmtId="14" fontId="85" fillId="0" borderId="0" xfId="0" applyNumberFormat="1" applyFont="1" applyAlignment="1">
      <alignment/>
    </xf>
    <xf numFmtId="0" fontId="0" fillId="33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90" fillId="0" borderId="63" xfId="0" applyFont="1" applyBorder="1" applyAlignment="1">
      <alignment wrapText="1"/>
    </xf>
    <xf numFmtId="0" fontId="31" fillId="0" borderId="16" xfId="47" applyFont="1" applyBorder="1" applyAlignment="1" applyProtection="1">
      <alignment horizontal="right" wrapText="1"/>
      <protection/>
    </xf>
    <xf numFmtId="0" fontId="0" fillId="0" borderId="16" xfId="0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0" fontId="95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4" fillId="0" borderId="63" xfId="0" applyFont="1" applyBorder="1" applyAlignment="1">
      <alignment wrapText="1"/>
    </xf>
    <xf numFmtId="3" fontId="74" fillId="33" borderId="16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 wrapText="1"/>
    </xf>
    <xf numFmtId="0" fontId="0" fillId="33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right" vertical="center" wrapText="1"/>
    </xf>
    <xf numFmtId="3" fontId="0" fillId="35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95" fillId="0" borderId="64" xfId="0" applyFont="1" applyBorder="1" applyAlignment="1">
      <alignment/>
    </xf>
    <xf numFmtId="0" fontId="0" fillId="3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6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37" fillId="36" borderId="62" xfId="0" applyFont="1" applyFill="1" applyBorder="1" applyAlignment="1">
      <alignment/>
    </xf>
    <xf numFmtId="0" fontId="42" fillId="36" borderId="32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66" xfId="0" applyFont="1" applyFill="1" applyBorder="1" applyAlignment="1">
      <alignment horizontal="center" vertical="center" wrapText="1"/>
    </xf>
    <xf numFmtId="0" fontId="71" fillId="36" borderId="0" xfId="47" applyFill="1" applyBorder="1" applyAlignment="1" applyProtection="1">
      <alignment/>
      <protection/>
    </xf>
    <xf numFmtId="49" fontId="39" fillId="36" borderId="10" xfId="0" applyNumberFormat="1" applyFont="1" applyFill="1" applyBorder="1" applyAlignment="1" quotePrefix="1">
      <alignment horizontal="center" vertical="center"/>
    </xf>
    <xf numFmtId="0" fontId="41" fillId="36" borderId="32" xfId="0" applyFont="1" applyFill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vertical="center"/>
    </xf>
    <xf numFmtId="0" fontId="71" fillId="36" borderId="0" xfId="47" applyFill="1" applyBorder="1" applyAlignment="1" applyProtection="1">
      <alignment wrapText="1"/>
      <protection/>
    </xf>
    <xf numFmtId="0" fontId="41" fillId="36" borderId="32" xfId="0" applyFont="1" applyFill="1" applyBorder="1" applyAlignment="1" quotePrefix="1">
      <alignment horizontal="center" vertical="top"/>
    </xf>
    <xf numFmtId="0" fontId="71" fillId="36" borderId="0" xfId="47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97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5" fillId="36" borderId="41" xfId="0" applyFont="1" applyFill="1" applyBorder="1" applyAlignment="1">
      <alignment/>
    </xf>
    <xf numFmtId="49" fontId="95" fillId="36" borderId="42" xfId="0" applyNumberFormat="1" applyFont="1" applyFill="1" applyBorder="1" applyAlignment="1">
      <alignment horizontal="center"/>
    </xf>
    <xf numFmtId="3" fontId="89" fillId="35" borderId="30" xfId="0" applyNumberFormat="1" applyFont="1" applyFill="1" applyBorder="1" applyAlignment="1">
      <alignment/>
    </xf>
    <xf numFmtId="3" fontId="89" fillId="35" borderId="35" xfId="0" applyNumberFormat="1" applyFont="1" applyFill="1" applyBorder="1" applyAlignment="1">
      <alignment/>
    </xf>
    <xf numFmtId="3" fontId="89" fillId="35" borderId="31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3" fontId="31" fillId="35" borderId="19" xfId="0" applyNumberFormat="1" applyFont="1" applyFill="1" applyBorder="1" applyAlignment="1">
      <alignment/>
    </xf>
    <xf numFmtId="3" fontId="31" fillId="35" borderId="16" xfId="0" applyNumberFormat="1" applyFont="1" applyFill="1" applyBorder="1" applyAlignment="1">
      <alignment/>
    </xf>
    <xf numFmtId="3" fontId="31" fillId="35" borderId="17" xfId="0" applyNumberFormat="1" applyFont="1" applyFill="1" applyBorder="1" applyAlignment="1">
      <alignment/>
    </xf>
    <xf numFmtId="3" fontId="31" fillId="33" borderId="67" xfId="0" applyNumberFormat="1" applyFont="1" applyFill="1" applyBorder="1" applyAlignment="1">
      <alignment vertical="top" wrapText="1"/>
    </xf>
    <xf numFmtId="2" fontId="74" fillId="33" borderId="16" xfId="0" applyNumberFormat="1" applyFont="1" applyFill="1" applyBorder="1" applyAlignment="1">
      <alignment horizontal="center"/>
    </xf>
    <xf numFmtId="1" fontId="7" fillId="35" borderId="51" xfId="0" applyNumberFormat="1" applyFont="1" applyFill="1" applyBorder="1" applyAlignment="1">
      <alignment vertical="top"/>
    </xf>
    <xf numFmtId="1" fontId="7" fillId="35" borderId="52" xfId="0" applyNumberFormat="1" applyFont="1" applyFill="1" applyBorder="1" applyAlignment="1">
      <alignment vertical="top"/>
    </xf>
    <xf numFmtId="1" fontId="7" fillId="35" borderId="53" xfId="0" applyNumberFormat="1" applyFont="1" applyFill="1" applyBorder="1" applyAlignment="1">
      <alignment vertical="top"/>
    </xf>
    <xf numFmtId="1" fontId="7" fillId="35" borderId="54" xfId="0" applyNumberFormat="1" applyFont="1" applyFill="1" applyBorder="1" applyAlignment="1">
      <alignment vertical="top"/>
    </xf>
    <xf numFmtId="1" fontId="7" fillId="35" borderId="16" xfId="0" applyNumberFormat="1" applyFont="1" applyFill="1" applyBorder="1" applyAlignment="1">
      <alignment vertical="top"/>
    </xf>
    <xf numFmtId="1" fontId="7" fillId="35" borderId="55" xfId="0" applyNumberFormat="1" applyFont="1" applyFill="1" applyBorder="1" applyAlignment="1">
      <alignment vertical="top"/>
    </xf>
    <xf numFmtId="3" fontId="23" fillId="33" borderId="58" xfId="0" applyNumberFormat="1" applyFont="1" applyFill="1" applyBorder="1" applyAlignment="1">
      <alignment vertical="top"/>
    </xf>
    <xf numFmtId="3" fontId="23" fillId="33" borderId="59" xfId="0" applyNumberFormat="1" applyFont="1" applyFill="1" applyBorder="1" applyAlignment="1">
      <alignment vertical="top"/>
    </xf>
    <xf numFmtId="3" fontId="23" fillId="33" borderId="68" xfId="0" applyNumberFormat="1" applyFont="1" applyFill="1" applyBorder="1" applyAlignment="1">
      <alignment vertical="top"/>
    </xf>
    <xf numFmtId="3" fontId="23" fillId="33" borderId="60" xfId="0" applyNumberFormat="1" applyFont="1" applyFill="1" applyBorder="1" applyAlignment="1">
      <alignment vertical="top"/>
    </xf>
    <xf numFmtId="0" fontId="78" fillId="0" borderId="0" xfId="0" applyFont="1" applyAlignment="1">
      <alignment horizontal="left"/>
    </xf>
    <xf numFmtId="3" fontId="80" fillId="37" borderId="13" xfId="0" applyNumberFormat="1" applyFont="1" applyFill="1" applyBorder="1" applyAlignment="1">
      <alignment horizontal="center"/>
    </xf>
    <xf numFmtId="3" fontId="80" fillId="37" borderId="16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3" fontId="82" fillId="35" borderId="0" xfId="0" applyNumberFormat="1" applyFont="1" applyFill="1" applyBorder="1" applyAlignment="1">
      <alignment/>
    </xf>
    <xf numFmtId="3" fontId="82" fillId="33" borderId="24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9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1" fillId="0" borderId="41" xfId="0" applyFont="1" applyBorder="1" applyAlignment="1">
      <alignment horizontal="center"/>
    </xf>
    <xf numFmtId="0" fontId="76" fillId="33" borderId="21" xfId="0" applyFont="1" applyFill="1" applyBorder="1" applyAlignment="1">
      <alignment wrapText="1"/>
    </xf>
    <xf numFmtId="0" fontId="76" fillId="33" borderId="32" xfId="0" applyFont="1" applyFill="1" applyBorder="1" applyAlignment="1">
      <alignment wrapText="1"/>
    </xf>
    <xf numFmtId="0" fontId="76" fillId="33" borderId="69" xfId="0" applyFont="1" applyFill="1" applyBorder="1" applyAlignment="1">
      <alignment wrapText="1"/>
    </xf>
    <xf numFmtId="0" fontId="99" fillId="0" borderId="4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0" fillId="33" borderId="65" xfId="0" applyFont="1" applyFill="1" applyBorder="1" applyAlignment="1">
      <alignment/>
    </xf>
    <xf numFmtId="0" fontId="100" fillId="33" borderId="70" xfId="0" applyFont="1" applyFill="1" applyBorder="1" applyAlignment="1">
      <alignment/>
    </xf>
    <xf numFmtId="0" fontId="100" fillId="33" borderId="69" xfId="0" applyFont="1" applyFill="1" applyBorder="1" applyAlignment="1">
      <alignment/>
    </xf>
    <xf numFmtId="0" fontId="100" fillId="33" borderId="71" xfId="0" applyFont="1" applyFill="1" applyBorder="1" applyAlignment="1">
      <alignment/>
    </xf>
    <xf numFmtId="0" fontId="76" fillId="33" borderId="72" xfId="0" applyFont="1" applyFill="1" applyBorder="1" applyAlignment="1">
      <alignment horizontal="center"/>
    </xf>
    <xf numFmtId="0" fontId="76" fillId="33" borderId="73" xfId="0" applyFont="1" applyFill="1" applyBorder="1" applyAlignment="1">
      <alignment horizontal="center"/>
    </xf>
    <xf numFmtId="0" fontId="76" fillId="33" borderId="74" xfId="0" applyFont="1" applyFill="1" applyBorder="1" applyAlignment="1">
      <alignment horizontal="center"/>
    </xf>
    <xf numFmtId="0" fontId="76" fillId="33" borderId="62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4" borderId="21" xfId="0" applyFont="1" applyFill="1" applyBorder="1" applyAlignment="1">
      <alignment wrapText="1"/>
    </xf>
    <xf numFmtId="0" fontId="76" fillId="34" borderId="32" xfId="0" applyFont="1" applyFill="1" applyBorder="1" applyAlignment="1">
      <alignment wrapText="1"/>
    </xf>
    <xf numFmtId="0" fontId="9" fillId="0" borderId="41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82" fillId="37" borderId="65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0" fillId="37" borderId="13" xfId="0" applyNumberFormat="1" applyFont="1" applyFill="1" applyBorder="1" applyAlignment="1">
      <alignment horizontal="center"/>
    </xf>
    <xf numFmtId="3" fontId="80" fillId="37" borderId="16" xfId="0" applyNumberFormat="1" applyFont="1" applyFill="1" applyBorder="1" applyAlignment="1">
      <alignment horizontal="center"/>
    </xf>
    <xf numFmtId="3" fontId="82" fillId="34" borderId="43" xfId="0" applyNumberFormat="1" applyFont="1" applyFill="1" applyBorder="1" applyAlignment="1">
      <alignment wrapText="1"/>
    </xf>
    <xf numFmtId="3" fontId="82" fillId="34" borderId="0" xfId="0" applyNumberFormat="1" applyFont="1" applyFill="1" applyBorder="1" applyAlignment="1">
      <alignment wrapText="1"/>
    </xf>
    <xf numFmtId="3" fontId="82" fillId="34" borderId="10" xfId="0" applyNumberFormat="1" applyFont="1" applyFill="1" applyBorder="1" applyAlignment="1">
      <alignment wrapText="1"/>
    </xf>
    <xf numFmtId="3" fontId="82" fillId="34" borderId="43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82" fillId="34" borderId="73" xfId="0" applyNumberFormat="1" applyFont="1" applyFill="1" applyBorder="1" applyAlignment="1">
      <alignment wrapText="1"/>
    </xf>
    <xf numFmtId="3" fontId="82" fillId="34" borderId="44" xfId="0" applyNumberFormat="1" applyFont="1" applyFill="1" applyBorder="1" applyAlignment="1">
      <alignment wrapText="1"/>
    </xf>
    <xf numFmtId="3" fontId="82" fillId="34" borderId="37" xfId="0" applyNumberFormat="1" applyFont="1" applyFill="1" applyBorder="1" applyAlignment="1">
      <alignment wrapText="1"/>
    </xf>
    <xf numFmtId="0" fontId="87" fillId="37" borderId="61" xfId="0" applyFont="1" applyFill="1" applyBorder="1" applyAlignment="1">
      <alignment horizontal="center" wrapText="1"/>
    </xf>
    <xf numFmtId="0" fontId="87" fillId="37" borderId="24" xfId="0" applyFont="1" applyFill="1" applyBorder="1" applyAlignment="1">
      <alignment horizontal="center" wrapText="1"/>
    </xf>
    <xf numFmtId="0" fontId="87" fillId="37" borderId="43" xfId="0" applyFont="1" applyFill="1" applyBorder="1" applyAlignment="1">
      <alignment horizontal="center"/>
    </xf>
    <xf numFmtId="0" fontId="87" fillId="37" borderId="74" xfId="0" applyFont="1" applyFill="1" applyBorder="1" applyAlignment="1">
      <alignment horizontal="center"/>
    </xf>
    <xf numFmtId="0" fontId="87" fillId="37" borderId="72" xfId="0" applyFont="1" applyFill="1" applyBorder="1" applyAlignment="1">
      <alignment horizontal="center"/>
    </xf>
    <xf numFmtId="0" fontId="101" fillId="35" borderId="40" xfId="0" applyFont="1" applyFill="1" applyBorder="1" applyAlignment="1">
      <alignment horizontal="left" wrapText="1"/>
    </xf>
    <xf numFmtId="0" fontId="87" fillId="37" borderId="44" xfId="0" applyFont="1" applyFill="1" applyBorder="1" applyAlignment="1">
      <alignment horizontal="center"/>
    </xf>
    <xf numFmtId="0" fontId="91" fillId="0" borderId="41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49" fontId="87" fillId="37" borderId="43" xfId="0" applyNumberFormat="1" applyFont="1" applyFill="1" applyBorder="1" applyAlignment="1">
      <alignment horizontal="center"/>
    </xf>
    <xf numFmtId="49" fontId="87" fillId="37" borderId="73" xfId="0" applyNumberFormat="1" applyFont="1" applyFill="1" applyBorder="1" applyAlignment="1">
      <alignment horizontal="center"/>
    </xf>
    <xf numFmtId="49" fontId="87" fillId="37" borderId="74" xfId="0" applyNumberFormat="1" applyFont="1" applyFill="1" applyBorder="1" applyAlignment="1">
      <alignment horizontal="center"/>
    </xf>
    <xf numFmtId="0" fontId="87" fillId="37" borderId="73" xfId="0" applyFont="1" applyFill="1" applyBorder="1" applyAlignment="1">
      <alignment horizontal="center"/>
    </xf>
    <xf numFmtId="0" fontId="87" fillId="37" borderId="43" xfId="0" applyFont="1" applyFill="1" applyBorder="1" applyAlignment="1">
      <alignment horizontal="center" vertical="center" wrapText="1"/>
    </xf>
    <xf numFmtId="0" fontId="87" fillId="37" borderId="44" xfId="0" applyFont="1" applyFill="1" applyBorder="1" applyAlignment="1">
      <alignment horizontal="center" vertical="center" wrapText="1"/>
    </xf>
    <xf numFmtId="3" fontId="0" fillId="36" borderId="16" xfId="0" applyNumberForma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right"/>
    </xf>
    <xf numFmtId="3" fontId="0" fillId="35" borderId="19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/>
    </xf>
    <xf numFmtId="0" fontId="74" fillId="33" borderId="16" xfId="0" applyFont="1" applyFill="1" applyBorder="1" applyAlignment="1">
      <alignment vertical="center"/>
    </xf>
    <xf numFmtId="0" fontId="74" fillId="3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4" fillId="33" borderId="17" xfId="0" applyFont="1" applyFill="1" applyBorder="1" applyAlignment="1">
      <alignment horizontal="right"/>
    </xf>
    <xf numFmtId="0" fontId="74" fillId="33" borderId="19" xfId="0" applyFont="1" applyFill="1" applyBorder="1" applyAlignment="1">
      <alignment horizontal="right"/>
    </xf>
    <xf numFmtId="3" fontId="74" fillId="33" borderId="1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36" borderId="16" xfId="0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74" fillId="33" borderId="16" xfId="0" applyFont="1" applyFill="1" applyBorder="1" applyAlignment="1">
      <alignment horizontal="right"/>
    </xf>
    <xf numFmtId="3" fontId="74" fillId="33" borderId="17" xfId="0" applyNumberFormat="1" applyFont="1" applyFill="1" applyBorder="1" applyAlignment="1">
      <alignment horizontal="right"/>
    </xf>
    <xf numFmtId="3" fontId="74" fillId="33" borderId="19" xfId="0" applyNumberFormat="1" applyFont="1" applyFill="1" applyBorder="1" applyAlignment="1">
      <alignment horizontal="right"/>
    </xf>
    <xf numFmtId="0" fontId="93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75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6" xfId="0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74" fillId="33" borderId="77" xfId="0" applyNumberFormat="1" applyFont="1" applyFill="1" applyBorder="1" applyAlignment="1">
      <alignment horizontal="center"/>
    </xf>
    <xf numFmtId="3" fontId="74" fillId="33" borderId="7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74" fillId="33" borderId="16" xfId="0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7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16" fillId="36" borderId="86" xfId="0" applyFont="1" applyFill="1" applyBorder="1" applyAlignment="1">
      <alignment horizontal="center" vertical="center"/>
    </xf>
    <xf numFmtId="0" fontId="16" fillId="36" borderId="87" xfId="0" applyFont="1" applyFill="1" applyBorder="1" applyAlignment="1">
      <alignment horizontal="center" vertical="center"/>
    </xf>
    <xf numFmtId="0" fontId="16" fillId="36" borderId="88" xfId="0" applyFont="1" applyFill="1" applyBorder="1" applyAlignment="1">
      <alignment horizontal="center" vertical="center"/>
    </xf>
    <xf numFmtId="0" fontId="16" fillId="36" borderId="89" xfId="0" applyFont="1" applyFill="1" applyBorder="1" applyAlignment="1">
      <alignment horizontal="center" vertical="center"/>
    </xf>
    <xf numFmtId="0" fontId="16" fillId="36" borderId="90" xfId="0" applyFont="1" applyFill="1" applyBorder="1" applyAlignment="1">
      <alignment horizontal="center" vertical="center"/>
    </xf>
    <xf numFmtId="0" fontId="23" fillId="36" borderId="91" xfId="0" applyFont="1" applyFill="1" applyBorder="1" applyAlignment="1">
      <alignment horizontal="center" vertical="center" textRotation="90"/>
    </xf>
    <xf numFmtId="0" fontId="23" fillId="36" borderId="92" xfId="0" applyFont="1" applyFill="1" applyBorder="1" applyAlignment="1">
      <alignment horizontal="center" vertical="center" textRotation="90"/>
    </xf>
    <xf numFmtId="0" fontId="23" fillId="36" borderId="46" xfId="0" applyFont="1" applyFill="1" applyBorder="1" applyAlignment="1">
      <alignment horizontal="center" vertical="center" textRotation="90"/>
    </xf>
    <xf numFmtId="0" fontId="23" fillId="36" borderId="93" xfId="0" applyFont="1" applyFill="1" applyBorder="1" applyAlignment="1">
      <alignment horizontal="center" vertical="center" textRotation="90"/>
    </xf>
    <xf numFmtId="0" fontId="23" fillId="36" borderId="94" xfId="0" applyFont="1" applyFill="1" applyBorder="1" applyAlignment="1">
      <alignment horizontal="center" vertical="center" textRotation="90" wrapText="1"/>
    </xf>
    <xf numFmtId="0" fontId="78" fillId="36" borderId="95" xfId="0" applyFont="1" applyFill="1" applyBorder="1" applyAlignment="1">
      <alignment horizontal="center" vertical="center" textRotation="90"/>
    </xf>
    <xf numFmtId="0" fontId="23" fillId="36" borderId="54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/>
    </xf>
    <xf numFmtId="0" fontId="23" fillId="36" borderId="96" xfId="0" applyFont="1" applyFill="1" applyBorder="1" applyAlignment="1">
      <alignment horizontal="center" vertical="center" textRotation="90"/>
    </xf>
    <xf numFmtId="0" fontId="23" fillId="36" borderId="97" xfId="0" applyFont="1" applyFill="1" applyBorder="1" applyAlignment="1">
      <alignment horizontal="center" vertical="center" textRotation="90"/>
    </xf>
    <xf numFmtId="0" fontId="23" fillId="36" borderId="98" xfId="0" applyFont="1" applyFill="1" applyBorder="1" applyAlignment="1">
      <alignment horizontal="center" vertical="center" textRotation="90"/>
    </xf>
    <xf numFmtId="0" fontId="23" fillId="36" borderId="96" xfId="0" applyFont="1" applyFill="1" applyBorder="1" applyAlignment="1">
      <alignment horizontal="center" vertical="center" textRotation="90" wrapText="1"/>
    </xf>
    <xf numFmtId="0" fontId="78" fillId="36" borderId="99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 wrapText="1"/>
    </xf>
    <xf numFmtId="0" fontId="78" fillId="36" borderId="96" xfId="0" applyFont="1" applyFill="1" applyBorder="1" applyAlignment="1">
      <alignment horizontal="center" vertical="center" textRotation="90"/>
    </xf>
    <xf numFmtId="0" fontId="23" fillId="36" borderId="16" xfId="0" applyFont="1" applyFill="1" applyBorder="1" applyAlignment="1">
      <alignment horizontal="center" vertical="center" textRotation="90"/>
    </xf>
    <xf numFmtId="0" fontId="102" fillId="36" borderId="97" xfId="0" applyFont="1" applyFill="1" applyBorder="1" applyAlignment="1">
      <alignment horizontal="center" vertical="center" textRotation="90"/>
    </xf>
    <xf numFmtId="0" fontId="102" fillId="36" borderId="98" xfId="0" applyFont="1" applyFill="1" applyBorder="1" applyAlignment="1">
      <alignment horizontal="center" vertical="center" textRotation="90"/>
    </xf>
    <xf numFmtId="0" fontId="23" fillId="36" borderId="100" xfId="0" applyFont="1" applyFill="1" applyBorder="1" applyAlignment="1">
      <alignment horizontal="center" vertical="center" textRotation="90"/>
    </xf>
    <xf numFmtId="0" fontId="23" fillId="36" borderId="101" xfId="0" applyFont="1" applyFill="1" applyBorder="1" applyAlignment="1">
      <alignment horizontal="center" vertical="center" textRotation="90"/>
    </xf>
    <xf numFmtId="3" fontId="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74" fillId="33" borderId="17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4" fontId="0" fillId="35" borderId="17" xfId="0" applyNumberFormat="1" applyFont="1" applyFill="1" applyBorder="1" applyAlignment="1">
      <alignment horizontal="right" vertical="center"/>
    </xf>
    <xf numFmtId="4" fontId="0" fillId="35" borderId="19" xfId="0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right"/>
    </xf>
    <xf numFmtId="3" fontId="0" fillId="0" borderId="17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93" fillId="0" borderId="0" xfId="0" applyFont="1" applyBorder="1" applyAlignment="1">
      <alignment horizontal="center" wrapText="1"/>
    </xf>
    <xf numFmtId="0" fontId="74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right" wrapText="1"/>
    </xf>
    <xf numFmtId="0" fontId="74" fillId="33" borderId="17" xfId="0" applyFont="1" applyFill="1" applyBorder="1" applyAlignment="1">
      <alignment horizontal="right" wrapText="1"/>
    </xf>
    <xf numFmtId="0" fontId="74" fillId="33" borderId="79" xfId="0" applyFont="1" applyFill="1" applyBorder="1" applyAlignment="1">
      <alignment horizontal="right" wrapText="1"/>
    </xf>
    <xf numFmtId="0" fontId="74" fillId="33" borderId="19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7&amp;yil0=2010" TargetMode="External" /><Relationship Id="rId7" Type="http://schemas.openxmlformats.org/officeDocument/2006/relationships/hyperlink" Target="http://www.ticaretsicil.gov.tr/istatistik/yabanci_iller_detay.php?il_kod=27&amp;yil0=2010" TargetMode="External" /><Relationship Id="rId8" Type="http://schemas.openxmlformats.org/officeDocument/2006/relationships/hyperlink" Target="http://www.ticaretsicil.gov.tr/istatistik/yabanci_iller_detay.php?il_kod=48&amp;yil0=2010" TargetMode="External" /><Relationship Id="rId9" Type="http://schemas.openxmlformats.org/officeDocument/2006/relationships/hyperlink" Target="http://www.ticaretsicil.gov.tr/istatistik/yabanci_iller_detay.php?il_kod=33&amp;yil0=2010" TargetMode="External" /><Relationship Id="rId10" Type="http://schemas.openxmlformats.org/officeDocument/2006/relationships/hyperlink" Target="http://www.ticaretsicil.gov.tr/istatistik/yabanci_iller_detay.php?il_kod=43&amp;yil0=2010" TargetMode="External" /><Relationship Id="rId11" Type="http://schemas.openxmlformats.org/officeDocument/2006/relationships/hyperlink" Target="http://www.ticaretsicil.gov.tr/istatistik/yabanci_iller_detay.php?il_kod=1&amp;yil0=2010" TargetMode="External" /><Relationship Id="rId12" Type="http://schemas.openxmlformats.org/officeDocument/2006/relationships/hyperlink" Target="http://www.ticaretsicil.gov.tr/istatistik/yabanci_iller_detay.php?il_kod=3&amp;yil0=2010" TargetMode="External" /><Relationship Id="rId13" Type="http://schemas.openxmlformats.org/officeDocument/2006/relationships/hyperlink" Target="http://www.ticaretsicil.gov.tr/istatistik/yabanci_iller_detay.php?il_kod=37&amp;yil0=2010" TargetMode="External" /><Relationship Id="rId14" Type="http://schemas.openxmlformats.org/officeDocument/2006/relationships/hyperlink" Target="http://www.ticaretsicil.gov.tr/istatistik/yabanci_iller_detay.php?il_kod=21&amp;yil0=2010" TargetMode="External" /><Relationship Id="rId15" Type="http://schemas.openxmlformats.org/officeDocument/2006/relationships/hyperlink" Target="http://www.ticaretsicil.gov.tr/istatistik/yabanci_iller_detay.php?il_kod=34&amp;yil0=2010" TargetMode="External" /><Relationship Id="rId16" Type="http://schemas.openxmlformats.org/officeDocument/2006/relationships/hyperlink" Target="http://www.ticaretsicil.gov.tr/istatistik/yabanci_iller_detay.php?il_kod=7&amp;yil0=2010" TargetMode="External" /><Relationship Id="rId17" Type="http://schemas.openxmlformats.org/officeDocument/2006/relationships/hyperlink" Target="http://www.ticaretsicil.gov.tr/istatistik/yabanci_iller_detay.php?il_kod=6&amp;yil0=2010" TargetMode="External" /><Relationship Id="rId18" Type="http://schemas.openxmlformats.org/officeDocument/2006/relationships/hyperlink" Target="http://www.ticaretsicil.gov.tr/istatistik/yabanci_iller_detay.php?il_kod=35&amp;yil0=2010" TargetMode="External" /><Relationship Id="rId19" Type="http://schemas.openxmlformats.org/officeDocument/2006/relationships/hyperlink" Target="http://www.ticaretsicil.gov.tr/istatistik/yabanci_iller_detay.php?il_kod=48&amp;yil0=2010" TargetMode="External" /><Relationship Id="rId20" Type="http://schemas.openxmlformats.org/officeDocument/2006/relationships/hyperlink" Target="http://www.ticaretsicil.gov.tr/istatistik/yabanci_iller_detay.php?il_kod=33&amp;yil0=2010" TargetMode="External" /><Relationship Id="rId21" Type="http://schemas.openxmlformats.org/officeDocument/2006/relationships/hyperlink" Target="http://www.ticaretsicil.gov.tr/istatistik/yabanci_iller_detay.php?il_kod=9&amp;yil0=2010" TargetMode="External" /><Relationship Id="rId22" Type="http://schemas.openxmlformats.org/officeDocument/2006/relationships/hyperlink" Target="http://www.ticaretsicil.gov.tr/istatistik/yabanci_iller_detay.php?il_kod=42&amp;yil0=2010" TargetMode="External" /><Relationship Id="rId23" Type="http://schemas.openxmlformats.org/officeDocument/2006/relationships/hyperlink" Target="http://www.ticaretsicil.gov.tr/istatistik/yabanci_iller_detay.php?il_kod=31&amp;yil0=2010" TargetMode="External" /><Relationship Id="rId24" Type="http://schemas.openxmlformats.org/officeDocument/2006/relationships/hyperlink" Target="http://www.ticaretsicil.gov.tr/istatistik/yabanci_iller_detay.php?il_kod=27&amp;yil0=2010" TargetMode="External" /><Relationship Id="rId25" Type="http://schemas.openxmlformats.org/officeDocument/2006/relationships/hyperlink" Target="http://www.ticaretsicil.gov.tr/istatistik/yabanci_iller_detay.php?il_kod=1&amp;yil0=2010" TargetMode="External" /><Relationship Id="rId26" Type="http://schemas.openxmlformats.org/officeDocument/2006/relationships/hyperlink" Target="http://www.ticaretsicil.gov.tr/istatistik/yabanci_iller_detay.php?il_kod=16&amp;yil0=2010" TargetMode="External" /><Relationship Id="rId27" Type="http://schemas.openxmlformats.org/officeDocument/2006/relationships/hyperlink" Target="http://www.ticaretsicil.gov.tr/istatistik/yabanci_iller_detay.php?il_kod=61&amp;yil0=2010" TargetMode="External" /><Relationship Id="rId28" Type="http://schemas.openxmlformats.org/officeDocument/2006/relationships/hyperlink" Target="http://www.ticaretsicil.gov.tr/istatistik/yabanci_iller_detay.php?il_kod=41&amp;yil0=2010" TargetMode="External" /><Relationship Id="rId29" Type="http://schemas.openxmlformats.org/officeDocument/2006/relationships/hyperlink" Target="http://www.ticaretsicil.gov.tr/istatistik/yabanci_iller_detay.php?il_kod=45&amp;yil0=2010" TargetMode="External" /><Relationship Id="rId30" Type="http://schemas.openxmlformats.org/officeDocument/2006/relationships/hyperlink" Target="http://www.ticaretsicil.gov.tr/istatistik/yabanci_iller_detay.php?il_kod=3&amp;yil0=2010" TargetMode="External" /><Relationship Id="rId31" Type="http://schemas.openxmlformats.org/officeDocument/2006/relationships/hyperlink" Target="http://www.ticaretsicil.gov.tr/istatistik/yabanci_iller_detay.php?il_kod=32&amp;yil0=2010" TargetMode="External" /><Relationship Id="rId32" Type="http://schemas.openxmlformats.org/officeDocument/2006/relationships/hyperlink" Target="http://www.ticaretsicil.gov.tr/istatistik/yabanci_iller_detay.php?il_kod=59&amp;yil0=2010" TargetMode="External" /><Relationship Id="rId33" Type="http://schemas.openxmlformats.org/officeDocument/2006/relationships/hyperlink" Target="http://www.ticaretsicil.gov.tr/istatistik/yabanci_iller_detay.php?il_kod=22&amp;yil0=2010" TargetMode="External" /><Relationship Id="rId34" Type="http://schemas.openxmlformats.org/officeDocument/2006/relationships/hyperlink" Target="http://www.ticaretsicil.gov.tr/istatistik/yabanci_iller_detay.php?il_kod=65&amp;yil0=2010" TargetMode="External" /><Relationship Id="rId35" Type="http://schemas.openxmlformats.org/officeDocument/2006/relationships/hyperlink" Target="http://www.ticaretsicil.gov.tr/istatistik/yabanci_iller_detay.php?il_kod=38&amp;yil0=2010" TargetMode="External" /><Relationship Id="rId36" Type="http://schemas.openxmlformats.org/officeDocument/2006/relationships/hyperlink" Target="http://www.ticaretsicil.gov.tr/istatistik/yabanci_iller_detay.php?il_kod=14&amp;yil0=2010" TargetMode="External" /><Relationship Id="rId37" Type="http://schemas.openxmlformats.org/officeDocument/2006/relationships/hyperlink" Target="http://www.ticaretsicil.gov.tr/istatistik/yabanci_iller_detay.php?il_kod=26&amp;yil0=2010" TargetMode="External" /><Relationship Id="rId38" Type="http://schemas.openxmlformats.org/officeDocument/2006/relationships/hyperlink" Target="http://www.ticaretsicil.gov.tr/istatistik/yabanci_iller_detay.php?il_kod=68&amp;yil0=2010" TargetMode="External" /><Relationship Id="rId39" Type="http://schemas.openxmlformats.org/officeDocument/2006/relationships/hyperlink" Target="http://www.ticaretsicil.gov.tr/istatistik/yabanci_iller_detay.php?il_kod=54&amp;yil0=2010" TargetMode="External" /><Relationship Id="rId40" Type="http://schemas.openxmlformats.org/officeDocument/2006/relationships/hyperlink" Target="http://www.ticaretsicil.gov.tr/istatistik/yabanci_iller_detay.php?il_kod=77&amp;yil0=2010" TargetMode="External" /><Relationship Id="rId41" Type="http://schemas.openxmlformats.org/officeDocument/2006/relationships/hyperlink" Target="http://www.ticaretsicil.gov.tr/istatistik/yabanci_iller_detay.php?il_kod=52&amp;yil0=2010" TargetMode="External" /><Relationship Id="rId42" Type="http://schemas.openxmlformats.org/officeDocument/2006/relationships/hyperlink" Target="http://www.ticaretsicil.gov.tr/istatistik/yabanci_iller_detay.php?il_kod=44&amp;yil0=2010" TargetMode="External" /><Relationship Id="rId43" Type="http://schemas.openxmlformats.org/officeDocument/2006/relationships/hyperlink" Target="http://www.ticaretsicil.gov.tr/istatistik/yabanci_iller_detay.php?il_kod=67&amp;yil0=2010" TargetMode="External" /><Relationship Id="rId44" Type="http://schemas.openxmlformats.org/officeDocument/2006/relationships/hyperlink" Target="http://www.ticaretsicil.gov.tr/istatistik/yabanci_iller_detay.php?il_kod=43&amp;yil0=2010" TargetMode="External" /><Relationship Id="rId45" Type="http://schemas.openxmlformats.org/officeDocument/2006/relationships/hyperlink" Target="http://www.ticaretsicil.gov.tr/istatistik/yabanci_iller_detay.php?il_kod=55&amp;yil0=2010" TargetMode="External" /><Relationship Id="rId46" Type="http://schemas.openxmlformats.org/officeDocument/2006/relationships/hyperlink" Target="http://www.ticaretsicil.gov.tr/istatistik/yabanci_iller_detay.php?il_kod=20&amp;yil0=2010" TargetMode="External" /><Relationship Id="rId47" Type="http://schemas.openxmlformats.org/officeDocument/2006/relationships/hyperlink" Target="http://www.ticaretsicil.gov.tr/istatistik/yabanci_iller_detay.php?il_kod=10&amp;yil0=2010" TargetMode="External" /><Relationship Id="rId48" Type="http://schemas.openxmlformats.org/officeDocument/2006/relationships/hyperlink" Target="http://www.ticaretsicil.gov.tr/istatistik/yabanci_iller_detay.php?il_kod=2&amp;yil0=2010" TargetMode="External" /><Relationship Id="rId49" Type="http://schemas.openxmlformats.org/officeDocument/2006/relationships/hyperlink" Target="http://www.ticaretsicil.gov.tr/istatistik/yabanci_iller_detay.php?il_kod=19&amp;yil0=2010" TargetMode="External" /><Relationship Id="rId50" Type="http://schemas.openxmlformats.org/officeDocument/2006/relationships/hyperlink" Target="http://www.ticaretsicil.gov.tr/istatistik/yabanci_iller_detay.php?il_kod=17&amp;yil0=2010" TargetMode="External" /><Relationship Id="rId51" Type="http://schemas.openxmlformats.org/officeDocument/2006/relationships/hyperlink" Target="http://www.ticaretsicil.gov.tr/istatistik/yabanci_iller_detay.php?il_kod=66&amp;yil0=2010" TargetMode="External" /><Relationship Id="rId52" Type="http://schemas.openxmlformats.org/officeDocument/2006/relationships/hyperlink" Target="http://www.ticaretsicil.gov.tr/istatistik/yabanci_iller_detay.php?il_kod=64&amp;yil0=2010" TargetMode="External" /><Relationship Id="rId53" Type="http://schemas.openxmlformats.org/officeDocument/2006/relationships/hyperlink" Target="http://www.ticaretsicil.gov.tr/istatistik/yabanci_iller_detay.php?il_kod=62&amp;yil0=2010" TargetMode="External" /><Relationship Id="rId54" Type="http://schemas.openxmlformats.org/officeDocument/2006/relationships/hyperlink" Target="http://www.ticaretsicil.gov.tr/istatistik/yabanci_iller_detay.php?il_kod=58&amp;yil0=2010" TargetMode="External" /><Relationship Id="rId55" Type="http://schemas.openxmlformats.org/officeDocument/2006/relationships/hyperlink" Target="http://www.ticaretsicil.gov.tr/istatistik/yabanci_iller_detay.php?il_kod=57&amp;yil0=2010" TargetMode="External" /><Relationship Id="rId56" Type="http://schemas.openxmlformats.org/officeDocument/2006/relationships/hyperlink" Target="http://www.ticaretsicil.gov.tr/istatistik/yabanci_iller_detay.php?il_kod=80&amp;yil0=2010" TargetMode="External" /><Relationship Id="rId57" Type="http://schemas.openxmlformats.org/officeDocument/2006/relationships/hyperlink" Target="http://www.ticaretsicil.gov.tr/istatistik/yabanci_iller_detay.php?il_kod=50&amp;yil0=2010" TargetMode="External" /><Relationship Id="rId58" Type="http://schemas.openxmlformats.org/officeDocument/2006/relationships/hyperlink" Target="http://www.ticaretsicil.gov.tr/istatistik/yabanci_iller_detay.php?il_kod=63&amp;yil0=2010" TargetMode="External" /><Relationship Id="rId59" Type="http://schemas.openxmlformats.org/officeDocument/2006/relationships/hyperlink" Target="http://www.ticaretsicil.gov.tr/istatistik/yabanci_iller_detay.php?il_kod=39&amp;yil0=2010" TargetMode="External" /><Relationship Id="rId60" Type="http://schemas.openxmlformats.org/officeDocument/2006/relationships/hyperlink" Target="http://www.ticaretsicil.gov.tr/istatistik/yabanci_iller_detay.php?il_kod=46&amp;yil0=2010" TargetMode="External" /><Relationship Id="rId61" Type="http://schemas.openxmlformats.org/officeDocument/2006/relationships/hyperlink" Target="http://www.ticaretsicil.gov.tr/istatistik/yabanci_iller_detay.php?il_kod=76&amp;yil0=2010" TargetMode="External" /><Relationship Id="rId62" Type="http://schemas.openxmlformats.org/officeDocument/2006/relationships/hyperlink" Target="http://www.ticaretsicil.gov.tr/istatistik/yabanci_iller_detay.php?il_kod=28&amp;yil0=2010" TargetMode="External" /><Relationship Id="rId63" Type="http://schemas.openxmlformats.org/officeDocument/2006/relationships/hyperlink" Target="http://www.ticaretsicil.gov.tr/istatistik/yabanci_iller_detay.php?il_kod=25&amp;yil0=2010" TargetMode="External" /><Relationship Id="rId64" Type="http://schemas.openxmlformats.org/officeDocument/2006/relationships/hyperlink" Target="http://www.ticaretsicil.gov.tr/istatistik/yabanci_iller_detay.php?il_kod=5&amp;yil0=2010" TargetMode="External" /><Relationship Id="rId65" Type="http://schemas.openxmlformats.org/officeDocument/2006/relationships/hyperlink" Target="http://www.ticaretsicil.gov.tr/istatistik/yabanci_iller_detay.php?il_kod=15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4" t="s">
        <v>365</v>
      </c>
      <c r="B4" s="284"/>
      <c r="C4" s="284"/>
      <c r="D4" s="284"/>
      <c r="E4" s="284"/>
      <c r="F4" s="284"/>
      <c r="G4" s="284"/>
      <c r="H4" s="284"/>
      <c r="I4" s="284"/>
    </row>
    <row r="18" spans="1:9" ht="20.25">
      <c r="A18" s="285" t="s">
        <v>366</v>
      </c>
      <c r="B18" s="285"/>
      <c r="C18" s="285"/>
      <c r="D18" s="285"/>
      <c r="E18" s="285"/>
      <c r="F18" s="285"/>
      <c r="G18" s="285"/>
      <c r="H18" s="285"/>
      <c r="I18" s="285"/>
    </row>
    <row r="19" spans="1:9" ht="20.25">
      <c r="A19" s="285"/>
      <c r="B19" s="285"/>
      <c r="C19" s="285"/>
      <c r="D19" s="285"/>
      <c r="E19" s="285"/>
      <c r="F19" s="285"/>
      <c r="G19" s="285"/>
      <c r="H19" s="285"/>
      <c r="I19" s="285"/>
    </row>
    <row r="20" spans="1:7" ht="20.25">
      <c r="A20" s="285"/>
      <c r="B20" s="285"/>
      <c r="C20" s="285"/>
      <c r="D20" s="285"/>
      <c r="E20" s="285"/>
      <c r="F20" s="285"/>
      <c r="G20" s="285"/>
    </row>
    <row r="21" spans="1:7" ht="15.75">
      <c r="A21" s="234"/>
      <c r="B21" s="235"/>
      <c r="C21" s="235"/>
      <c r="D21" s="235"/>
      <c r="E21" s="235"/>
      <c r="F21" s="235"/>
      <c r="G21" s="235"/>
    </row>
    <row r="22" spans="1:7" ht="15.75">
      <c r="A22" s="234"/>
      <c r="B22" s="235"/>
      <c r="C22" s="235"/>
      <c r="D22" s="235"/>
      <c r="E22" s="235"/>
      <c r="F22" s="235"/>
      <c r="G22" s="235"/>
    </row>
    <row r="23" spans="1:9" ht="20.25">
      <c r="A23" s="286" t="s">
        <v>283</v>
      </c>
      <c r="B23" s="286"/>
      <c r="C23" s="286"/>
      <c r="D23" s="286"/>
      <c r="E23" s="286"/>
      <c r="F23" s="286"/>
      <c r="G23" s="286"/>
      <c r="H23" s="286"/>
      <c r="I23" s="286"/>
    </row>
    <row r="24" spans="1:7" ht="15.75">
      <c r="A24" s="234"/>
      <c r="B24" s="235"/>
      <c r="C24" s="235"/>
      <c r="D24" s="235"/>
      <c r="E24" s="235"/>
      <c r="F24" s="235"/>
      <c r="G24" s="235"/>
    </row>
    <row r="25" spans="1:7" ht="15.75">
      <c r="A25" s="234"/>
      <c r="B25" s="235"/>
      <c r="C25" s="235"/>
      <c r="D25" s="235"/>
      <c r="E25" s="235"/>
      <c r="F25" s="235"/>
      <c r="G25" s="235"/>
    </row>
    <row r="26" spans="1:7" ht="15.75">
      <c r="A26" s="234"/>
      <c r="B26" s="235"/>
      <c r="C26" s="235"/>
      <c r="D26" s="235"/>
      <c r="E26" s="235"/>
      <c r="F26" s="235"/>
      <c r="G26" s="235"/>
    </row>
    <row r="27" spans="1:7" ht="15.75">
      <c r="A27" s="234"/>
      <c r="B27" s="235"/>
      <c r="C27" s="235"/>
      <c r="D27" s="235"/>
      <c r="E27" s="235"/>
      <c r="F27" s="235"/>
      <c r="G27" s="235"/>
    </row>
    <row r="28" spans="1:7" ht="15.75">
      <c r="A28" s="234"/>
      <c r="B28" s="235"/>
      <c r="C28" s="235"/>
      <c r="D28" s="235"/>
      <c r="E28" s="235"/>
      <c r="F28" s="235"/>
      <c r="G28" s="235"/>
    </row>
    <row r="29" spans="1:7" ht="23.25">
      <c r="A29" s="234"/>
      <c r="B29" s="235"/>
      <c r="C29" s="287"/>
      <c r="D29" s="287"/>
      <c r="E29" s="287"/>
      <c r="F29" s="235"/>
      <c r="G29" s="235"/>
    </row>
    <row r="30" spans="1:7" ht="15.75">
      <c r="A30" s="234"/>
      <c r="B30" s="235"/>
      <c r="C30" s="235"/>
      <c r="D30" s="235"/>
      <c r="E30" s="235"/>
      <c r="F30" s="235"/>
      <c r="G30" s="235"/>
    </row>
    <row r="31" spans="1:7" ht="15.75">
      <c r="A31" s="234"/>
      <c r="B31" s="235"/>
      <c r="C31" s="235"/>
      <c r="D31" s="235"/>
      <c r="E31" s="235"/>
      <c r="F31" s="235"/>
      <c r="G31" s="235"/>
    </row>
    <row r="32" spans="1:7" ht="15.75">
      <c r="A32" s="234"/>
      <c r="B32" s="235"/>
      <c r="C32" s="235"/>
      <c r="D32" s="235"/>
      <c r="E32" s="235"/>
      <c r="F32" s="235"/>
      <c r="G32" s="235"/>
    </row>
    <row r="33" spans="1:7" ht="15.75">
      <c r="A33" s="234"/>
      <c r="B33" s="235"/>
      <c r="C33" s="235"/>
      <c r="D33" s="235"/>
      <c r="E33" s="235"/>
      <c r="F33" s="235"/>
      <c r="G33" s="235"/>
    </row>
    <row r="34" spans="1:7" ht="15.75">
      <c r="A34" s="234"/>
      <c r="B34" s="235"/>
      <c r="C34" s="235"/>
      <c r="D34" s="235"/>
      <c r="E34" s="235"/>
      <c r="F34" s="235"/>
      <c r="G34" s="235"/>
    </row>
    <row r="35" spans="1:7" ht="15.75">
      <c r="A35" s="234"/>
      <c r="B35" s="235"/>
      <c r="C35" s="235"/>
      <c r="D35" s="235"/>
      <c r="E35" s="235"/>
      <c r="F35" s="235"/>
      <c r="G35" s="235"/>
    </row>
    <row r="36" spans="1:7" ht="15.75">
      <c r="A36" s="234"/>
      <c r="B36" s="235"/>
      <c r="C36" s="235"/>
      <c r="D36" s="235"/>
      <c r="E36" s="235"/>
      <c r="F36" s="235"/>
      <c r="G36" s="235"/>
    </row>
    <row r="37" spans="1:7" ht="15.75">
      <c r="A37" s="234"/>
      <c r="B37" s="235"/>
      <c r="C37" s="235"/>
      <c r="D37" s="235"/>
      <c r="E37" s="235"/>
      <c r="F37" s="235"/>
      <c r="G37" s="235"/>
    </row>
    <row r="38" spans="1:9" ht="15.75">
      <c r="A38" s="282" t="s">
        <v>367</v>
      </c>
      <c r="B38" s="282"/>
      <c r="C38" s="282"/>
      <c r="D38" s="282"/>
      <c r="E38" s="282"/>
      <c r="F38" s="282"/>
      <c r="G38" s="282"/>
      <c r="H38" s="282"/>
      <c r="I38" s="282"/>
    </row>
    <row r="39" spans="1:9" ht="15.75">
      <c r="A39" s="282" t="s">
        <v>368</v>
      </c>
      <c r="B39" s="282"/>
      <c r="C39" s="282"/>
      <c r="D39" s="282"/>
      <c r="E39" s="282"/>
      <c r="F39" s="282"/>
      <c r="G39" s="282"/>
      <c r="H39" s="282"/>
      <c r="I39" s="282"/>
    </row>
    <row r="40" spans="1:9" ht="15.75">
      <c r="A40" s="234"/>
      <c r="B40" s="235"/>
      <c r="C40" s="235"/>
      <c r="D40" s="235"/>
      <c r="E40" s="235"/>
      <c r="F40" s="235"/>
      <c r="G40" s="235"/>
      <c r="H40" s="236"/>
      <c r="I40" s="236"/>
    </row>
    <row r="41" spans="1:9" ht="15.75">
      <c r="A41" s="234"/>
      <c r="B41" s="235"/>
      <c r="C41" s="235"/>
      <c r="D41" s="235"/>
      <c r="E41" s="235"/>
      <c r="F41" s="235"/>
      <c r="G41" s="235"/>
      <c r="H41" s="236"/>
      <c r="I41" s="236"/>
    </row>
    <row r="42" spans="1:9" ht="15">
      <c r="A42" s="283" t="s">
        <v>427</v>
      </c>
      <c r="B42" s="283"/>
      <c r="C42" s="283"/>
      <c r="D42" s="283"/>
      <c r="E42" s="283"/>
      <c r="F42" s="283"/>
      <c r="G42" s="283"/>
      <c r="H42" s="283"/>
      <c r="I42" s="283"/>
    </row>
    <row r="43" spans="1:7" ht="15">
      <c r="A43" s="236"/>
      <c r="B43" s="236"/>
      <c r="C43" s="236"/>
      <c r="D43" s="236"/>
      <c r="E43" s="236"/>
      <c r="F43" s="236"/>
      <c r="G43" s="236"/>
    </row>
    <row r="44" spans="1:7" ht="15">
      <c r="A44" s="236"/>
      <c r="B44" s="236"/>
      <c r="C44" s="236"/>
      <c r="D44" s="236"/>
      <c r="E44" s="236"/>
      <c r="F44" s="236"/>
      <c r="G44" s="23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17" sqref="C17:D17"/>
    </sheetView>
  </sheetViews>
  <sheetFormatPr defaultColWidth="9.140625" defaultRowHeight="15"/>
  <sheetData>
    <row r="2" spans="1:10" ht="18.75" thickBot="1">
      <c r="A2" s="288" t="s">
        <v>90</v>
      </c>
      <c r="B2" s="288"/>
      <c r="C2" s="288"/>
      <c r="D2" s="288"/>
      <c r="E2" s="288"/>
      <c r="F2" s="288"/>
      <c r="G2" s="288"/>
      <c r="H2" s="288"/>
      <c r="I2" s="288"/>
      <c r="J2" s="288"/>
    </row>
    <row r="5" spans="1:10" ht="18.75" customHeight="1">
      <c r="A5" s="306" t="s">
        <v>134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3:10" ht="15.75">
      <c r="C6" s="1"/>
      <c r="D6" s="151"/>
      <c r="E6" s="151"/>
      <c r="F6" s="151"/>
      <c r="G6" s="151"/>
      <c r="H6" s="151"/>
      <c r="I6" s="151"/>
      <c r="J6" s="151"/>
    </row>
    <row r="7" spans="3:10" ht="15.75">
      <c r="C7" s="1"/>
      <c r="D7" s="151"/>
      <c r="E7" s="151"/>
      <c r="F7" s="151"/>
      <c r="G7" s="151"/>
      <c r="H7" s="151"/>
      <c r="I7" s="151"/>
      <c r="J7" s="151"/>
    </row>
    <row r="8" ht="15.75" thickBot="1"/>
    <row r="9" spans="2:10" ht="15">
      <c r="B9" s="152"/>
      <c r="C9" s="354" t="s">
        <v>135</v>
      </c>
      <c r="D9" s="355"/>
      <c r="E9" s="354" t="s">
        <v>136</v>
      </c>
      <c r="F9" s="355"/>
      <c r="G9" s="354" t="s">
        <v>137</v>
      </c>
      <c r="H9" s="355"/>
      <c r="I9" s="354" t="s">
        <v>138</v>
      </c>
      <c r="J9" s="356"/>
    </row>
    <row r="10" spans="2:10" ht="15">
      <c r="B10" s="153" t="s">
        <v>139</v>
      </c>
      <c r="C10" s="357">
        <v>1710</v>
      </c>
      <c r="D10" s="358"/>
      <c r="E10" s="357">
        <v>1062</v>
      </c>
      <c r="F10" s="358"/>
      <c r="G10" s="359">
        <v>31</v>
      </c>
      <c r="H10" s="342"/>
      <c r="I10" s="359">
        <v>26</v>
      </c>
      <c r="J10" s="360"/>
    </row>
    <row r="11" spans="2:10" ht="15">
      <c r="B11" s="154" t="s">
        <v>140</v>
      </c>
      <c r="C11" s="357">
        <v>1816</v>
      </c>
      <c r="D11" s="358"/>
      <c r="E11" s="357">
        <v>816</v>
      </c>
      <c r="F11" s="358"/>
      <c r="G11" s="359">
        <v>15</v>
      </c>
      <c r="H11" s="342"/>
      <c r="I11" s="359">
        <v>17</v>
      </c>
      <c r="J11" s="360"/>
    </row>
    <row r="12" spans="2:10" ht="15">
      <c r="B12" s="153" t="s">
        <v>141</v>
      </c>
      <c r="C12" s="357">
        <v>2204</v>
      </c>
      <c r="D12" s="342"/>
      <c r="E12" s="357">
        <v>922</v>
      </c>
      <c r="F12" s="342"/>
      <c r="G12" s="357">
        <v>35</v>
      </c>
      <c r="H12" s="342"/>
      <c r="I12" s="357">
        <v>9</v>
      </c>
      <c r="J12" s="360"/>
    </row>
    <row r="13" spans="2:10" ht="15">
      <c r="B13" s="154" t="s">
        <v>142</v>
      </c>
      <c r="C13" s="357">
        <v>2003</v>
      </c>
      <c r="D13" s="358"/>
      <c r="E13" s="357">
        <v>818</v>
      </c>
      <c r="F13" s="358"/>
      <c r="G13" s="357">
        <v>34</v>
      </c>
      <c r="H13" s="358"/>
      <c r="I13" s="357">
        <v>7</v>
      </c>
      <c r="J13" s="361"/>
    </row>
    <row r="14" spans="2:10" ht="15">
      <c r="B14" s="155" t="s">
        <v>143</v>
      </c>
      <c r="C14" s="357">
        <v>1890</v>
      </c>
      <c r="D14" s="358"/>
      <c r="E14" s="357">
        <v>754</v>
      </c>
      <c r="F14" s="358"/>
      <c r="G14" s="357">
        <v>32</v>
      </c>
      <c r="H14" s="358"/>
      <c r="I14" s="357">
        <v>3</v>
      </c>
      <c r="J14" s="361"/>
    </row>
    <row r="15" spans="2:10" ht="15">
      <c r="B15" s="156" t="s">
        <v>144</v>
      </c>
      <c r="C15" s="357">
        <v>1927</v>
      </c>
      <c r="D15" s="358"/>
      <c r="E15" s="357">
        <v>900</v>
      </c>
      <c r="F15" s="358"/>
      <c r="G15" s="357">
        <v>48</v>
      </c>
      <c r="H15" s="358"/>
      <c r="I15" s="357">
        <v>3</v>
      </c>
      <c r="J15" s="361"/>
    </row>
    <row r="16" spans="2:10" ht="15">
      <c r="B16" s="155" t="s">
        <v>145</v>
      </c>
      <c r="C16" s="357">
        <v>1810</v>
      </c>
      <c r="D16" s="358"/>
      <c r="E16" s="357">
        <v>884</v>
      </c>
      <c r="F16" s="358"/>
      <c r="G16" s="357">
        <v>63</v>
      </c>
      <c r="H16" s="358"/>
      <c r="I16" s="357">
        <v>9</v>
      </c>
      <c r="J16" s="361"/>
    </row>
    <row r="17" spans="2:10" ht="15.75" thickBot="1">
      <c r="B17" s="157" t="s">
        <v>34</v>
      </c>
      <c r="C17" s="362">
        <f>SUM(C10:D16)</f>
        <v>13360</v>
      </c>
      <c r="D17" s="363"/>
      <c r="E17" s="362">
        <f>SUM(E10:F16)</f>
        <v>6156</v>
      </c>
      <c r="F17" s="363"/>
      <c r="G17" s="362">
        <f>SUM(G10:H16)</f>
        <v>258</v>
      </c>
      <c r="H17" s="363"/>
      <c r="I17" s="362">
        <f>SUM(I10:J16)</f>
        <v>74</v>
      </c>
      <c r="J17" s="363"/>
    </row>
    <row r="19" spans="2:5" ht="15">
      <c r="B19" s="29" t="s">
        <v>19</v>
      </c>
      <c r="C19" s="29"/>
      <c r="D19" s="29"/>
      <c r="E19" s="29"/>
    </row>
  </sheetData>
  <sheetProtection/>
  <mergeCells count="38"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A2:J2"/>
    <mergeCell ref="A5:J5"/>
    <mergeCell ref="C9:D9"/>
    <mergeCell ref="E9:F9"/>
    <mergeCell ref="G9:H9"/>
    <mergeCell ref="I9:J9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2"/>
  <sheetViews>
    <sheetView zoomScale="130" zoomScaleNormal="130" zoomScalePageLayoutView="0" workbookViewId="0" topLeftCell="A22">
      <selection activeCell="B7" sqref="B7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55" max="255" width="5.140625" style="0" customWidth="1"/>
  </cols>
  <sheetData>
    <row r="2" spans="1:10" ht="17.25" customHeight="1" thickBot="1">
      <c r="A2" s="288" t="s">
        <v>428</v>
      </c>
      <c r="B2" s="288"/>
      <c r="C2" s="288"/>
      <c r="D2" s="288"/>
      <c r="E2" s="288"/>
      <c r="F2" s="288"/>
      <c r="G2" s="288"/>
      <c r="H2" s="288"/>
      <c r="I2" s="288"/>
      <c r="J2" s="288"/>
    </row>
    <row r="5" spans="1:9" ht="16.5" customHeight="1">
      <c r="A5" s="306" t="s">
        <v>146</v>
      </c>
      <c r="B5" s="306"/>
      <c r="C5" s="306"/>
      <c r="D5" s="306"/>
      <c r="E5" s="306"/>
      <c r="F5" s="306"/>
      <c r="G5" s="306"/>
      <c r="H5" s="306"/>
      <c r="I5" s="306"/>
    </row>
    <row r="7" spans="3:7" ht="15">
      <c r="C7" s="339" t="s">
        <v>147</v>
      </c>
      <c r="D7" s="339"/>
      <c r="E7" s="339"/>
      <c r="F7" s="339"/>
      <c r="G7" s="339"/>
    </row>
    <row r="9" spans="1:9" ht="15" customHeight="1">
      <c r="A9" s="139" t="s">
        <v>148</v>
      </c>
      <c r="B9" s="373" t="s">
        <v>149</v>
      </c>
      <c r="C9" s="373"/>
      <c r="D9" s="373" t="s">
        <v>150</v>
      </c>
      <c r="E9" s="373"/>
      <c r="F9" s="373"/>
      <c r="G9" s="373"/>
      <c r="H9" s="139" t="s">
        <v>10</v>
      </c>
      <c r="I9" s="139" t="s">
        <v>151</v>
      </c>
    </row>
    <row r="10" spans="1:9" ht="30" customHeight="1">
      <c r="A10" s="158">
        <v>1</v>
      </c>
      <c r="B10" s="364" t="s">
        <v>152</v>
      </c>
      <c r="C10" s="365"/>
      <c r="D10" s="372" t="s">
        <v>153</v>
      </c>
      <c r="E10" s="367"/>
      <c r="F10" s="367"/>
      <c r="G10" s="368"/>
      <c r="H10" s="159">
        <v>18</v>
      </c>
      <c r="I10" s="259">
        <f>(H10/200)*100</f>
        <v>9</v>
      </c>
    </row>
    <row r="11" spans="1:9" ht="15">
      <c r="A11" s="160">
        <v>2</v>
      </c>
      <c r="B11" s="364" t="s">
        <v>163</v>
      </c>
      <c r="C11" s="365"/>
      <c r="D11" s="366" t="s">
        <v>164</v>
      </c>
      <c r="E11" s="367"/>
      <c r="F11" s="367"/>
      <c r="G11" s="368"/>
      <c r="H11" s="159">
        <v>7</v>
      </c>
      <c r="I11" s="259">
        <f aca="true" t="shared" si="0" ref="I11:I19">(H11/200)*100</f>
        <v>3.5000000000000004</v>
      </c>
    </row>
    <row r="12" spans="1:9" ht="30" customHeight="1">
      <c r="A12" s="160">
        <v>3</v>
      </c>
      <c r="B12" s="364" t="s">
        <v>157</v>
      </c>
      <c r="C12" s="365"/>
      <c r="D12" s="369" t="s">
        <v>158</v>
      </c>
      <c r="E12" s="370"/>
      <c r="F12" s="370"/>
      <c r="G12" s="371"/>
      <c r="H12" s="159">
        <v>7</v>
      </c>
      <c r="I12" s="259">
        <f t="shared" si="0"/>
        <v>3.5000000000000004</v>
      </c>
    </row>
    <row r="13" spans="1:9" ht="15" customHeight="1">
      <c r="A13" s="158">
        <v>4</v>
      </c>
      <c r="B13" s="364" t="s">
        <v>155</v>
      </c>
      <c r="C13" s="365"/>
      <c r="D13" s="374" t="s">
        <v>156</v>
      </c>
      <c r="E13" s="370"/>
      <c r="F13" s="370"/>
      <c r="G13" s="371"/>
      <c r="H13" s="159">
        <v>7</v>
      </c>
      <c r="I13" s="259">
        <f t="shared" si="0"/>
        <v>3.5000000000000004</v>
      </c>
    </row>
    <row r="14" spans="1:9" ht="29.25" customHeight="1">
      <c r="A14" s="160">
        <v>5</v>
      </c>
      <c r="B14" s="364" t="s">
        <v>392</v>
      </c>
      <c r="C14" s="365"/>
      <c r="D14" s="374" t="s">
        <v>393</v>
      </c>
      <c r="E14" s="370"/>
      <c r="F14" s="370"/>
      <c r="G14" s="371"/>
      <c r="H14" s="159">
        <v>6</v>
      </c>
      <c r="I14" s="259">
        <f t="shared" si="0"/>
        <v>3</v>
      </c>
    </row>
    <row r="15" spans="1:11" ht="15">
      <c r="A15" s="158">
        <v>6</v>
      </c>
      <c r="B15" s="364" t="s">
        <v>394</v>
      </c>
      <c r="C15" s="365"/>
      <c r="D15" s="374" t="s">
        <v>395</v>
      </c>
      <c r="E15" s="370"/>
      <c r="F15" s="370"/>
      <c r="G15" s="371"/>
      <c r="H15" s="159">
        <v>4</v>
      </c>
      <c r="I15" s="259">
        <f t="shared" si="0"/>
        <v>2</v>
      </c>
      <c r="K15" s="161"/>
    </row>
    <row r="16" spans="1:9" ht="15">
      <c r="A16" s="160">
        <v>7</v>
      </c>
      <c r="B16" s="364" t="s">
        <v>396</v>
      </c>
      <c r="C16" s="365"/>
      <c r="D16" s="374" t="s">
        <v>397</v>
      </c>
      <c r="E16" s="370"/>
      <c r="F16" s="370"/>
      <c r="G16" s="371"/>
      <c r="H16" s="159">
        <v>4</v>
      </c>
      <c r="I16" s="259">
        <f t="shared" si="0"/>
        <v>2</v>
      </c>
    </row>
    <row r="17" spans="1:9" ht="31.5" customHeight="1">
      <c r="A17" s="158">
        <v>8</v>
      </c>
      <c r="B17" s="364" t="s">
        <v>161</v>
      </c>
      <c r="C17" s="365"/>
      <c r="D17" s="374" t="s">
        <v>162</v>
      </c>
      <c r="E17" s="370"/>
      <c r="F17" s="370"/>
      <c r="G17" s="371"/>
      <c r="H17" s="159">
        <v>4</v>
      </c>
      <c r="I17" s="259">
        <f t="shared" si="0"/>
        <v>2</v>
      </c>
    </row>
    <row r="18" spans="1:9" ht="15">
      <c r="A18" s="160">
        <v>9</v>
      </c>
      <c r="B18" s="364" t="s">
        <v>398</v>
      </c>
      <c r="C18" s="365"/>
      <c r="D18" s="374" t="s">
        <v>399</v>
      </c>
      <c r="E18" s="370"/>
      <c r="F18" s="370"/>
      <c r="G18" s="371"/>
      <c r="H18" s="159">
        <v>4</v>
      </c>
      <c r="I18" s="259">
        <f t="shared" si="0"/>
        <v>2</v>
      </c>
    </row>
    <row r="19" spans="1:9" ht="30" customHeight="1">
      <c r="A19" s="158">
        <v>10</v>
      </c>
      <c r="B19" s="375" t="s">
        <v>159</v>
      </c>
      <c r="C19" s="376"/>
      <c r="D19" s="374" t="s">
        <v>160</v>
      </c>
      <c r="E19" s="377"/>
      <c r="F19" s="377"/>
      <c r="G19" s="378"/>
      <c r="H19" s="159">
        <v>3</v>
      </c>
      <c r="I19" s="259">
        <f t="shared" si="0"/>
        <v>1.5</v>
      </c>
    </row>
    <row r="20" spans="1:3" ht="15">
      <c r="A20" s="29" t="s">
        <v>19</v>
      </c>
      <c r="B20" s="29"/>
      <c r="C20" s="29"/>
    </row>
    <row r="21" spans="3:7" ht="15">
      <c r="C21" s="339" t="s">
        <v>165</v>
      </c>
      <c r="D21" s="339"/>
      <c r="E21" s="339"/>
      <c r="F21" s="339"/>
      <c r="G21" s="339"/>
    </row>
    <row r="23" spans="1:9" ht="30.75" customHeight="1">
      <c r="A23" s="139" t="s">
        <v>148</v>
      </c>
      <c r="B23" s="373" t="s">
        <v>149</v>
      </c>
      <c r="C23" s="373"/>
      <c r="D23" s="373" t="s">
        <v>150</v>
      </c>
      <c r="E23" s="373"/>
      <c r="F23" s="373"/>
      <c r="G23" s="373"/>
      <c r="H23" s="139" t="s">
        <v>10</v>
      </c>
      <c r="I23" s="139" t="s">
        <v>151</v>
      </c>
    </row>
    <row r="24" spans="1:9" ht="31.5" customHeight="1">
      <c r="A24" s="158">
        <v>1</v>
      </c>
      <c r="B24" s="364" t="s">
        <v>152</v>
      </c>
      <c r="C24" s="365"/>
      <c r="D24" s="372" t="s">
        <v>153</v>
      </c>
      <c r="E24" s="367"/>
      <c r="F24" s="367"/>
      <c r="G24" s="368"/>
      <c r="H24" s="159">
        <v>371</v>
      </c>
      <c r="I24" s="259">
        <f>(H24/3685)*100</f>
        <v>10.067842605156038</v>
      </c>
    </row>
    <row r="25" spans="1:9" ht="31.5" customHeight="1">
      <c r="A25" s="160">
        <v>2</v>
      </c>
      <c r="B25" s="364" t="s">
        <v>166</v>
      </c>
      <c r="C25" s="365"/>
      <c r="D25" s="372" t="s">
        <v>167</v>
      </c>
      <c r="E25" s="367"/>
      <c r="F25" s="367"/>
      <c r="G25" s="368"/>
      <c r="H25" s="159">
        <v>257</v>
      </c>
      <c r="I25" s="259">
        <f aca="true" t="shared" si="1" ref="I25:I33">(H25/3685)*100</f>
        <v>6.9742198100407045</v>
      </c>
    </row>
    <row r="26" spans="1:9" ht="15">
      <c r="A26" s="158">
        <v>3</v>
      </c>
      <c r="B26" s="364" t="s">
        <v>174</v>
      </c>
      <c r="C26" s="365"/>
      <c r="D26" s="366" t="s">
        <v>175</v>
      </c>
      <c r="E26" s="379"/>
      <c r="F26" s="379"/>
      <c r="G26" s="380"/>
      <c r="H26" s="159">
        <v>80</v>
      </c>
      <c r="I26" s="259">
        <f t="shared" si="1"/>
        <v>2.1709633649932156</v>
      </c>
    </row>
    <row r="27" spans="1:9" ht="30.75" customHeight="1">
      <c r="A27" s="160">
        <v>4</v>
      </c>
      <c r="B27" s="364" t="s">
        <v>157</v>
      </c>
      <c r="C27" s="365"/>
      <c r="D27" s="369" t="s">
        <v>158</v>
      </c>
      <c r="E27" s="370"/>
      <c r="F27" s="370"/>
      <c r="G27" s="371"/>
      <c r="H27" s="159">
        <v>76</v>
      </c>
      <c r="I27" s="259">
        <f t="shared" si="1"/>
        <v>2.062415196743555</v>
      </c>
    </row>
    <row r="28" spans="1:9" ht="15">
      <c r="A28" s="158">
        <v>5</v>
      </c>
      <c r="B28" s="364" t="s">
        <v>170</v>
      </c>
      <c r="C28" s="365"/>
      <c r="D28" s="366" t="s">
        <v>171</v>
      </c>
      <c r="E28" s="367"/>
      <c r="F28" s="367"/>
      <c r="G28" s="368"/>
      <c r="H28" s="159">
        <v>72</v>
      </c>
      <c r="I28" s="259">
        <f t="shared" si="1"/>
        <v>1.9538670284938942</v>
      </c>
    </row>
    <row r="29" spans="1:9" ht="29.25" customHeight="1">
      <c r="A29" s="160">
        <v>6</v>
      </c>
      <c r="B29" s="364" t="s">
        <v>176</v>
      </c>
      <c r="C29" s="365"/>
      <c r="D29" s="366" t="s">
        <v>177</v>
      </c>
      <c r="E29" s="367"/>
      <c r="F29" s="367"/>
      <c r="G29" s="368"/>
      <c r="H29" s="159">
        <v>67</v>
      </c>
      <c r="I29" s="259">
        <f t="shared" si="1"/>
        <v>1.8181818181818181</v>
      </c>
    </row>
    <row r="30" spans="1:9" ht="32.25" customHeight="1">
      <c r="A30" s="158">
        <v>7</v>
      </c>
      <c r="B30" s="364" t="s">
        <v>154</v>
      </c>
      <c r="C30" s="365"/>
      <c r="D30" s="366" t="s">
        <v>400</v>
      </c>
      <c r="E30" s="367"/>
      <c r="F30" s="367"/>
      <c r="G30" s="368"/>
      <c r="H30" s="159">
        <v>60</v>
      </c>
      <c r="I30" s="259">
        <f t="shared" si="1"/>
        <v>1.6282225237449117</v>
      </c>
    </row>
    <row r="31" spans="1:9" ht="48" customHeight="1">
      <c r="A31" s="160">
        <v>8</v>
      </c>
      <c r="B31" s="364" t="s">
        <v>168</v>
      </c>
      <c r="C31" s="365"/>
      <c r="D31" s="366" t="s">
        <v>401</v>
      </c>
      <c r="E31" s="379"/>
      <c r="F31" s="379"/>
      <c r="G31" s="380"/>
      <c r="H31" s="159">
        <v>55</v>
      </c>
      <c r="I31" s="259">
        <f t="shared" si="1"/>
        <v>1.4925373134328357</v>
      </c>
    </row>
    <row r="32" spans="1:9" ht="31.5" customHeight="1">
      <c r="A32" s="158">
        <v>9</v>
      </c>
      <c r="B32" s="364" t="s">
        <v>172</v>
      </c>
      <c r="C32" s="365"/>
      <c r="D32" s="366" t="s">
        <v>173</v>
      </c>
      <c r="E32" s="367"/>
      <c r="F32" s="367"/>
      <c r="G32" s="368"/>
      <c r="H32" s="159">
        <v>52</v>
      </c>
      <c r="I32" s="259">
        <f t="shared" si="1"/>
        <v>1.4111261872455902</v>
      </c>
    </row>
    <row r="33" spans="1:9" ht="15">
      <c r="A33" s="160">
        <v>10</v>
      </c>
      <c r="B33" s="364" t="s">
        <v>402</v>
      </c>
      <c r="C33" s="365"/>
      <c r="D33" s="366" t="s">
        <v>403</v>
      </c>
      <c r="E33" s="367"/>
      <c r="F33" s="367"/>
      <c r="G33" s="368"/>
      <c r="H33" s="159">
        <v>46</v>
      </c>
      <c r="I33" s="259">
        <f t="shared" si="1"/>
        <v>1.248303934871099</v>
      </c>
    </row>
    <row r="34" spans="1:3" ht="15">
      <c r="A34" s="29" t="s">
        <v>19</v>
      </c>
      <c r="B34" s="29"/>
      <c r="C34" s="29"/>
    </row>
    <row r="35" spans="1:4" ht="15" customHeight="1">
      <c r="A35" s="29"/>
      <c r="B35" s="29"/>
      <c r="C35" s="29"/>
      <c r="D35" s="29"/>
    </row>
    <row r="38" spans="3:7" ht="15">
      <c r="C38" s="339" t="s">
        <v>178</v>
      </c>
      <c r="D38" s="339"/>
      <c r="E38" s="339"/>
      <c r="F38" s="339"/>
      <c r="G38" s="339"/>
    </row>
    <row r="40" spans="1:9" ht="33" customHeight="1">
      <c r="A40" s="139" t="s">
        <v>148</v>
      </c>
      <c r="B40" s="373" t="s">
        <v>149</v>
      </c>
      <c r="C40" s="373"/>
      <c r="D40" s="373" t="s">
        <v>150</v>
      </c>
      <c r="E40" s="373"/>
      <c r="F40" s="373"/>
      <c r="G40" s="373"/>
      <c r="H40" s="139" t="s">
        <v>10</v>
      </c>
      <c r="I40" s="139" t="s">
        <v>151</v>
      </c>
    </row>
    <row r="41" spans="1:9" ht="34.5" customHeight="1">
      <c r="A41" s="158">
        <v>1</v>
      </c>
      <c r="B41" s="364" t="s">
        <v>152</v>
      </c>
      <c r="C41" s="365"/>
      <c r="D41" s="372" t="s">
        <v>153</v>
      </c>
      <c r="E41" s="367"/>
      <c r="F41" s="367"/>
      <c r="G41" s="368"/>
      <c r="H41" s="159">
        <v>605</v>
      </c>
      <c r="I41" s="259">
        <f>(H41/3886)*100</f>
        <v>15.56870818322182</v>
      </c>
    </row>
    <row r="42" spans="1:9" ht="46.5" customHeight="1">
      <c r="A42" s="160">
        <v>2</v>
      </c>
      <c r="B42" s="364" t="s">
        <v>168</v>
      </c>
      <c r="C42" s="365"/>
      <c r="D42" s="372" t="s">
        <v>169</v>
      </c>
      <c r="E42" s="367"/>
      <c r="F42" s="367"/>
      <c r="G42" s="368"/>
      <c r="H42" s="159">
        <v>245</v>
      </c>
      <c r="I42" s="259">
        <f aca="true" t="shared" si="2" ref="I42:I50">(H42/3886)*100</f>
        <v>6.304683479155944</v>
      </c>
    </row>
    <row r="43" spans="1:9" ht="34.5" customHeight="1">
      <c r="A43" s="158">
        <v>3</v>
      </c>
      <c r="B43" s="364" t="s">
        <v>157</v>
      </c>
      <c r="C43" s="365"/>
      <c r="D43" s="372" t="s">
        <v>158</v>
      </c>
      <c r="E43" s="367"/>
      <c r="F43" s="367"/>
      <c r="G43" s="368"/>
      <c r="H43" s="159">
        <v>205</v>
      </c>
      <c r="I43" s="259">
        <f t="shared" si="2"/>
        <v>5.275347400926402</v>
      </c>
    </row>
    <row r="44" spans="1:9" ht="46.5" customHeight="1">
      <c r="A44" s="160">
        <v>4</v>
      </c>
      <c r="B44" s="364" t="s">
        <v>179</v>
      </c>
      <c r="C44" s="365"/>
      <c r="D44" s="366" t="s">
        <v>180</v>
      </c>
      <c r="E44" s="367"/>
      <c r="F44" s="367"/>
      <c r="G44" s="368"/>
      <c r="H44" s="159">
        <v>142</v>
      </c>
      <c r="I44" s="259">
        <f t="shared" si="2"/>
        <v>3.654143077714874</v>
      </c>
    </row>
    <row r="45" spans="1:9" ht="34.5" customHeight="1">
      <c r="A45" s="158">
        <v>5</v>
      </c>
      <c r="B45" s="364" t="s">
        <v>181</v>
      </c>
      <c r="C45" s="365"/>
      <c r="D45" s="366" t="s">
        <v>182</v>
      </c>
      <c r="E45" s="367"/>
      <c r="F45" s="367"/>
      <c r="G45" s="368"/>
      <c r="H45" s="159">
        <v>93</v>
      </c>
      <c r="I45" s="259">
        <f t="shared" si="2"/>
        <v>2.393206381883685</v>
      </c>
    </row>
    <row r="46" spans="1:9" ht="44.25" customHeight="1">
      <c r="A46" s="160">
        <v>6</v>
      </c>
      <c r="B46" s="364" t="s">
        <v>404</v>
      </c>
      <c r="C46" s="365"/>
      <c r="D46" s="366" t="s">
        <v>405</v>
      </c>
      <c r="E46" s="367"/>
      <c r="F46" s="367"/>
      <c r="G46" s="368"/>
      <c r="H46" s="159">
        <v>63</v>
      </c>
      <c r="I46" s="259">
        <f t="shared" si="2"/>
        <v>1.6212043232115285</v>
      </c>
    </row>
    <row r="47" spans="1:9" ht="45.75" customHeight="1">
      <c r="A47" s="158">
        <v>7</v>
      </c>
      <c r="B47" s="364" t="s">
        <v>183</v>
      </c>
      <c r="C47" s="365"/>
      <c r="D47" s="366" t="s">
        <v>184</v>
      </c>
      <c r="E47" s="367"/>
      <c r="F47" s="367"/>
      <c r="G47" s="368"/>
      <c r="H47" s="159">
        <v>62</v>
      </c>
      <c r="I47" s="259">
        <f t="shared" si="2"/>
        <v>1.59547092125579</v>
      </c>
    </row>
    <row r="48" spans="1:9" ht="47.25" customHeight="1">
      <c r="A48" s="160">
        <v>8</v>
      </c>
      <c r="B48" s="375" t="s">
        <v>406</v>
      </c>
      <c r="C48" s="376"/>
      <c r="D48" s="366" t="s">
        <v>407</v>
      </c>
      <c r="E48" s="367"/>
      <c r="F48" s="367"/>
      <c r="G48" s="368"/>
      <c r="H48" s="159">
        <v>56</v>
      </c>
      <c r="I48" s="259">
        <f t="shared" si="2"/>
        <v>1.4410705095213587</v>
      </c>
    </row>
    <row r="49" spans="1:9" ht="43.5" customHeight="1">
      <c r="A49" s="158">
        <v>9</v>
      </c>
      <c r="B49" s="364" t="s">
        <v>408</v>
      </c>
      <c r="C49" s="365"/>
      <c r="D49" s="366" t="s">
        <v>409</v>
      </c>
      <c r="E49" s="367"/>
      <c r="F49" s="367"/>
      <c r="G49" s="368"/>
      <c r="H49" s="159">
        <v>55</v>
      </c>
      <c r="I49" s="259">
        <f t="shared" si="2"/>
        <v>1.41533710756562</v>
      </c>
    </row>
    <row r="50" spans="1:9" ht="30" customHeight="1">
      <c r="A50" s="160">
        <v>10</v>
      </c>
      <c r="B50" s="364" t="s">
        <v>172</v>
      </c>
      <c r="C50" s="365"/>
      <c r="D50" s="366" t="s">
        <v>173</v>
      </c>
      <c r="E50" s="367"/>
      <c r="F50" s="367"/>
      <c r="G50" s="368"/>
      <c r="H50" s="159">
        <v>49</v>
      </c>
      <c r="I50" s="259">
        <f t="shared" si="2"/>
        <v>1.260936695831189</v>
      </c>
    </row>
    <row r="51" spans="2:4" ht="15">
      <c r="B51" s="29"/>
      <c r="C51" s="29"/>
      <c r="D51" s="29"/>
    </row>
    <row r="52" ht="15">
      <c r="A52" s="29" t="s">
        <v>19</v>
      </c>
    </row>
  </sheetData>
  <sheetProtection/>
  <mergeCells count="71">
    <mergeCell ref="B50:C50"/>
    <mergeCell ref="D50:G50"/>
    <mergeCell ref="B47:C47"/>
    <mergeCell ref="D47:G47"/>
    <mergeCell ref="B48:C48"/>
    <mergeCell ref="D48:G48"/>
    <mergeCell ref="B49:C49"/>
    <mergeCell ref="D49:G49"/>
    <mergeCell ref="B44:C44"/>
    <mergeCell ref="D44:G44"/>
    <mergeCell ref="B45:C45"/>
    <mergeCell ref="D45:G45"/>
    <mergeCell ref="B46:C46"/>
    <mergeCell ref="D46:G46"/>
    <mergeCell ref="B41:C41"/>
    <mergeCell ref="D41:G41"/>
    <mergeCell ref="B42:C42"/>
    <mergeCell ref="D42:G42"/>
    <mergeCell ref="B43:C43"/>
    <mergeCell ref="D43:G43"/>
    <mergeCell ref="B40:C40"/>
    <mergeCell ref="D40:G40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C38:G38"/>
    <mergeCell ref="B26:C26"/>
    <mergeCell ref="D26:G26"/>
    <mergeCell ref="B27:C27"/>
    <mergeCell ref="D27:G27"/>
    <mergeCell ref="B28:C28"/>
    <mergeCell ref="D28:G28"/>
    <mergeCell ref="B16:C16"/>
    <mergeCell ref="D16:G16"/>
    <mergeCell ref="B25:C25"/>
    <mergeCell ref="D25:G25"/>
    <mergeCell ref="B17:C17"/>
    <mergeCell ref="D17:G17"/>
    <mergeCell ref="B18:C18"/>
    <mergeCell ref="D18:G18"/>
    <mergeCell ref="B19:C19"/>
    <mergeCell ref="D19:G19"/>
    <mergeCell ref="C21:G21"/>
    <mergeCell ref="B23:C23"/>
    <mergeCell ref="D23:G23"/>
    <mergeCell ref="B24:C24"/>
    <mergeCell ref="D24:G24"/>
    <mergeCell ref="B13:C13"/>
    <mergeCell ref="D13:G13"/>
    <mergeCell ref="B14:C14"/>
    <mergeCell ref="D14:G14"/>
    <mergeCell ref="B15:C15"/>
    <mergeCell ref="D15:G15"/>
    <mergeCell ref="A2:J2"/>
    <mergeCell ref="B11:C11"/>
    <mergeCell ref="D11:G11"/>
    <mergeCell ref="B12:C12"/>
    <mergeCell ref="D12:G12"/>
    <mergeCell ref="B10:C10"/>
    <mergeCell ref="D10:G10"/>
    <mergeCell ref="A5:I5"/>
    <mergeCell ref="C7:G7"/>
    <mergeCell ref="B9:C9"/>
    <mergeCell ref="D9:G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73">
      <selection activeCell="N102" sqref="N102"/>
    </sheetView>
  </sheetViews>
  <sheetFormatPr defaultColWidth="9.140625" defaultRowHeight="15"/>
  <cols>
    <col min="1" max="1" width="17.8515625" style="163" customWidth="1"/>
    <col min="2" max="2" width="5.421875" style="162" customWidth="1"/>
    <col min="3" max="3" width="3.7109375" style="162" customWidth="1"/>
    <col min="4" max="4" width="5.57421875" style="162" customWidth="1"/>
    <col min="5" max="6" width="3.7109375" style="162" customWidth="1"/>
    <col min="7" max="7" width="4.421875" style="162" customWidth="1"/>
    <col min="8" max="8" width="4.00390625" style="162" bestFit="1" customWidth="1"/>
    <col min="9" max="9" width="5.28125" style="162" customWidth="1"/>
    <col min="10" max="10" width="5.421875" style="192" customWidth="1"/>
    <col min="11" max="11" width="4.00390625" style="162" bestFit="1" customWidth="1"/>
    <col min="12" max="12" width="6.421875" style="162" customWidth="1"/>
    <col min="13" max="13" width="5.7109375" style="162" customWidth="1"/>
    <col min="14" max="14" width="4.00390625" style="162" bestFit="1" customWidth="1"/>
    <col min="15" max="15" width="5.28125" style="162" customWidth="1"/>
    <col min="16" max="16" width="3.8515625" style="162" customWidth="1"/>
    <col min="17" max="17" width="5.7109375" style="162" customWidth="1"/>
    <col min="18" max="16384" width="9.140625" style="162" customWidth="1"/>
  </cols>
  <sheetData>
    <row r="1" spans="1:17" ht="18.75" thickBot="1">
      <c r="A1" s="381" t="s">
        <v>90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3" spans="1:17" ht="15.75">
      <c r="A3" s="382" t="s">
        <v>185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ht="15.75" thickBot="1">
      <c r="J4" s="162"/>
    </row>
    <row r="5" spans="1:17" s="164" customFormat="1" ht="17.25" thickBot="1" thickTop="1">
      <c r="A5" s="383" t="s">
        <v>186</v>
      </c>
      <c r="B5" s="386" t="s">
        <v>187</v>
      </c>
      <c r="C5" s="387"/>
      <c r="D5" s="387"/>
      <c r="E5" s="387"/>
      <c r="F5" s="387"/>
      <c r="G5" s="387"/>
      <c r="H5" s="387"/>
      <c r="I5" s="388"/>
      <c r="J5" s="386" t="s">
        <v>188</v>
      </c>
      <c r="K5" s="387"/>
      <c r="L5" s="387"/>
      <c r="M5" s="387"/>
      <c r="N5" s="387"/>
      <c r="O5" s="387"/>
      <c r="P5" s="387"/>
      <c r="Q5" s="388"/>
    </row>
    <row r="6" spans="1:17" ht="15.75" thickTop="1">
      <c r="A6" s="384"/>
      <c r="B6" s="389" t="s">
        <v>189</v>
      </c>
      <c r="C6" s="389"/>
      <c r="D6" s="389"/>
      <c r="E6" s="390" t="s">
        <v>190</v>
      </c>
      <c r="F6" s="391"/>
      <c r="G6" s="389" t="s">
        <v>191</v>
      </c>
      <c r="H6" s="389"/>
      <c r="I6" s="391"/>
      <c r="J6" s="389" t="s">
        <v>189</v>
      </c>
      <c r="K6" s="389"/>
      <c r="L6" s="389"/>
      <c r="M6" s="390" t="s">
        <v>190</v>
      </c>
      <c r="N6" s="392"/>
      <c r="O6" s="390" t="s">
        <v>191</v>
      </c>
      <c r="P6" s="393"/>
      <c r="Q6" s="391"/>
    </row>
    <row r="7" spans="1:17" ht="15">
      <c r="A7" s="384"/>
      <c r="B7" s="394" t="s">
        <v>192</v>
      </c>
      <c r="C7" s="396" t="s">
        <v>193</v>
      </c>
      <c r="D7" s="398" t="s">
        <v>194</v>
      </c>
      <c r="E7" s="400" t="s">
        <v>192</v>
      </c>
      <c r="F7" s="401" t="s">
        <v>193</v>
      </c>
      <c r="G7" s="403" t="s">
        <v>192</v>
      </c>
      <c r="H7" s="396" t="s">
        <v>193</v>
      </c>
      <c r="I7" s="405" t="s">
        <v>194</v>
      </c>
      <c r="J7" s="400" t="s">
        <v>192</v>
      </c>
      <c r="K7" s="409" t="s">
        <v>193</v>
      </c>
      <c r="L7" s="407" t="s">
        <v>194</v>
      </c>
      <c r="M7" s="410" t="s">
        <v>192</v>
      </c>
      <c r="N7" s="412" t="s">
        <v>193</v>
      </c>
      <c r="O7" s="400" t="s">
        <v>192</v>
      </c>
      <c r="P7" s="409" t="s">
        <v>193</v>
      </c>
      <c r="Q7" s="407" t="s">
        <v>194</v>
      </c>
    </row>
    <row r="8" spans="1:17" ht="24.75" customHeight="1" thickBot="1">
      <c r="A8" s="385"/>
      <c r="B8" s="395"/>
      <c r="C8" s="397"/>
      <c r="D8" s="399"/>
      <c r="E8" s="394"/>
      <c r="F8" s="402"/>
      <c r="G8" s="404"/>
      <c r="H8" s="397"/>
      <c r="I8" s="406"/>
      <c r="J8" s="394"/>
      <c r="K8" s="396"/>
      <c r="L8" s="408"/>
      <c r="M8" s="411"/>
      <c r="N8" s="413"/>
      <c r="O8" s="394"/>
      <c r="P8" s="396"/>
      <c r="Q8" s="408"/>
    </row>
    <row r="9" spans="1:17" ht="16.5" thickTop="1">
      <c r="A9" s="165" t="s">
        <v>195</v>
      </c>
      <c r="B9" s="166">
        <v>99</v>
      </c>
      <c r="C9" s="167">
        <v>2</v>
      </c>
      <c r="D9" s="168">
        <v>104</v>
      </c>
      <c r="E9" s="166">
        <v>22</v>
      </c>
      <c r="F9" s="168">
        <v>5</v>
      </c>
      <c r="G9" s="166">
        <v>14</v>
      </c>
      <c r="H9" s="167">
        <v>3</v>
      </c>
      <c r="I9" s="168">
        <v>99</v>
      </c>
      <c r="J9" s="166">
        <v>105</v>
      </c>
      <c r="K9" s="167">
        <v>0</v>
      </c>
      <c r="L9" s="168">
        <v>86</v>
      </c>
      <c r="M9" s="166">
        <v>45</v>
      </c>
      <c r="N9" s="168">
        <v>9</v>
      </c>
      <c r="O9" s="166">
        <v>28</v>
      </c>
      <c r="P9" s="167">
        <v>4</v>
      </c>
      <c r="Q9" s="168">
        <v>91</v>
      </c>
    </row>
    <row r="10" spans="1:17" ht="15.75">
      <c r="A10" s="169" t="s">
        <v>196</v>
      </c>
      <c r="B10" s="170">
        <v>21</v>
      </c>
      <c r="C10" s="171">
        <v>0</v>
      </c>
      <c r="D10" s="172">
        <v>9</v>
      </c>
      <c r="E10" s="170">
        <v>1</v>
      </c>
      <c r="F10" s="172">
        <v>2</v>
      </c>
      <c r="G10" s="170">
        <v>1</v>
      </c>
      <c r="H10" s="171">
        <v>3</v>
      </c>
      <c r="I10" s="172">
        <v>3</v>
      </c>
      <c r="J10" s="170">
        <v>22</v>
      </c>
      <c r="K10" s="171">
        <v>1</v>
      </c>
      <c r="L10" s="172">
        <v>5</v>
      </c>
      <c r="M10" s="170">
        <v>2</v>
      </c>
      <c r="N10" s="172">
        <v>1</v>
      </c>
      <c r="O10" s="170">
        <v>1</v>
      </c>
      <c r="P10" s="171">
        <v>2</v>
      </c>
      <c r="Q10" s="172">
        <v>3</v>
      </c>
    </row>
    <row r="11" spans="1:17" ht="15.75">
      <c r="A11" s="165" t="s">
        <v>197</v>
      </c>
      <c r="B11" s="170">
        <v>14</v>
      </c>
      <c r="C11" s="171">
        <v>0</v>
      </c>
      <c r="D11" s="172">
        <v>22</v>
      </c>
      <c r="E11" s="170">
        <v>4</v>
      </c>
      <c r="F11" s="172">
        <v>0</v>
      </c>
      <c r="G11" s="170">
        <v>6</v>
      </c>
      <c r="H11" s="171">
        <v>0</v>
      </c>
      <c r="I11" s="172">
        <v>17</v>
      </c>
      <c r="J11" s="170">
        <v>19</v>
      </c>
      <c r="K11" s="171">
        <v>1</v>
      </c>
      <c r="L11" s="172">
        <v>34</v>
      </c>
      <c r="M11" s="170">
        <v>2</v>
      </c>
      <c r="N11" s="172">
        <v>4</v>
      </c>
      <c r="O11" s="170">
        <v>2</v>
      </c>
      <c r="P11" s="171">
        <v>1</v>
      </c>
      <c r="Q11" s="172">
        <v>15</v>
      </c>
    </row>
    <row r="12" spans="1:17" ht="15.75">
      <c r="A12" s="169" t="s">
        <v>198</v>
      </c>
      <c r="B12" s="170">
        <v>8</v>
      </c>
      <c r="C12" s="171">
        <v>0</v>
      </c>
      <c r="D12" s="172">
        <v>2</v>
      </c>
      <c r="E12" s="170">
        <v>0</v>
      </c>
      <c r="F12" s="172">
        <v>1</v>
      </c>
      <c r="G12" s="170">
        <v>0</v>
      </c>
      <c r="H12" s="171">
        <v>0</v>
      </c>
      <c r="I12" s="172">
        <v>5</v>
      </c>
      <c r="J12" s="170">
        <v>4</v>
      </c>
      <c r="K12" s="171">
        <v>0</v>
      </c>
      <c r="L12" s="172">
        <v>5</v>
      </c>
      <c r="M12" s="170">
        <v>3</v>
      </c>
      <c r="N12" s="172">
        <v>1</v>
      </c>
      <c r="O12" s="170">
        <v>1</v>
      </c>
      <c r="P12" s="171">
        <v>0</v>
      </c>
      <c r="Q12" s="172">
        <v>4</v>
      </c>
    </row>
    <row r="13" spans="1:17" ht="15.75">
      <c r="A13" s="165" t="s">
        <v>199</v>
      </c>
      <c r="B13" s="170">
        <v>3</v>
      </c>
      <c r="C13" s="171">
        <v>1</v>
      </c>
      <c r="D13" s="172">
        <v>10</v>
      </c>
      <c r="E13" s="170">
        <v>1</v>
      </c>
      <c r="F13" s="172">
        <v>2</v>
      </c>
      <c r="G13" s="170">
        <v>2</v>
      </c>
      <c r="H13" s="171">
        <v>1</v>
      </c>
      <c r="I13" s="172">
        <v>3</v>
      </c>
      <c r="J13" s="170">
        <v>7</v>
      </c>
      <c r="K13" s="171">
        <v>0</v>
      </c>
      <c r="L13" s="172">
        <v>6</v>
      </c>
      <c r="M13" s="170">
        <v>2</v>
      </c>
      <c r="N13" s="172">
        <v>2</v>
      </c>
      <c r="O13" s="170">
        <v>0</v>
      </c>
      <c r="P13" s="171">
        <v>2</v>
      </c>
      <c r="Q13" s="172">
        <v>7</v>
      </c>
    </row>
    <row r="14" spans="1:17" ht="15.75">
      <c r="A14" s="169" t="s">
        <v>200</v>
      </c>
      <c r="B14" s="170">
        <v>378</v>
      </c>
      <c r="C14" s="171">
        <v>5</v>
      </c>
      <c r="D14" s="172">
        <v>601</v>
      </c>
      <c r="E14" s="170">
        <v>80</v>
      </c>
      <c r="F14" s="172">
        <v>33</v>
      </c>
      <c r="G14" s="170">
        <v>92</v>
      </c>
      <c r="H14" s="171">
        <v>32</v>
      </c>
      <c r="I14" s="172">
        <v>205</v>
      </c>
      <c r="J14" s="170">
        <v>412</v>
      </c>
      <c r="K14" s="171">
        <v>6</v>
      </c>
      <c r="L14" s="172">
        <v>595</v>
      </c>
      <c r="M14" s="170">
        <v>131</v>
      </c>
      <c r="N14" s="172">
        <v>46</v>
      </c>
      <c r="O14" s="170">
        <v>74</v>
      </c>
      <c r="P14" s="171">
        <v>29</v>
      </c>
      <c r="Q14" s="172">
        <v>256</v>
      </c>
    </row>
    <row r="15" spans="1:17" ht="15.75">
      <c r="A15" s="165" t="s">
        <v>201</v>
      </c>
      <c r="B15" s="170">
        <v>174</v>
      </c>
      <c r="C15" s="171">
        <v>2</v>
      </c>
      <c r="D15" s="172">
        <v>201</v>
      </c>
      <c r="E15" s="170">
        <v>30</v>
      </c>
      <c r="F15" s="172">
        <v>12</v>
      </c>
      <c r="G15" s="170">
        <v>23</v>
      </c>
      <c r="H15" s="171">
        <v>10</v>
      </c>
      <c r="I15" s="172">
        <v>111</v>
      </c>
      <c r="J15" s="170">
        <v>184</v>
      </c>
      <c r="K15" s="171">
        <v>0</v>
      </c>
      <c r="L15" s="172">
        <v>172</v>
      </c>
      <c r="M15" s="170">
        <v>42</v>
      </c>
      <c r="N15" s="172">
        <v>18</v>
      </c>
      <c r="O15" s="170">
        <v>15</v>
      </c>
      <c r="P15" s="171">
        <v>7</v>
      </c>
      <c r="Q15" s="172">
        <v>141</v>
      </c>
    </row>
    <row r="16" spans="1:17" ht="15.75">
      <c r="A16" s="169" t="s">
        <v>202</v>
      </c>
      <c r="B16" s="170">
        <v>5</v>
      </c>
      <c r="C16" s="171">
        <v>0</v>
      </c>
      <c r="D16" s="172">
        <v>6</v>
      </c>
      <c r="E16" s="170">
        <v>1</v>
      </c>
      <c r="F16" s="172">
        <v>1</v>
      </c>
      <c r="G16" s="170">
        <v>0</v>
      </c>
      <c r="H16" s="171">
        <v>0</v>
      </c>
      <c r="I16" s="172">
        <v>2</v>
      </c>
      <c r="J16" s="170">
        <v>6</v>
      </c>
      <c r="K16" s="171">
        <v>0</v>
      </c>
      <c r="L16" s="172">
        <v>12</v>
      </c>
      <c r="M16" s="170">
        <v>1</v>
      </c>
      <c r="N16" s="172">
        <v>0</v>
      </c>
      <c r="O16" s="170">
        <v>0</v>
      </c>
      <c r="P16" s="171">
        <v>1</v>
      </c>
      <c r="Q16" s="172">
        <v>7</v>
      </c>
    </row>
    <row r="17" spans="1:17" ht="15.75">
      <c r="A17" s="165" t="s">
        <v>203</v>
      </c>
      <c r="B17" s="170">
        <v>39</v>
      </c>
      <c r="C17" s="171">
        <v>3</v>
      </c>
      <c r="D17" s="172">
        <v>97</v>
      </c>
      <c r="E17" s="170">
        <v>7</v>
      </c>
      <c r="F17" s="172">
        <v>13</v>
      </c>
      <c r="G17" s="170">
        <v>4</v>
      </c>
      <c r="H17" s="171">
        <v>4</v>
      </c>
      <c r="I17" s="172">
        <v>76</v>
      </c>
      <c r="J17" s="170">
        <v>33</v>
      </c>
      <c r="K17" s="171">
        <v>0</v>
      </c>
      <c r="L17" s="172">
        <v>90</v>
      </c>
      <c r="M17" s="170">
        <v>11</v>
      </c>
      <c r="N17" s="172">
        <v>21</v>
      </c>
      <c r="O17" s="170">
        <v>3</v>
      </c>
      <c r="P17" s="171">
        <v>2</v>
      </c>
      <c r="Q17" s="172">
        <v>79</v>
      </c>
    </row>
    <row r="18" spans="1:17" ht="15.75">
      <c r="A18" s="169" t="s">
        <v>204</v>
      </c>
      <c r="B18" s="170">
        <v>29</v>
      </c>
      <c r="C18" s="171">
        <v>6</v>
      </c>
      <c r="D18" s="172">
        <v>66</v>
      </c>
      <c r="E18" s="170">
        <v>2</v>
      </c>
      <c r="F18" s="172">
        <v>9</v>
      </c>
      <c r="G18" s="170">
        <v>1</v>
      </c>
      <c r="H18" s="171">
        <v>6</v>
      </c>
      <c r="I18" s="172">
        <v>35</v>
      </c>
      <c r="J18" s="170">
        <v>37</v>
      </c>
      <c r="K18" s="171">
        <v>3</v>
      </c>
      <c r="L18" s="172">
        <v>84</v>
      </c>
      <c r="M18" s="170">
        <v>8</v>
      </c>
      <c r="N18" s="172">
        <v>13</v>
      </c>
      <c r="O18" s="170">
        <v>10</v>
      </c>
      <c r="P18" s="171">
        <v>6</v>
      </c>
      <c r="Q18" s="172">
        <v>91</v>
      </c>
    </row>
    <row r="19" spans="1:17" ht="15.75">
      <c r="A19" s="165" t="s">
        <v>205</v>
      </c>
      <c r="B19" s="170">
        <v>6</v>
      </c>
      <c r="C19" s="171">
        <v>1</v>
      </c>
      <c r="D19" s="172">
        <v>8</v>
      </c>
      <c r="E19" s="170">
        <v>1</v>
      </c>
      <c r="F19" s="172">
        <v>0</v>
      </c>
      <c r="G19" s="170">
        <v>0</v>
      </c>
      <c r="H19" s="171">
        <v>4</v>
      </c>
      <c r="I19" s="172">
        <v>1</v>
      </c>
      <c r="J19" s="170">
        <v>5</v>
      </c>
      <c r="K19" s="171">
        <v>0</v>
      </c>
      <c r="L19" s="172">
        <v>13</v>
      </c>
      <c r="M19" s="170">
        <v>1</v>
      </c>
      <c r="N19" s="172">
        <v>4</v>
      </c>
      <c r="O19" s="170">
        <v>1</v>
      </c>
      <c r="P19" s="171">
        <v>1</v>
      </c>
      <c r="Q19" s="172">
        <v>83</v>
      </c>
    </row>
    <row r="20" spans="1:17" ht="15.75">
      <c r="A20" s="169" t="s">
        <v>206</v>
      </c>
      <c r="B20" s="170">
        <v>7</v>
      </c>
      <c r="C20" s="171">
        <v>0</v>
      </c>
      <c r="D20" s="172">
        <v>3</v>
      </c>
      <c r="E20" s="170">
        <v>5</v>
      </c>
      <c r="F20" s="172">
        <v>2</v>
      </c>
      <c r="G20" s="170">
        <v>2</v>
      </c>
      <c r="H20" s="171">
        <v>0</v>
      </c>
      <c r="I20" s="172">
        <v>24</v>
      </c>
      <c r="J20" s="170">
        <v>5</v>
      </c>
      <c r="K20" s="171">
        <v>0</v>
      </c>
      <c r="L20" s="172">
        <v>3</v>
      </c>
      <c r="M20" s="170">
        <v>1</v>
      </c>
      <c r="N20" s="172">
        <v>0</v>
      </c>
      <c r="O20" s="170">
        <v>2</v>
      </c>
      <c r="P20" s="171">
        <v>1</v>
      </c>
      <c r="Q20" s="172">
        <v>3</v>
      </c>
    </row>
    <row r="21" spans="1:17" ht="15.75">
      <c r="A21" s="165" t="s">
        <v>207</v>
      </c>
      <c r="B21" s="170">
        <v>8</v>
      </c>
      <c r="C21" s="171">
        <v>2</v>
      </c>
      <c r="D21" s="172">
        <v>6</v>
      </c>
      <c r="E21" s="170">
        <v>1</v>
      </c>
      <c r="F21" s="172">
        <v>0</v>
      </c>
      <c r="G21" s="170">
        <v>1</v>
      </c>
      <c r="H21" s="171">
        <v>0</v>
      </c>
      <c r="I21" s="172">
        <v>1</v>
      </c>
      <c r="J21" s="170">
        <v>3</v>
      </c>
      <c r="K21" s="171">
        <v>1</v>
      </c>
      <c r="L21" s="172">
        <v>6</v>
      </c>
      <c r="M21" s="170">
        <v>2</v>
      </c>
      <c r="N21" s="172">
        <v>1</v>
      </c>
      <c r="O21" s="170">
        <v>1</v>
      </c>
      <c r="P21" s="171">
        <v>0</v>
      </c>
      <c r="Q21" s="172">
        <v>35</v>
      </c>
    </row>
    <row r="22" spans="1:17" ht="15.75">
      <c r="A22" s="169" t="s">
        <v>208</v>
      </c>
      <c r="B22" s="170">
        <v>8</v>
      </c>
      <c r="C22" s="171">
        <v>0</v>
      </c>
      <c r="D22" s="172">
        <v>5</v>
      </c>
      <c r="E22" s="170">
        <v>1</v>
      </c>
      <c r="F22" s="172">
        <v>4</v>
      </c>
      <c r="G22" s="170">
        <v>1</v>
      </c>
      <c r="H22" s="171">
        <v>1</v>
      </c>
      <c r="I22" s="172">
        <v>5</v>
      </c>
      <c r="J22" s="170">
        <v>13</v>
      </c>
      <c r="K22" s="171">
        <v>0</v>
      </c>
      <c r="L22" s="172">
        <v>12</v>
      </c>
      <c r="M22" s="170">
        <v>2</v>
      </c>
      <c r="N22" s="172">
        <v>0</v>
      </c>
      <c r="O22" s="170">
        <v>0</v>
      </c>
      <c r="P22" s="171">
        <v>0</v>
      </c>
      <c r="Q22" s="172">
        <v>8</v>
      </c>
    </row>
    <row r="23" spans="1:17" ht="15.75">
      <c r="A23" s="165" t="s">
        <v>209</v>
      </c>
      <c r="B23" s="170">
        <v>9</v>
      </c>
      <c r="C23" s="171">
        <v>0</v>
      </c>
      <c r="D23" s="172">
        <v>9</v>
      </c>
      <c r="E23" s="170">
        <v>0</v>
      </c>
      <c r="F23" s="172">
        <v>2</v>
      </c>
      <c r="G23" s="170">
        <v>0</v>
      </c>
      <c r="H23" s="171">
        <v>2</v>
      </c>
      <c r="I23" s="172">
        <v>5</v>
      </c>
      <c r="J23" s="170">
        <v>12</v>
      </c>
      <c r="K23" s="171">
        <v>0</v>
      </c>
      <c r="L23" s="172">
        <v>19</v>
      </c>
      <c r="M23" s="170">
        <v>0</v>
      </c>
      <c r="N23" s="172">
        <v>2</v>
      </c>
      <c r="O23" s="170">
        <v>1</v>
      </c>
      <c r="P23" s="171">
        <v>1</v>
      </c>
      <c r="Q23" s="172">
        <v>7</v>
      </c>
    </row>
    <row r="24" spans="1:17" ht="15.75">
      <c r="A24" s="169" t="s">
        <v>210</v>
      </c>
      <c r="B24" s="170">
        <v>168</v>
      </c>
      <c r="C24" s="171">
        <v>2</v>
      </c>
      <c r="D24" s="172">
        <v>60</v>
      </c>
      <c r="E24" s="170">
        <v>13</v>
      </c>
      <c r="F24" s="172">
        <v>12</v>
      </c>
      <c r="G24" s="170">
        <v>22</v>
      </c>
      <c r="H24" s="171">
        <v>4</v>
      </c>
      <c r="I24" s="172">
        <v>62</v>
      </c>
      <c r="J24" s="170">
        <v>138</v>
      </c>
      <c r="K24" s="171">
        <v>5</v>
      </c>
      <c r="L24" s="172">
        <v>82</v>
      </c>
      <c r="M24" s="170">
        <v>19</v>
      </c>
      <c r="N24" s="172">
        <v>16</v>
      </c>
      <c r="O24" s="170">
        <v>13</v>
      </c>
      <c r="P24" s="171">
        <v>8</v>
      </c>
      <c r="Q24" s="172">
        <v>63</v>
      </c>
    </row>
    <row r="25" spans="1:17" ht="15.75">
      <c r="A25" s="165" t="s">
        <v>211</v>
      </c>
      <c r="B25" s="170">
        <v>18</v>
      </c>
      <c r="C25" s="171">
        <v>2</v>
      </c>
      <c r="D25" s="172">
        <v>22</v>
      </c>
      <c r="E25" s="170">
        <v>4</v>
      </c>
      <c r="F25" s="172">
        <v>14</v>
      </c>
      <c r="G25" s="170">
        <v>1</v>
      </c>
      <c r="H25" s="171">
        <v>2</v>
      </c>
      <c r="I25" s="172">
        <v>20</v>
      </c>
      <c r="J25" s="170">
        <v>18</v>
      </c>
      <c r="K25" s="171">
        <v>3</v>
      </c>
      <c r="L25" s="172">
        <v>24</v>
      </c>
      <c r="M25" s="170">
        <v>3</v>
      </c>
      <c r="N25" s="172">
        <v>13</v>
      </c>
      <c r="O25" s="170">
        <v>2</v>
      </c>
      <c r="P25" s="171">
        <v>0</v>
      </c>
      <c r="Q25" s="172">
        <v>29</v>
      </c>
    </row>
    <row r="26" spans="1:17" ht="15.75">
      <c r="A26" s="169" t="s">
        <v>212</v>
      </c>
      <c r="B26" s="170">
        <v>4</v>
      </c>
      <c r="C26" s="171">
        <v>0</v>
      </c>
      <c r="D26" s="172">
        <v>1</v>
      </c>
      <c r="E26" s="170">
        <v>1</v>
      </c>
      <c r="F26" s="172">
        <v>3</v>
      </c>
      <c r="G26" s="170">
        <v>0</v>
      </c>
      <c r="H26" s="171">
        <v>2</v>
      </c>
      <c r="I26" s="172">
        <v>1</v>
      </c>
      <c r="J26" s="170">
        <v>4</v>
      </c>
      <c r="K26" s="171">
        <v>0</v>
      </c>
      <c r="L26" s="172">
        <v>3</v>
      </c>
      <c r="M26" s="170">
        <v>2</v>
      </c>
      <c r="N26" s="172">
        <v>3</v>
      </c>
      <c r="O26" s="170">
        <v>0</v>
      </c>
      <c r="P26" s="171">
        <v>4</v>
      </c>
      <c r="Q26" s="172">
        <v>478</v>
      </c>
    </row>
    <row r="27" spans="1:17" ht="15.75">
      <c r="A27" s="165" t="s">
        <v>213</v>
      </c>
      <c r="B27" s="170">
        <v>6</v>
      </c>
      <c r="C27" s="171">
        <v>0</v>
      </c>
      <c r="D27" s="172">
        <v>20</v>
      </c>
      <c r="E27" s="170">
        <v>2</v>
      </c>
      <c r="F27" s="172">
        <v>2</v>
      </c>
      <c r="G27" s="170">
        <v>2</v>
      </c>
      <c r="H27" s="171">
        <v>2</v>
      </c>
      <c r="I27" s="172">
        <v>1</v>
      </c>
      <c r="J27" s="170">
        <v>12</v>
      </c>
      <c r="K27" s="171">
        <v>0</v>
      </c>
      <c r="L27" s="172">
        <v>18</v>
      </c>
      <c r="M27" s="170">
        <v>1</v>
      </c>
      <c r="N27" s="172">
        <v>1</v>
      </c>
      <c r="O27" s="170">
        <v>1</v>
      </c>
      <c r="P27" s="171">
        <v>1</v>
      </c>
      <c r="Q27" s="172">
        <v>7</v>
      </c>
    </row>
    <row r="28" spans="1:17" ht="15.75">
      <c r="A28" s="169" t="s">
        <v>214</v>
      </c>
      <c r="B28" s="170">
        <v>29</v>
      </c>
      <c r="C28" s="171">
        <v>0</v>
      </c>
      <c r="D28" s="172">
        <v>73</v>
      </c>
      <c r="E28" s="170">
        <v>3</v>
      </c>
      <c r="F28" s="172">
        <v>6</v>
      </c>
      <c r="G28" s="170">
        <v>6</v>
      </c>
      <c r="H28" s="171">
        <v>7</v>
      </c>
      <c r="I28" s="172">
        <v>34</v>
      </c>
      <c r="J28" s="170">
        <v>41</v>
      </c>
      <c r="K28" s="171">
        <v>0</v>
      </c>
      <c r="L28" s="172">
        <v>68</v>
      </c>
      <c r="M28" s="170">
        <v>12</v>
      </c>
      <c r="N28" s="172">
        <v>16</v>
      </c>
      <c r="O28" s="170">
        <v>6</v>
      </c>
      <c r="P28" s="171">
        <v>9</v>
      </c>
      <c r="Q28" s="172">
        <v>30</v>
      </c>
    </row>
    <row r="29" spans="1:17" ht="15.75">
      <c r="A29" s="165" t="s">
        <v>215</v>
      </c>
      <c r="B29" s="170">
        <v>77</v>
      </c>
      <c r="C29" s="171">
        <v>3</v>
      </c>
      <c r="D29" s="172">
        <v>35</v>
      </c>
      <c r="E29" s="170">
        <v>3</v>
      </c>
      <c r="F29" s="172">
        <v>1</v>
      </c>
      <c r="G29" s="170">
        <v>10</v>
      </c>
      <c r="H29" s="171">
        <v>1</v>
      </c>
      <c r="I29" s="172">
        <v>11</v>
      </c>
      <c r="J29" s="170">
        <v>51</v>
      </c>
      <c r="K29" s="171">
        <v>4</v>
      </c>
      <c r="L29" s="172">
        <v>23</v>
      </c>
      <c r="M29" s="170">
        <v>9</v>
      </c>
      <c r="N29" s="172">
        <v>2</v>
      </c>
      <c r="O29" s="170">
        <v>4</v>
      </c>
      <c r="P29" s="171">
        <v>1</v>
      </c>
      <c r="Q29" s="172">
        <v>20</v>
      </c>
    </row>
    <row r="30" spans="1:17" ht="15.75">
      <c r="A30" s="169" t="s">
        <v>216</v>
      </c>
      <c r="B30" s="170">
        <v>7</v>
      </c>
      <c r="C30" s="171">
        <v>3</v>
      </c>
      <c r="D30" s="172">
        <v>9</v>
      </c>
      <c r="E30" s="170">
        <v>1</v>
      </c>
      <c r="F30" s="172">
        <v>3</v>
      </c>
      <c r="G30" s="170">
        <v>0</v>
      </c>
      <c r="H30" s="171">
        <v>2</v>
      </c>
      <c r="I30" s="172">
        <v>12</v>
      </c>
      <c r="J30" s="170">
        <v>7</v>
      </c>
      <c r="K30" s="171">
        <v>4</v>
      </c>
      <c r="L30" s="172">
        <v>20</v>
      </c>
      <c r="M30" s="170">
        <v>3</v>
      </c>
      <c r="N30" s="172">
        <v>11</v>
      </c>
      <c r="O30" s="170">
        <v>1</v>
      </c>
      <c r="P30" s="171">
        <v>6</v>
      </c>
      <c r="Q30" s="172">
        <v>14</v>
      </c>
    </row>
    <row r="31" spans="1:17" ht="15.75">
      <c r="A31" s="165" t="s">
        <v>217</v>
      </c>
      <c r="B31" s="170">
        <v>15</v>
      </c>
      <c r="C31" s="171">
        <v>1</v>
      </c>
      <c r="D31" s="172">
        <v>11</v>
      </c>
      <c r="E31" s="170">
        <v>0</v>
      </c>
      <c r="F31" s="172">
        <v>2</v>
      </c>
      <c r="G31" s="170">
        <v>1</v>
      </c>
      <c r="H31" s="171">
        <v>1</v>
      </c>
      <c r="I31" s="172">
        <v>7</v>
      </c>
      <c r="J31" s="170">
        <v>23</v>
      </c>
      <c r="K31" s="171">
        <v>1</v>
      </c>
      <c r="L31" s="172">
        <v>18</v>
      </c>
      <c r="M31" s="170">
        <v>0</v>
      </c>
      <c r="N31" s="172">
        <v>1</v>
      </c>
      <c r="O31" s="170">
        <v>0</v>
      </c>
      <c r="P31" s="171">
        <v>0</v>
      </c>
      <c r="Q31" s="172">
        <v>13</v>
      </c>
    </row>
    <row r="32" spans="1:17" ht="15.75">
      <c r="A32" s="169" t="s">
        <v>218</v>
      </c>
      <c r="B32" s="170">
        <v>5</v>
      </c>
      <c r="C32" s="171">
        <v>0</v>
      </c>
      <c r="D32" s="172">
        <v>12</v>
      </c>
      <c r="E32" s="170">
        <v>0</v>
      </c>
      <c r="F32" s="172">
        <v>0</v>
      </c>
      <c r="G32" s="170">
        <v>0</v>
      </c>
      <c r="H32" s="171">
        <v>2</v>
      </c>
      <c r="I32" s="172">
        <v>14</v>
      </c>
      <c r="J32" s="170">
        <v>6</v>
      </c>
      <c r="K32" s="171">
        <v>0</v>
      </c>
      <c r="L32" s="172">
        <v>6</v>
      </c>
      <c r="M32" s="170">
        <v>0</v>
      </c>
      <c r="N32" s="172">
        <v>1</v>
      </c>
      <c r="O32" s="170">
        <v>1</v>
      </c>
      <c r="P32" s="171">
        <v>1</v>
      </c>
      <c r="Q32" s="172">
        <v>9</v>
      </c>
    </row>
    <row r="33" spans="1:17" ht="15.75">
      <c r="A33" s="165" t="s">
        <v>219</v>
      </c>
      <c r="B33" s="170">
        <v>12</v>
      </c>
      <c r="C33" s="171">
        <v>1</v>
      </c>
      <c r="D33" s="172">
        <v>13</v>
      </c>
      <c r="E33" s="170">
        <v>4</v>
      </c>
      <c r="F33" s="172">
        <v>6</v>
      </c>
      <c r="G33" s="170">
        <v>2</v>
      </c>
      <c r="H33" s="171">
        <v>3</v>
      </c>
      <c r="I33" s="172">
        <v>11</v>
      </c>
      <c r="J33" s="170">
        <v>15</v>
      </c>
      <c r="K33" s="171">
        <v>6</v>
      </c>
      <c r="L33" s="172">
        <v>20</v>
      </c>
      <c r="M33" s="170">
        <v>1</v>
      </c>
      <c r="N33" s="172">
        <v>8</v>
      </c>
      <c r="O33" s="170">
        <v>3</v>
      </c>
      <c r="P33" s="171">
        <v>7</v>
      </c>
      <c r="Q33" s="172">
        <v>13</v>
      </c>
    </row>
    <row r="34" spans="1:17" ht="15.75">
      <c r="A34" s="169" t="s">
        <v>220</v>
      </c>
      <c r="B34" s="170">
        <v>22</v>
      </c>
      <c r="C34" s="171">
        <v>0</v>
      </c>
      <c r="D34" s="172">
        <v>88</v>
      </c>
      <c r="E34" s="170">
        <v>10</v>
      </c>
      <c r="F34" s="172">
        <v>7</v>
      </c>
      <c r="G34" s="170">
        <v>6</v>
      </c>
      <c r="H34" s="171">
        <v>6</v>
      </c>
      <c r="I34" s="172">
        <v>86</v>
      </c>
      <c r="J34" s="170">
        <v>39</v>
      </c>
      <c r="K34" s="171">
        <v>0</v>
      </c>
      <c r="L34" s="172">
        <v>97</v>
      </c>
      <c r="M34" s="170">
        <v>10</v>
      </c>
      <c r="N34" s="172">
        <v>6</v>
      </c>
      <c r="O34" s="170">
        <v>7</v>
      </c>
      <c r="P34" s="171">
        <v>6</v>
      </c>
      <c r="Q34" s="172">
        <v>45</v>
      </c>
    </row>
    <row r="35" spans="1:17" ht="15.75">
      <c r="A35" s="165" t="s">
        <v>221</v>
      </c>
      <c r="B35" s="170">
        <v>47</v>
      </c>
      <c r="C35" s="171">
        <v>0</v>
      </c>
      <c r="D35" s="172">
        <v>49</v>
      </c>
      <c r="E35" s="170">
        <v>4</v>
      </c>
      <c r="F35" s="172">
        <v>3</v>
      </c>
      <c r="G35" s="170">
        <v>4</v>
      </c>
      <c r="H35" s="171">
        <v>2</v>
      </c>
      <c r="I35" s="172">
        <v>29</v>
      </c>
      <c r="J35" s="170">
        <v>71</v>
      </c>
      <c r="K35" s="171">
        <v>0</v>
      </c>
      <c r="L35" s="172">
        <v>40</v>
      </c>
      <c r="M35" s="170">
        <v>19</v>
      </c>
      <c r="N35" s="172">
        <v>4</v>
      </c>
      <c r="O35" s="170">
        <v>11</v>
      </c>
      <c r="P35" s="171">
        <v>2</v>
      </c>
      <c r="Q35" s="172">
        <v>29</v>
      </c>
    </row>
    <row r="36" spans="1:17" ht="15.75">
      <c r="A36" s="169" t="s">
        <v>222</v>
      </c>
      <c r="B36" s="170">
        <v>8</v>
      </c>
      <c r="C36" s="171">
        <v>0</v>
      </c>
      <c r="D36" s="172">
        <v>6</v>
      </c>
      <c r="E36" s="170">
        <v>0</v>
      </c>
      <c r="F36" s="172">
        <v>2</v>
      </c>
      <c r="G36" s="170">
        <v>0</v>
      </c>
      <c r="H36" s="171">
        <v>1</v>
      </c>
      <c r="I36" s="172">
        <v>5</v>
      </c>
      <c r="J36" s="170">
        <v>8</v>
      </c>
      <c r="K36" s="171">
        <v>0</v>
      </c>
      <c r="L36" s="172">
        <v>4</v>
      </c>
      <c r="M36" s="170">
        <v>1</v>
      </c>
      <c r="N36" s="172">
        <v>7</v>
      </c>
      <c r="O36" s="170">
        <v>1</v>
      </c>
      <c r="P36" s="171">
        <v>0</v>
      </c>
      <c r="Q36" s="172">
        <v>2</v>
      </c>
    </row>
    <row r="37" spans="1:17" ht="15.75">
      <c r="A37" s="165" t="s">
        <v>223</v>
      </c>
      <c r="B37" s="170">
        <v>1</v>
      </c>
      <c r="C37" s="171">
        <v>0</v>
      </c>
      <c r="D37" s="172">
        <v>1</v>
      </c>
      <c r="E37" s="170">
        <v>0</v>
      </c>
      <c r="F37" s="172">
        <v>1</v>
      </c>
      <c r="G37" s="170">
        <v>0</v>
      </c>
      <c r="H37" s="171">
        <v>2</v>
      </c>
      <c r="I37" s="172">
        <v>1</v>
      </c>
      <c r="J37" s="170">
        <v>1</v>
      </c>
      <c r="K37" s="171">
        <v>2</v>
      </c>
      <c r="L37" s="172">
        <v>1</v>
      </c>
      <c r="M37" s="170">
        <v>1</v>
      </c>
      <c r="N37" s="172">
        <v>1</v>
      </c>
      <c r="O37" s="170">
        <v>0</v>
      </c>
      <c r="P37" s="171">
        <v>0</v>
      </c>
      <c r="Q37" s="172">
        <v>2</v>
      </c>
    </row>
    <row r="38" spans="1:17" ht="15.75">
      <c r="A38" s="169" t="s">
        <v>224</v>
      </c>
      <c r="B38" s="170">
        <v>2</v>
      </c>
      <c r="C38" s="171">
        <v>0</v>
      </c>
      <c r="D38" s="172">
        <v>3</v>
      </c>
      <c r="E38" s="170">
        <v>1</v>
      </c>
      <c r="F38" s="172">
        <v>2</v>
      </c>
      <c r="G38" s="170">
        <v>1</v>
      </c>
      <c r="H38" s="171">
        <v>1</v>
      </c>
      <c r="I38" s="172">
        <v>0</v>
      </c>
      <c r="J38" s="170">
        <v>4</v>
      </c>
      <c r="K38" s="171">
        <v>0</v>
      </c>
      <c r="L38" s="172">
        <v>12</v>
      </c>
      <c r="M38" s="170">
        <v>0</v>
      </c>
      <c r="N38" s="172">
        <v>0</v>
      </c>
      <c r="O38" s="170">
        <v>0</v>
      </c>
      <c r="P38" s="171">
        <v>0</v>
      </c>
      <c r="Q38" s="172">
        <v>4</v>
      </c>
    </row>
    <row r="39" spans="1:17" ht="15.75">
      <c r="A39" s="165" t="s">
        <v>225</v>
      </c>
      <c r="B39" s="170">
        <v>51</v>
      </c>
      <c r="C39" s="171">
        <v>1</v>
      </c>
      <c r="D39" s="172">
        <v>40</v>
      </c>
      <c r="E39" s="170">
        <v>9</v>
      </c>
      <c r="F39" s="172">
        <v>5</v>
      </c>
      <c r="G39" s="170">
        <v>3</v>
      </c>
      <c r="H39" s="171">
        <v>5</v>
      </c>
      <c r="I39" s="172">
        <v>6</v>
      </c>
      <c r="J39" s="170">
        <v>50</v>
      </c>
      <c r="K39" s="171">
        <v>1</v>
      </c>
      <c r="L39" s="172">
        <v>34</v>
      </c>
      <c r="M39" s="170">
        <v>17</v>
      </c>
      <c r="N39" s="172">
        <v>5</v>
      </c>
      <c r="O39" s="170">
        <v>8</v>
      </c>
      <c r="P39" s="171">
        <v>1</v>
      </c>
      <c r="Q39" s="172">
        <v>13</v>
      </c>
    </row>
    <row r="40" spans="1:17" ht="15.75">
      <c r="A40" s="169" t="s">
        <v>226</v>
      </c>
      <c r="B40" s="170">
        <v>14</v>
      </c>
      <c r="C40" s="171">
        <v>0</v>
      </c>
      <c r="D40" s="172">
        <v>8</v>
      </c>
      <c r="E40" s="170">
        <v>1</v>
      </c>
      <c r="F40" s="172">
        <v>2</v>
      </c>
      <c r="G40" s="170">
        <v>1</v>
      </c>
      <c r="H40" s="171">
        <v>8</v>
      </c>
      <c r="I40" s="172">
        <v>11</v>
      </c>
      <c r="J40" s="170">
        <v>9</v>
      </c>
      <c r="K40" s="171">
        <v>3</v>
      </c>
      <c r="L40" s="172">
        <v>10</v>
      </c>
      <c r="M40" s="170">
        <v>2</v>
      </c>
      <c r="N40" s="172">
        <v>10</v>
      </c>
      <c r="O40" s="170">
        <v>1</v>
      </c>
      <c r="P40" s="171">
        <v>6</v>
      </c>
      <c r="Q40" s="172">
        <v>11</v>
      </c>
    </row>
    <row r="41" spans="1:17" ht="15.75">
      <c r="A41" s="165" t="s">
        <v>227</v>
      </c>
      <c r="B41" s="170">
        <v>87</v>
      </c>
      <c r="C41" s="171">
        <v>3</v>
      </c>
      <c r="D41" s="172">
        <v>50</v>
      </c>
      <c r="E41" s="170">
        <v>7</v>
      </c>
      <c r="F41" s="172">
        <v>3</v>
      </c>
      <c r="G41" s="170">
        <v>11</v>
      </c>
      <c r="H41" s="171">
        <v>6</v>
      </c>
      <c r="I41" s="172">
        <v>36</v>
      </c>
      <c r="J41" s="170">
        <v>90</v>
      </c>
      <c r="K41" s="171">
        <v>0</v>
      </c>
      <c r="L41" s="172">
        <v>55</v>
      </c>
      <c r="M41" s="170">
        <v>14</v>
      </c>
      <c r="N41" s="172">
        <v>3</v>
      </c>
      <c r="O41" s="170">
        <v>11</v>
      </c>
      <c r="P41" s="171">
        <v>1</v>
      </c>
      <c r="Q41" s="172">
        <v>43</v>
      </c>
    </row>
    <row r="42" spans="1:17" ht="15.75">
      <c r="A42" s="169" t="s">
        <v>228</v>
      </c>
      <c r="B42" s="170">
        <v>1403</v>
      </c>
      <c r="C42" s="171">
        <v>3</v>
      </c>
      <c r="D42" s="172">
        <v>1384</v>
      </c>
      <c r="E42" s="170">
        <v>331</v>
      </c>
      <c r="F42" s="172">
        <v>30</v>
      </c>
      <c r="G42" s="170">
        <v>442</v>
      </c>
      <c r="H42" s="171">
        <v>45</v>
      </c>
      <c r="I42" s="172">
        <v>576</v>
      </c>
      <c r="J42" s="170">
        <v>1381</v>
      </c>
      <c r="K42" s="171">
        <v>6</v>
      </c>
      <c r="L42" s="172">
        <v>1233</v>
      </c>
      <c r="M42" s="170">
        <v>517</v>
      </c>
      <c r="N42" s="172">
        <v>49</v>
      </c>
      <c r="O42" s="170">
        <v>391</v>
      </c>
      <c r="P42" s="171">
        <v>20</v>
      </c>
      <c r="Q42" s="172">
        <v>564</v>
      </c>
    </row>
    <row r="43" spans="1:17" ht="15.75">
      <c r="A43" s="165" t="s">
        <v>229</v>
      </c>
      <c r="B43" s="170">
        <v>260</v>
      </c>
      <c r="C43" s="171">
        <v>3</v>
      </c>
      <c r="D43" s="172">
        <v>123</v>
      </c>
      <c r="E43" s="170">
        <v>48</v>
      </c>
      <c r="F43" s="172">
        <v>23</v>
      </c>
      <c r="G43" s="170">
        <v>82</v>
      </c>
      <c r="H43" s="171">
        <v>8</v>
      </c>
      <c r="I43" s="172">
        <v>88</v>
      </c>
      <c r="J43" s="170">
        <v>259</v>
      </c>
      <c r="K43" s="171">
        <v>5</v>
      </c>
      <c r="L43" s="172">
        <v>147</v>
      </c>
      <c r="M43" s="170">
        <v>98</v>
      </c>
      <c r="N43" s="172">
        <v>29</v>
      </c>
      <c r="O43" s="170">
        <v>60</v>
      </c>
      <c r="P43" s="171">
        <v>12</v>
      </c>
      <c r="Q43" s="172">
        <v>105</v>
      </c>
    </row>
    <row r="44" spans="1:17" ht="15.75">
      <c r="A44" s="169" t="s">
        <v>230</v>
      </c>
      <c r="B44" s="170">
        <v>2</v>
      </c>
      <c r="C44" s="171">
        <v>0</v>
      </c>
      <c r="D44" s="172">
        <v>3</v>
      </c>
      <c r="E44" s="170">
        <v>1</v>
      </c>
      <c r="F44" s="172">
        <v>1</v>
      </c>
      <c r="G44" s="170">
        <v>0</v>
      </c>
      <c r="H44" s="171">
        <v>0</v>
      </c>
      <c r="I44" s="172">
        <v>3</v>
      </c>
      <c r="J44" s="170">
        <v>6</v>
      </c>
      <c r="K44" s="171">
        <v>0</v>
      </c>
      <c r="L44" s="172">
        <v>8</v>
      </c>
      <c r="M44" s="170">
        <v>0</v>
      </c>
      <c r="N44" s="172">
        <v>1</v>
      </c>
      <c r="O44" s="170">
        <v>1</v>
      </c>
      <c r="P44" s="171">
        <v>0</v>
      </c>
      <c r="Q44" s="172">
        <v>1</v>
      </c>
    </row>
    <row r="45" spans="1:17" ht="15.75">
      <c r="A45" s="165" t="s">
        <v>231</v>
      </c>
      <c r="B45" s="170">
        <v>8</v>
      </c>
      <c r="C45" s="171">
        <v>1</v>
      </c>
      <c r="D45" s="172">
        <v>10</v>
      </c>
      <c r="E45" s="170">
        <v>2</v>
      </c>
      <c r="F45" s="172">
        <v>5</v>
      </c>
      <c r="G45" s="170">
        <v>0</v>
      </c>
      <c r="H45" s="171">
        <v>1</v>
      </c>
      <c r="I45" s="172">
        <v>9</v>
      </c>
      <c r="J45" s="170">
        <v>9</v>
      </c>
      <c r="K45" s="171">
        <v>1</v>
      </c>
      <c r="L45" s="172">
        <v>10</v>
      </c>
      <c r="M45" s="170">
        <v>2</v>
      </c>
      <c r="N45" s="172">
        <v>2</v>
      </c>
      <c r="O45" s="170">
        <v>2</v>
      </c>
      <c r="P45" s="171">
        <v>3</v>
      </c>
      <c r="Q45" s="172">
        <v>3</v>
      </c>
    </row>
    <row r="46" spans="1:17" ht="15.75">
      <c r="A46" s="169" t="s">
        <v>232</v>
      </c>
      <c r="B46" s="170">
        <v>44</v>
      </c>
      <c r="C46" s="171">
        <v>2</v>
      </c>
      <c r="D46" s="172">
        <v>36</v>
      </c>
      <c r="E46" s="170">
        <v>6</v>
      </c>
      <c r="F46" s="172">
        <v>9</v>
      </c>
      <c r="G46" s="170">
        <v>7</v>
      </c>
      <c r="H46" s="171">
        <v>1</v>
      </c>
      <c r="I46" s="172">
        <v>35</v>
      </c>
      <c r="J46" s="170">
        <v>46</v>
      </c>
      <c r="K46" s="171">
        <v>3</v>
      </c>
      <c r="L46" s="172">
        <v>38</v>
      </c>
      <c r="M46" s="170">
        <v>15</v>
      </c>
      <c r="N46" s="172">
        <v>13</v>
      </c>
      <c r="O46" s="170">
        <v>10</v>
      </c>
      <c r="P46" s="171">
        <v>4</v>
      </c>
      <c r="Q46" s="172">
        <v>16</v>
      </c>
    </row>
    <row r="47" spans="1:17" ht="15.75">
      <c r="A47" s="165" t="s">
        <v>233</v>
      </c>
      <c r="B47" s="170">
        <v>16</v>
      </c>
      <c r="C47" s="171">
        <v>0</v>
      </c>
      <c r="D47" s="172">
        <v>30</v>
      </c>
      <c r="E47" s="170">
        <v>1</v>
      </c>
      <c r="F47" s="172">
        <v>4</v>
      </c>
      <c r="G47" s="170">
        <v>0</v>
      </c>
      <c r="H47" s="171">
        <v>2</v>
      </c>
      <c r="I47" s="172">
        <v>11</v>
      </c>
      <c r="J47" s="170">
        <v>5</v>
      </c>
      <c r="K47" s="171">
        <v>0</v>
      </c>
      <c r="L47" s="172">
        <v>24</v>
      </c>
      <c r="M47" s="170">
        <v>0</v>
      </c>
      <c r="N47" s="172">
        <v>6</v>
      </c>
      <c r="O47" s="170">
        <v>0</v>
      </c>
      <c r="P47" s="171">
        <v>0</v>
      </c>
      <c r="Q47" s="172">
        <v>10</v>
      </c>
    </row>
    <row r="48" spans="1:17" ht="15.75">
      <c r="A48" s="169" t="s">
        <v>234</v>
      </c>
      <c r="B48" s="170">
        <v>5</v>
      </c>
      <c r="C48" s="171">
        <v>0</v>
      </c>
      <c r="D48" s="172">
        <v>9</v>
      </c>
      <c r="E48" s="170">
        <v>1</v>
      </c>
      <c r="F48" s="172">
        <v>1</v>
      </c>
      <c r="G48" s="170">
        <v>1</v>
      </c>
      <c r="H48" s="171">
        <v>4</v>
      </c>
      <c r="I48" s="172">
        <v>5</v>
      </c>
      <c r="J48" s="170">
        <v>5</v>
      </c>
      <c r="K48" s="171">
        <v>0</v>
      </c>
      <c r="L48" s="172">
        <v>6</v>
      </c>
      <c r="M48" s="170">
        <v>2</v>
      </c>
      <c r="N48" s="172">
        <v>4</v>
      </c>
      <c r="O48" s="170">
        <v>1</v>
      </c>
      <c r="P48" s="171">
        <v>1</v>
      </c>
      <c r="Q48" s="172">
        <v>3</v>
      </c>
    </row>
    <row r="49" spans="1:17" ht="15.75">
      <c r="A49" s="165" t="s">
        <v>235</v>
      </c>
      <c r="B49" s="170">
        <v>88</v>
      </c>
      <c r="C49" s="171">
        <v>2</v>
      </c>
      <c r="D49" s="172">
        <v>41</v>
      </c>
      <c r="E49" s="170">
        <v>19</v>
      </c>
      <c r="F49" s="172">
        <v>7</v>
      </c>
      <c r="G49" s="170">
        <v>15</v>
      </c>
      <c r="H49" s="171">
        <v>11</v>
      </c>
      <c r="I49" s="172">
        <v>20</v>
      </c>
      <c r="J49" s="170">
        <v>84</v>
      </c>
      <c r="K49" s="171">
        <v>0</v>
      </c>
      <c r="L49" s="172">
        <v>36</v>
      </c>
      <c r="M49" s="170">
        <v>17</v>
      </c>
      <c r="N49" s="172">
        <v>10</v>
      </c>
      <c r="O49" s="170">
        <v>12</v>
      </c>
      <c r="P49" s="171">
        <v>2</v>
      </c>
      <c r="Q49" s="172">
        <v>12</v>
      </c>
    </row>
    <row r="50" spans="1:17" ht="15.75">
      <c r="A50" s="169" t="s">
        <v>236</v>
      </c>
      <c r="B50" s="170">
        <v>98</v>
      </c>
      <c r="C50" s="171">
        <v>4</v>
      </c>
      <c r="D50" s="172">
        <v>41</v>
      </c>
      <c r="E50" s="170">
        <v>12</v>
      </c>
      <c r="F50" s="172">
        <v>9</v>
      </c>
      <c r="G50" s="170">
        <v>12</v>
      </c>
      <c r="H50" s="171">
        <v>3</v>
      </c>
      <c r="I50" s="172">
        <v>34</v>
      </c>
      <c r="J50" s="170">
        <v>70</v>
      </c>
      <c r="K50" s="171">
        <v>8</v>
      </c>
      <c r="L50" s="172">
        <v>45</v>
      </c>
      <c r="M50" s="170">
        <v>8</v>
      </c>
      <c r="N50" s="172">
        <v>20</v>
      </c>
      <c r="O50" s="170">
        <v>8</v>
      </c>
      <c r="P50" s="171">
        <v>9</v>
      </c>
      <c r="Q50" s="172">
        <v>55</v>
      </c>
    </row>
    <row r="51" spans="1:17" ht="15.75">
      <c r="A51" s="165" t="s">
        <v>237</v>
      </c>
      <c r="B51" s="170">
        <v>18</v>
      </c>
      <c r="C51" s="171">
        <v>0</v>
      </c>
      <c r="D51" s="172">
        <v>22</v>
      </c>
      <c r="E51" s="170">
        <v>1</v>
      </c>
      <c r="F51" s="172">
        <v>5</v>
      </c>
      <c r="G51" s="170">
        <v>1</v>
      </c>
      <c r="H51" s="171">
        <v>4</v>
      </c>
      <c r="I51" s="172">
        <v>5</v>
      </c>
      <c r="J51" s="170">
        <v>19</v>
      </c>
      <c r="K51" s="171">
        <v>0</v>
      </c>
      <c r="L51" s="172">
        <v>20</v>
      </c>
      <c r="M51" s="170">
        <v>3</v>
      </c>
      <c r="N51" s="172">
        <v>13</v>
      </c>
      <c r="O51" s="170">
        <v>2</v>
      </c>
      <c r="P51" s="171">
        <v>0</v>
      </c>
      <c r="Q51" s="172">
        <v>18</v>
      </c>
    </row>
    <row r="52" spans="1:17" ht="15.75">
      <c r="A52" s="169" t="s">
        <v>238</v>
      </c>
      <c r="B52" s="170">
        <v>18</v>
      </c>
      <c r="C52" s="171">
        <v>3</v>
      </c>
      <c r="D52" s="172">
        <v>23</v>
      </c>
      <c r="E52" s="170">
        <v>2</v>
      </c>
      <c r="F52" s="172">
        <v>2</v>
      </c>
      <c r="G52" s="170">
        <v>2</v>
      </c>
      <c r="H52" s="171">
        <v>0</v>
      </c>
      <c r="I52" s="172">
        <v>9</v>
      </c>
      <c r="J52" s="170">
        <v>34</v>
      </c>
      <c r="K52" s="171">
        <v>0</v>
      </c>
      <c r="L52" s="172">
        <v>25</v>
      </c>
      <c r="M52" s="170">
        <v>2</v>
      </c>
      <c r="N52" s="172">
        <v>3</v>
      </c>
      <c r="O52" s="170">
        <v>3</v>
      </c>
      <c r="P52" s="171">
        <v>1</v>
      </c>
      <c r="Q52" s="172">
        <v>21</v>
      </c>
    </row>
    <row r="53" spans="1:17" ht="15.75">
      <c r="A53" s="165" t="s">
        <v>239</v>
      </c>
      <c r="B53" s="170">
        <v>28</v>
      </c>
      <c r="C53" s="171">
        <v>1</v>
      </c>
      <c r="D53" s="172">
        <v>37</v>
      </c>
      <c r="E53" s="170">
        <v>3</v>
      </c>
      <c r="F53" s="172">
        <v>5</v>
      </c>
      <c r="G53" s="170">
        <v>6</v>
      </c>
      <c r="H53" s="171">
        <v>2</v>
      </c>
      <c r="I53" s="172">
        <v>81</v>
      </c>
      <c r="J53" s="170">
        <v>34</v>
      </c>
      <c r="K53" s="171">
        <v>3</v>
      </c>
      <c r="L53" s="172">
        <v>46</v>
      </c>
      <c r="M53" s="170">
        <v>6</v>
      </c>
      <c r="N53" s="172">
        <v>6</v>
      </c>
      <c r="O53" s="170">
        <v>5</v>
      </c>
      <c r="P53" s="171">
        <v>1</v>
      </c>
      <c r="Q53" s="172">
        <v>53</v>
      </c>
    </row>
    <row r="54" spans="1:17" ht="15.75">
      <c r="A54" s="169" t="s">
        <v>240</v>
      </c>
      <c r="B54" s="170">
        <v>25</v>
      </c>
      <c r="C54" s="171">
        <v>0</v>
      </c>
      <c r="D54" s="172">
        <v>36</v>
      </c>
      <c r="E54" s="170">
        <v>1</v>
      </c>
      <c r="F54" s="172">
        <v>6</v>
      </c>
      <c r="G54" s="170">
        <v>4</v>
      </c>
      <c r="H54" s="171">
        <v>2</v>
      </c>
      <c r="I54" s="172">
        <v>73</v>
      </c>
      <c r="J54" s="170">
        <v>28</v>
      </c>
      <c r="K54" s="171">
        <v>1</v>
      </c>
      <c r="L54" s="172">
        <v>54</v>
      </c>
      <c r="M54" s="170">
        <v>4</v>
      </c>
      <c r="N54" s="172">
        <v>8</v>
      </c>
      <c r="O54" s="170">
        <v>5</v>
      </c>
      <c r="P54" s="171">
        <v>2</v>
      </c>
      <c r="Q54" s="172">
        <v>21</v>
      </c>
    </row>
    <row r="55" spans="1:17" ht="15.75">
      <c r="A55" s="165" t="s">
        <v>241</v>
      </c>
      <c r="B55" s="170">
        <v>20</v>
      </c>
      <c r="C55" s="171">
        <v>0</v>
      </c>
      <c r="D55" s="172">
        <v>7</v>
      </c>
      <c r="E55" s="170">
        <v>1</v>
      </c>
      <c r="F55" s="172">
        <v>1</v>
      </c>
      <c r="G55" s="170">
        <v>0</v>
      </c>
      <c r="H55" s="171">
        <v>1</v>
      </c>
      <c r="I55" s="172">
        <v>4</v>
      </c>
      <c r="J55" s="170">
        <v>27</v>
      </c>
      <c r="K55" s="171">
        <v>0</v>
      </c>
      <c r="L55" s="172">
        <v>7</v>
      </c>
      <c r="M55" s="170">
        <v>2</v>
      </c>
      <c r="N55" s="172">
        <v>1</v>
      </c>
      <c r="O55" s="170">
        <v>0</v>
      </c>
      <c r="P55" s="171">
        <v>0</v>
      </c>
      <c r="Q55" s="172">
        <v>25</v>
      </c>
    </row>
    <row r="56" spans="1:17" ht="15.75">
      <c r="A56" s="169" t="s">
        <v>242</v>
      </c>
      <c r="B56" s="170">
        <v>61</v>
      </c>
      <c r="C56" s="171">
        <v>2</v>
      </c>
      <c r="D56" s="172">
        <v>72</v>
      </c>
      <c r="E56" s="170">
        <v>10</v>
      </c>
      <c r="F56" s="172">
        <v>8</v>
      </c>
      <c r="G56" s="170">
        <v>9</v>
      </c>
      <c r="H56" s="171">
        <v>1</v>
      </c>
      <c r="I56" s="172">
        <v>7</v>
      </c>
      <c r="J56" s="170">
        <v>42</v>
      </c>
      <c r="K56" s="171">
        <v>3</v>
      </c>
      <c r="L56" s="172">
        <v>91</v>
      </c>
      <c r="M56" s="170">
        <v>11</v>
      </c>
      <c r="N56" s="172">
        <v>9</v>
      </c>
      <c r="O56" s="170">
        <v>5</v>
      </c>
      <c r="P56" s="171">
        <v>2</v>
      </c>
      <c r="Q56" s="172">
        <v>18</v>
      </c>
    </row>
    <row r="57" spans="1:17" ht="15.75">
      <c r="A57" s="165" t="s">
        <v>243</v>
      </c>
      <c r="B57" s="170">
        <v>6</v>
      </c>
      <c r="C57" s="171">
        <v>4</v>
      </c>
      <c r="D57" s="172">
        <v>3</v>
      </c>
      <c r="E57" s="170">
        <v>1</v>
      </c>
      <c r="F57" s="172">
        <v>3</v>
      </c>
      <c r="G57" s="170">
        <v>0</v>
      </c>
      <c r="H57" s="171">
        <v>0</v>
      </c>
      <c r="I57" s="172">
        <v>1</v>
      </c>
      <c r="J57" s="170">
        <v>8</v>
      </c>
      <c r="K57" s="171">
        <v>5</v>
      </c>
      <c r="L57" s="172">
        <v>1</v>
      </c>
      <c r="M57" s="170">
        <v>0</v>
      </c>
      <c r="N57" s="172">
        <v>2</v>
      </c>
      <c r="O57" s="170">
        <v>0</v>
      </c>
      <c r="P57" s="171">
        <v>1</v>
      </c>
      <c r="Q57" s="172">
        <v>15</v>
      </c>
    </row>
    <row r="58" spans="1:17" ht="15.75">
      <c r="A58" s="169" t="s">
        <v>244</v>
      </c>
      <c r="B58" s="170">
        <v>8</v>
      </c>
      <c r="C58" s="171">
        <v>4</v>
      </c>
      <c r="D58" s="172">
        <v>15</v>
      </c>
      <c r="E58" s="170">
        <v>0</v>
      </c>
      <c r="F58" s="172">
        <v>5</v>
      </c>
      <c r="G58" s="170">
        <v>1</v>
      </c>
      <c r="H58" s="171">
        <v>1</v>
      </c>
      <c r="I58" s="172">
        <v>11</v>
      </c>
      <c r="J58" s="170">
        <v>8</v>
      </c>
      <c r="K58" s="171">
        <v>5</v>
      </c>
      <c r="L58" s="172">
        <v>10</v>
      </c>
      <c r="M58" s="170">
        <v>2</v>
      </c>
      <c r="N58" s="172">
        <v>12</v>
      </c>
      <c r="O58" s="170">
        <v>0</v>
      </c>
      <c r="P58" s="171">
        <v>0</v>
      </c>
      <c r="Q58" s="172">
        <v>20</v>
      </c>
    </row>
    <row r="59" spans="1:17" ht="15.75">
      <c r="A59" s="165" t="s">
        <v>245</v>
      </c>
      <c r="B59" s="170">
        <v>6</v>
      </c>
      <c r="C59" s="171">
        <v>1</v>
      </c>
      <c r="D59" s="172">
        <v>5</v>
      </c>
      <c r="E59" s="170">
        <v>2</v>
      </c>
      <c r="F59" s="172">
        <v>1</v>
      </c>
      <c r="G59" s="170">
        <v>3</v>
      </c>
      <c r="H59" s="171">
        <v>1</v>
      </c>
      <c r="I59" s="172">
        <v>2</v>
      </c>
      <c r="J59" s="170">
        <v>7</v>
      </c>
      <c r="K59" s="171">
        <v>0</v>
      </c>
      <c r="L59" s="172">
        <v>6</v>
      </c>
      <c r="M59" s="170">
        <v>1</v>
      </c>
      <c r="N59" s="172">
        <v>5</v>
      </c>
      <c r="O59" s="170">
        <v>0</v>
      </c>
      <c r="P59" s="171">
        <v>1</v>
      </c>
      <c r="Q59" s="172">
        <v>2</v>
      </c>
    </row>
    <row r="60" spans="1:17" ht="15.75">
      <c r="A60" s="169" t="s">
        <v>246</v>
      </c>
      <c r="B60" s="170">
        <v>13</v>
      </c>
      <c r="C60" s="171">
        <v>2</v>
      </c>
      <c r="D60" s="172">
        <v>17</v>
      </c>
      <c r="E60" s="170">
        <v>4</v>
      </c>
      <c r="F60" s="172">
        <v>2</v>
      </c>
      <c r="G60" s="170">
        <v>5</v>
      </c>
      <c r="H60" s="171">
        <v>1</v>
      </c>
      <c r="I60" s="172">
        <v>16</v>
      </c>
      <c r="J60" s="170">
        <v>21</v>
      </c>
      <c r="K60" s="171">
        <v>4</v>
      </c>
      <c r="L60" s="172">
        <v>32</v>
      </c>
      <c r="M60" s="170">
        <v>6</v>
      </c>
      <c r="N60" s="172">
        <v>4</v>
      </c>
      <c r="O60" s="170">
        <v>4</v>
      </c>
      <c r="P60" s="171">
        <v>1</v>
      </c>
      <c r="Q60" s="172">
        <v>11</v>
      </c>
    </row>
    <row r="61" spans="1:17" ht="15.75">
      <c r="A61" s="165" t="s">
        <v>247</v>
      </c>
      <c r="B61" s="170">
        <v>7</v>
      </c>
      <c r="C61" s="171">
        <v>2</v>
      </c>
      <c r="D61" s="172">
        <v>8</v>
      </c>
      <c r="E61" s="170">
        <v>2</v>
      </c>
      <c r="F61" s="172">
        <v>1</v>
      </c>
      <c r="G61" s="170">
        <v>1</v>
      </c>
      <c r="H61" s="171">
        <v>1</v>
      </c>
      <c r="I61" s="172">
        <v>4</v>
      </c>
      <c r="J61" s="170">
        <v>13</v>
      </c>
      <c r="K61" s="171">
        <v>0</v>
      </c>
      <c r="L61" s="172">
        <v>8</v>
      </c>
      <c r="M61" s="170">
        <v>2</v>
      </c>
      <c r="N61" s="172">
        <v>3</v>
      </c>
      <c r="O61" s="170">
        <v>2</v>
      </c>
      <c r="P61" s="171">
        <v>0</v>
      </c>
      <c r="Q61" s="172">
        <v>5</v>
      </c>
    </row>
    <row r="62" spans="1:17" ht="15.75">
      <c r="A62" s="169" t="s">
        <v>248</v>
      </c>
      <c r="B62" s="170">
        <v>20</v>
      </c>
      <c r="C62" s="171">
        <v>0</v>
      </c>
      <c r="D62" s="172">
        <v>28</v>
      </c>
      <c r="E62" s="170">
        <v>1</v>
      </c>
      <c r="F62" s="172">
        <v>6</v>
      </c>
      <c r="G62" s="170">
        <v>6</v>
      </c>
      <c r="H62" s="171">
        <v>2</v>
      </c>
      <c r="I62" s="172">
        <v>17</v>
      </c>
      <c r="J62" s="170">
        <v>35</v>
      </c>
      <c r="K62" s="171">
        <v>1</v>
      </c>
      <c r="L62" s="172">
        <v>38</v>
      </c>
      <c r="M62" s="170">
        <v>6</v>
      </c>
      <c r="N62" s="172">
        <v>6</v>
      </c>
      <c r="O62" s="170">
        <v>2</v>
      </c>
      <c r="P62" s="171">
        <v>4</v>
      </c>
      <c r="Q62" s="172">
        <v>22</v>
      </c>
    </row>
    <row r="63" spans="1:17" ht="15.75">
      <c r="A63" s="165" t="s">
        <v>249</v>
      </c>
      <c r="B63" s="170">
        <v>31</v>
      </c>
      <c r="C63" s="171">
        <v>1</v>
      </c>
      <c r="D63" s="172">
        <v>28</v>
      </c>
      <c r="E63" s="170">
        <v>6</v>
      </c>
      <c r="F63" s="172">
        <v>3</v>
      </c>
      <c r="G63" s="170">
        <v>5</v>
      </c>
      <c r="H63" s="171">
        <v>2</v>
      </c>
      <c r="I63" s="172">
        <v>18</v>
      </c>
      <c r="J63" s="170">
        <v>41</v>
      </c>
      <c r="K63" s="171">
        <v>2</v>
      </c>
      <c r="L63" s="172">
        <v>24</v>
      </c>
      <c r="M63" s="170">
        <v>11</v>
      </c>
      <c r="N63" s="172">
        <v>7</v>
      </c>
      <c r="O63" s="170">
        <v>10</v>
      </c>
      <c r="P63" s="171">
        <v>0</v>
      </c>
      <c r="Q63" s="172">
        <v>22</v>
      </c>
    </row>
    <row r="64" spans="1:17" ht="15.75">
      <c r="A64" s="169" t="s">
        <v>250</v>
      </c>
      <c r="B64" s="170">
        <v>3</v>
      </c>
      <c r="C64" s="171">
        <v>0</v>
      </c>
      <c r="D64" s="172">
        <v>2</v>
      </c>
      <c r="E64" s="170">
        <v>0</v>
      </c>
      <c r="F64" s="172">
        <v>1</v>
      </c>
      <c r="G64" s="170">
        <v>0</v>
      </c>
      <c r="H64" s="171">
        <v>0</v>
      </c>
      <c r="I64" s="172">
        <v>1</v>
      </c>
      <c r="J64" s="170">
        <v>7</v>
      </c>
      <c r="K64" s="171">
        <v>1</v>
      </c>
      <c r="L64" s="172">
        <v>0</v>
      </c>
      <c r="M64" s="170">
        <v>1</v>
      </c>
      <c r="N64" s="172">
        <v>0</v>
      </c>
      <c r="O64" s="170">
        <v>1</v>
      </c>
      <c r="P64" s="171">
        <v>0</v>
      </c>
      <c r="Q64" s="172">
        <v>2</v>
      </c>
    </row>
    <row r="65" spans="1:17" ht="15.75">
      <c r="A65" s="165" t="s">
        <v>251</v>
      </c>
      <c r="B65" s="170">
        <v>6</v>
      </c>
      <c r="C65" s="171">
        <v>0</v>
      </c>
      <c r="D65" s="172">
        <v>1</v>
      </c>
      <c r="E65" s="170">
        <v>0</v>
      </c>
      <c r="F65" s="172">
        <v>3</v>
      </c>
      <c r="G65" s="170">
        <v>1</v>
      </c>
      <c r="H65" s="171">
        <v>2</v>
      </c>
      <c r="I65" s="172">
        <v>1</v>
      </c>
      <c r="J65" s="170">
        <v>4</v>
      </c>
      <c r="K65" s="171">
        <v>2</v>
      </c>
      <c r="L65" s="172">
        <v>4</v>
      </c>
      <c r="M65" s="170">
        <v>1</v>
      </c>
      <c r="N65" s="172">
        <v>1</v>
      </c>
      <c r="O65" s="170">
        <v>0</v>
      </c>
      <c r="P65" s="171">
        <v>0</v>
      </c>
      <c r="Q65" s="172">
        <v>4</v>
      </c>
    </row>
    <row r="66" spans="1:17" ht="15.75">
      <c r="A66" s="169" t="s">
        <v>252</v>
      </c>
      <c r="B66" s="170">
        <v>18</v>
      </c>
      <c r="C66" s="171">
        <v>0</v>
      </c>
      <c r="D66" s="172">
        <v>6</v>
      </c>
      <c r="E66" s="170">
        <v>0</v>
      </c>
      <c r="F66" s="172">
        <v>4</v>
      </c>
      <c r="G66" s="170">
        <v>1</v>
      </c>
      <c r="H66" s="171">
        <v>0</v>
      </c>
      <c r="I66" s="172">
        <v>7</v>
      </c>
      <c r="J66" s="170">
        <v>8</v>
      </c>
      <c r="K66" s="171">
        <v>1</v>
      </c>
      <c r="L66" s="172">
        <v>21</v>
      </c>
      <c r="M66" s="170">
        <v>4</v>
      </c>
      <c r="N66" s="172">
        <v>5</v>
      </c>
      <c r="O66" s="170">
        <v>1</v>
      </c>
      <c r="P66" s="171">
        <v>1</v>
      </c>
      <c r="Q66" s="172">
        <v>9</v>
      </c>
    </row>
    <row r="67" spans="1:17" ht="15.75">
      <c r="A67" s="165" t="s">
        <v>253</v>
      </c>
      <c r="B67" s="170">
        <v>27</v>
      </c>
      <c r="C67" s="171">
        <v>1</v>
      </c>
      <c r="D67" s="172">
        <v>44</v>
      </c>
      <c r="E67" s="170">
        <v>4</v>
      </c>
      <c r="F67" s="172">
        <v>6</v>
      </c>
      <c r="G67" s="170">
        <v>4</v>
      </c>
      <c r="H67" s="171">
        <v>4</v>
      </c>
      <c r="I67" s="172">
        <v>26</v>
      </c>
      <c r="J67" s="170">
        <v>41</v>
      </c>
      <c r="K67" s="171">
        <v>1</v>
      </c>
      <c r="L67" s="172">
        <v>81</v>
      </c>
      <c r="M67" s="170">
        <v>10</v>
      </c>
      <c r="N67" s="172">
        <v>4</v>
      </c>
      <c r="O67" s="170">
        <v>3</v>
      </c>
      <c r="P67" s="171">
        <v>1</v>
      </c>
      <c r="Q67" s="172">
        <v>24</v>
      </c>
    </row>
    <row r="68" spans="1:17" ht="15.75">
      <c r="A68" s="169" t="s">
        <v>254</v>
      </c>
      <c r="B68" s="170">
        <v>13</v>
      </c>
      <c r="C68" s="171">
        <v>2</v>
      </c>
      <c r="D68" s="172">
        <v>7</v>
      </c>
      <c r="E68" s="170">
        <v>0</v>
      </c>
      <c r="F68" s="172">
        <v>5</v>
      </c>
      <c r="G68" s="170">
        <v>0</v>
      </c>
      <c r="H68" s="171">
        <v>2</v>
      </c>
      <c r="I68" s="172">
        <v>10</v>
      </c>
      <c r="J68" s="170">
        <v>8</v>
      </c>
      <c r="K68" s="171">
        <v>0</v>
      </c>
      <c r="L68" s="172">
        <v>9</v>
      </c>
      <c r="M68" s="170">
        <v>3</v>
      </c>
      <c r="N68" s="172">
        <v>1</v>
      </c>
      <c r="O68" s="170">
        <v>0</v>
      </c>
      <c r="P68" s="171">
        <v>0</v>
      </c>
      <c r="Q68" s="172">
        <v>21</v>
      </c>
    </row>
    <row r="69" spans="1:17" ht="15.75">
      <c r="A69" s="165" t="s">
        <v>255</v>
      </c>
      <c r="B69" s="170">
        <v>24</v>
      </c>
      <c r="C69" s="171">
        <v>1</v>
      </c>
      <c r="D69" s="172">
        <v>11</v>
      </c>
      <c r="E69" s="170">
        <v>5</v>
      </c>
      <c r="F69" s="172">
        <v>8</v>
      </c>
      <c r="G69" s="170">
        <v>3</v>
      </c>
      <c r="H69" s="171">
        <v>0</v>
      </c>
      <c r="I69" s="172">
        <v>7</v>
      </c>
      <c r="J69" s="170">
        <v>23</v>
      </c>
      <c r="K69" s="171">
        <v>1</v>
      </c>
      <c r="L69" s="172">
        <v>25</v>
      </c>
      <c r="M69" s="170">
        <v>3</v>
      </c>
      <c r="N69" s="172">
        <v>3</v>
      </c>
      <c r="O69" s="170">
        <v>2</v>
      </c>
      <c r="P69" s="171">
        <v>2</v>
      </c>
      <c r="Q69" s="172">
        <v>7</v>
      </c>
    </row>
    <row r="70" spans="1:17" ht="15.75">
      <c r="A70" s="169" t="s">
        <v>256</v>
      </c>
      <c r="B70" s="170">
        <v>3</v>
      </c>
      <c r="C70" s="171">
        <v>1</v>
      </c>
      <c r="D70" s="172">
        <v>1</v>
      </c>
      <c r="E70" s="170">
        <v>0</v>
      </c>
      <c r="F70" s="172">
        <v>0</v>
      </c>
      <c r="G70" s="170">
        <v>0</v>
      </c>
      <c r="H70" s="171">
        <v>0</v>
      </c>
      <c r="I70" s="172">
        <v>0</v>
      </c>
      <c r="J70" s="170">
        <v>1</v>
      </c>
      <c r="K70" s="171">
        <v>1</v>
      </c>
      <c r="L70" s="172">
        <v>2</v>
      </c>
      <c r="M70" s="170">
        <v>0</v>
      </c>
      <c r="N70" s="172">
        <v>0</v>
      </c>
      <c r="O70" s="170">
        <v>0</v>
      </c>
      <c r="P70" s="171">
        <v>0</v>
      </c>
      <c r="Q70" s="172">
        <v>1</v>
      </c>
    </row>
    <row r="71" spans="1:17" ht="15.75">
      <c r="A71" s="165" t="s">
        <v>257</v>
      </c>
      <c r="B71" s="170">
        <v>49</v>
      </c>
      <c r="C71" s="171">
        <v>0</v>
      </c>
      <c r="D71" s="172">
        <v>23</v>
      </c>
      <c r="E71" s="170">
        <v>6</v>
      </c>
      <c r="F71" s="172">
        <v>3</v>
      </c>
      <c r="G71" s="170">
        <v>3</v>
      </c>
      <c r="H71" s="171">
        <v>0</v>
      </c>
      <c r="I71" s="172">
        <v>12</v>
      </c>
      <c r="J71" s="170">
        <v>33</v>
      </c>
      <c r="K71" s="171">
        <v>3</v>
      </c>
      <c r="L71" s="172">
        <v>34</v>
      </c>
      <c r="M71" s="170">
        <v>5</v>
      </c>
      <c r="N71" s="172">
        <v>2</v>
      </c>
      <c r="O71" s="170">
        <v>1</v>
      </c>
      <c r="P71" s="171">
        <v>0</v>
      </c>
      <c r="Q71" s="172">
        <v>12</v>
      </c>
    </row>
    <row r="72" spans="1:17" ht="15.75">
      <c r="A72" s="169" t="s">
        <v>258</v>
      </c>
      <c r="B72" s="170">
        <v>15</v>
      </c>
      <c r="C72" s="171">
        <v>0</v>
      </c>
      <c r="D72" s="172">
        <v>12</v>
      </c>
      <c r="E72" s="170">
        <v>3</v>
      </c>
      <c r="F72" s="172">
        <v>2</v>
      </c>
      <c r="G72" s="170">
        <v>2</v>
      </c>
      <c r="H72" s="171">
        <v>1</v>
      </c>
      <c r="I72" s="172">
        <v>6</v>
      </c>
      <c r="J72" s="170">
        <v>10</v>
      </c>
      <c r="K72" s="171">
        <v>0</v>
      </c>
      <c r="L72" s="172">
        <v>8</v>
      </c>
      <c r="M72" s="170">
        <v>1</v>
      </c>
      <c r="N72" s="172">
        <v>8</v>
      </c>
      <c r="O72" s="170">
        <v>2</v>
      </c>
      <c r="P72" s="171">
        <v>1</v>
      </c>
      <c r="Q72" s="172">
        <v>8</v>
      </c>
    </row>
    <row r="73" spans="1:17" ht="15.75">
      <c r="A73" s="165" t="s">
        <v>259</v>
      </c>
      <c r="B73" s="170">
        <v>13</v>
      </c>
      <c r="C73" s="171">
        <v>5</v>
      </c>
      <c r="D73" s="172">
        <v>23</v>
      </c>
      <c r="E73" s="170">
        <v>1</v>
      </c>
      <c r="F73" s="172">
        <v>4</v>
      </c>
      <c r="G73" s="170">
        <v>2</v>
      </c>
      <c r="H73" s="171">
        <v>2</v>
      </c>
      <c r="I73" s="172">
        <v>8</v>
      </c>
      <c r="J73" s="170">
        <v>13</v>
      </c>
      <c r="K73" s="171">
        <v>2</v>
      </c>
      <c r="L73" s="172">
        <v>13</v>
      </c>
      <c r="M73" s="170">
        <v>2</v>
      </c>
      <c r="N73" s="172">
        <v>6</v>
      </c>
      <c r="O73" s="170">
        <v>2</v>
      </c>
      <c r="P73" s="171">
        <v>2</v>
      </c>
      <c r="Q73" s="172">
        <v>10</v>
      </c>
    </row>
    <row r="74" spans="1:17" ht="15.75">
      <c r="A74" s="169" t="s">
        <v>260</v>
      </c>
      <c r="B74" s="170">
        <v>10</v>
      </c>
      <c r="C74" s="171">
        <v>1</v>
      </c>
      <c r="D74" s="172">
        <v>3</v>
      </c>
      <c r="E74" s="170">
        <v>1</v>
      </c>
      <c r="F74" s="172">
        <v>4</v>
      </c>
      <c r="G74" s="170">
        <v>0</v>
      </c>
      <c r="H74" s="171">
        <v>1</v>
      </c>
      <c r="I74" s="172">
        <v>5</v>
      </c>
      <c r="J74" s="170">
        <v>14</v>
      </c>
      <c r="K74" s="171">
        <v>2</v>
      </c>
      <c r="L74" s="172">
        <v>8</v>
      </c>
      <c r="M74" s="170">
        <v>4</v>
      </c>
      <c r="N74" s="172">
        <v>2</v>
      </c>
      <c r="O74" s="170">
        <v>3</v>
      </c>
      <c r="P74" s="171">
        <v>2</v>
      </c>
      <c r="Q74" s="172">
        <v>8</v>
      </c>
    </row>
    <row r="75" spans="1:17" ht="15.75">
      <c r="A75" s="165" t="s">
        <v>261</v>
      </c>
      <c r="B75" s="170">
        <v>16</v>
      </c>
      <c r="C75" s="171">
        <v>0</v>
      </c>
      <c r="D75" s="172">
        <v>26</v>
      </c>
      <c r="E75" s="170">
        <v>3</v>
      </c>
      <c r="F75" s="172">
        <v>6</v>
      </c>
      <c r="G75" s="170">
        <v>1</v>
      </c>
      <c r="H75" s="171">
        <v>0</v>
      </c>
      <c r="I75" s="172">
        <v>14</v>
      </c>
      <c r="J75" s="170">
        <v>16</v>
      </c>
      <c r="K75" s="171">
        <v>0</v>
      </c>
      <c r="L75" s="172">
        <v>42</v>
      </c>
      <c r="M75" s="170">
        <v>2</v>
      </c>
      <c r="N75" s="172">
        <v>6</v>
      </c>
      <c r="O75" s="170">
        <v>0</v>
      </c>
      <c r="P75" s="171">
        <v>3</v>
      </c>
      <c r="Q75" s="172">
        <v>18</v>
      </c>
    </row>
    <row r="76" spans="1:17" ht="15.75">
      <c r="A76" s="169" t="s">
        <v>262</v>
      </c>
      <c r="B76" s="170">
        <v>24</v>
      </c>
      <c r="C76" s="171">
        <v>3</v>
      </c>
      <c r="D76" s="172">
        <v>8</v>
      </c>
      <c r="E76" s="170">
        <v>3</v>
      </c>
      <c r="F76" s="172">
        <v>6</v>
      </c>
      <c r="G76" s="170">
        <v>1</v>
      </c>
      <c r="H76" s="171">
        <v>1</v>
      </c>
      <c r="I76" s="172">
        <v>3</v>
      </c>
      <c r="J76" s="170">
        <v>15</v>
      </c>
      <c r="K76" s="171">
        <v>0</v>
      </c>
      <c r="L76" s="172">
        <v>6</v>
      </c>
      <c r="M76" s="170">
        <v>1</v>
      </c>
      <c r="N76" s="172">
        <v>4</v>
      </c>
      <c r="O76" s="170">
        <v>1</v>
      </c>
      <c r="P76" s="171">
        <v>4</v>
      </c>
      <c r="Q76" s="172">
        <v>9</v>
      </c>
    </row>
    <row r="77" spans="1:17" ht="15.75">
      <c r="A77" s="165" t="s">
        <v>263</v>
      </c>
      <c r="B77" s="170">
        <v>2</v>
      </c>
      <c r="C77" s="171">
        <v>0</v>
      </c>
      <c r="D77" s="172">
        <v>2</v>
      </c>
      <c r="E77" s="170">
        <v>0</v>
      </c>
      <c r="F77" s="172">
        <v>1</v>
      </c>
      <c r="G77" s="170">
        <v>0</v>
      </c>
      <c r="H77" s="171">
        <v>1</v>
      </c>
      <c r="I77" s="172">
        <v>1</v>
      </c>
      <c r="J77" s="170">
        <v>4</v>
      </c>
      <c r="K77" s="171">
        <v>0</v>
      </c>
      <c r="L77" s="172">
        <v>2</v>
      </c>
      <c r="M77" s="170">
        <v>0</v>
      </c>
      <c r="N77" s="172">
        <v>0</v>
      </c>
      <c r="O77" s="170">
        <v>0</v>
      </c>
      <c r="P77" s="171">
        <v>0</v>
      </c>
      <c r="Q77" s="172">
        <v>0</v>
      </c>
    </row>
    <row r="78" spans="1:17" ht="15.75">
      <c r="A78" s="169" t="s">
        <v>264</v>
      </c>
      <c r="B78" s="170">
        <v>9</v>
      </c>
      <c r="C78" s="171">
        <v>1</v>
      </c>
      <c r="D78" s="172">
        <v>20</v>
      </c>
      <c r="E78" s="170">
        <v>1</v>
      </c>
      <c r="F78" s="172">
        <v>1</v>
      </c>
      <c r="G78" s="170">
        <v>0</v>
      </c>
      <c r="H78" s="171">
        <v>0</v>
      </c>
      <c r="I78" s="172">
        <v>5</v>
      </c>
      <c r="J78" s="170">
        <v>7</v>
      </c>
      <c r="K78" s="171">
        <v>0</v>
      </c>
      <c r="L78" s="172">
        <v>10</v>
      </c>
      <c r="M78" s="170">
        <v>1</v>
      </c>
      <c r="N78" s="172">
        <v>0</v>
      </c>
      <c r="O78" s="170">
        <v>0</v>
      </c>
      <c r="P78" s="171">
        <v>0</v>
      </c>
      <c r="Q78" s="172">
        <v>5</v>
      </c>
    </row>
    <row r="79" spans="1:17" ht="15.75">
      <c r="A79" s="165" t="s">
        <v>265</v>
      </c>
      <c r="B79" s="170">
        <v>4</v>
      </c>
      <c r="C79" s="171">
        <v>0</v>
      </c>
      <c r="D79" s="172">
        <v>1</v>
      </c>
      <c r="E79" s="170">
        <v>1</v>
      </c>
      <c r="F79" s="172">
        <v>2</v>
      </c>
      <c r="G79" s="170">
        <v>2</v>
      </c>
      <c r="H79" s="171">
        <v>2</v>
      </c>
      <c r="I79" s="172">
        <v>2</v>
      </c>
      <c r="J79" s="170">
        <v>2</v>
      </c>
      <c r="K79" s="171">
        <v>0</v>
      </c>
      <c r="L79" s="172">
        <v>3</v>
      </c>
      <c r="M79" s="170">
        <v>2</v>
      </c>
      <c r="N79" s="172">
        <v>5</v>
      </c>
      <c r="O79" s="170">
        <v>0</v>
      </c>
      <c r="P79" s="171">
        <v>0</v>
      </c>
      <c r="Q79" s="172">
        <v>1</v>
      </c>
    </row>
    <row r="80" spans="1:17" ht="15.75">
      <c r="A80" s="169" t="s">
        <v>266</v>
      </c>
      <c r="B80" s="170">
        <v>20</v>
      </c>
      <c r="C80" s="171">
        <v>0</v>
      </c>
      <c r="D80" s="172">
        <v>13</v>
      </c>
      <c r="E80" s="170">
        <v>1</v>
      </c>
      <c r="F80" s="172">
        <v>1</v>
      </c>
      <c r="G80" s="170">
        <v>2</v>
      </c>
      <c r="H80" s="171">
        <v>0</v>
      </c>
      <c r="I80" s="172">
        <v>2</v>
      </c>
      <c r="J80" s="170">
        <v>16</v>
      </c>
      <c r="K80" s="171">
        <v>0</v>
      </c>
      <c r="L80" s="172">
        <v>10</v>
      </c>
      <c r="M80" s="170">
        <v>2</v>
      </c>
      <c r="N80" s="172">
        <v>0</v>
      </c>
      <c r="O80" s="170">
        <v>2</v>
      </c>
      <c r="P80" s="171">
        <v>0</v>
      </c>
      <c r="Q80" s="172">
        <v>377</v>
      </c>
    </row>
    <row r="81" spans="1:17" ht="15.75">
      <c r="A81" s="165" t="s">
        <v>267</v>
      </c>
      <c r="B81" s="170">
        <v>11</v>
      </c>
      <c r="C81" s="171">
        <v>2</v>
      </c>
      <c r="D81" s="172">
        <v>4</v>
      </c>
      <c r="E81" s="170">
        <v>2</v>
      </c>
      <c r="F81" s="172">
        <v>0</v>
      </c>
      <c r="G81" s="170">
        <v>0</v>
      </c>
      <c r="H81" s="171">
        <v>1</v>
      </c>
      <c r="I81" s="172">
        <v>0</v>
      </c>
      <c r="J81" s="170">
        <v>8</v>
      </c>
      <c r="K81" s="171">
        <v>1</v>
      </c>
      <c r="L81" s="172">
        <v>1</v>
      </c>
      <c r="M81" s="170">
        <v>0</v>
      </c>
      <c r="N81" s="172">
        <v>0</v>
      </c>
      <c r="O81" s="170">
        <v>0</v>
      </c>
      <c r="P81" s="171">
        <v>1</v>
      </c>
      <c r="Q81" s="172">
        <v>0</v>
      </c>
    </row>
    <row r="82" spans="1:17" ht="15.75">
      <c r="A82" s="169" t="s">
        <v>268</v>
      </c>
      <c r="B82" s="170">
        <v>2</v>
      </c>
      <c r="C82" s="171">
        <v>0</v>
      </c>
      <c r="D82" s="172">
        <v>4</v>
      </c>
      <c r="E82" s="170">
        <v>1</v>
      </c>
      <c r="F82" s="172">
        <v>0</v>
      </c>
      <c r="G82" s="170">
        <v>0</v>
      </c>
      <c r="H82" s="171">
        <v>0</v>
      </c>
      <c r="I82" s="172">
        <v>4</v>
      </c>
      <c r="J82" s="170">
        <v>4</v>
      </c>
      <c r="K82" s="171">
        <v>0</v>
      </c>
      <c r="L82" s="172">
        <v>5</v>
      </c>
      <c r="M82" s="170">
        <v>1</v>
      </c>
      <c r="N82" s="172">
        <v>2</v>
      </c>
      <c r="O82" s="170">
        <v>0</v>
      </c>
      <c r="P82" s="171">
        <v>1</v>
      </c>
      <c r="Q82" s="172">
        <v>2</v>
      </c>
    </row>
    <row r="83" spans="1:17" ht="15.75">
      <c r="A83" s="165" t="s">
        <v>269</v>
      </c>
      <c r="B83" s="170">
        <v>0</v>
      </c>
      <c r="C83" s="171">
        <v>0</v>
      </c>
      <c r="D83" s="172">
        <v>4</v>
      </c>
      <c r="E83" s="170">
        <v>0</v>
      </c>
      <c r="F83" s="172">
        <v>0</v>
      </c>
      <c r="G83" s="170">
        <v>0</v>
      </c>
      <c r="H83" s="171">
        <v>0</v>
      </c>
      <c r="I83" s="172">
        <v>4</v>
      </c>
      <c r="J83" s="170">
        <v>2</v>
      </c>
      <c r="K83" s="171">
        <v>0</v>
      </c>
      <c r="L83" s="172">
        <v>4</v>
      </c>
      <c r="M83" s="170">
        <v>0</v>
      </c>
      <c r="N83" s="172">
        <v>0</v>
      </c>
      <c r="O83" s="170">
        <v>0</v>
      </c>
      <c r="P83" s="171">
        <v>0</v>
      </c>
      <c r="Q83" s="172">
        <v>3</v>
      </c>
    </row>
    <row r="84" spans="1:17" ht="15.75">
      <c r="A84" s="169" t="s">
        <v>270</v>
      </c>
      <c r="B84" s="170">
        <v>7</v>
      </c>
      <c r="C84" s="171">
        <v>0</v>
      </c>
      <c r="D84" s="172">
        <v>3</v>
      </c>
      <c r="E84" s="170">
        <v>0</v>
      </c>
      <c r="F84" s="172">
        <v>1</v>
      </c>
      <c r="G84" s="170">
        <v>0</v>
      </c>
      <c r="H84" s="171">
        <v>0</v>
      </c>
      <c r="I84" s="172">
        <v>3</v>
      </c>
      <c r="J84" s="170">
        <v>4</v>
      </c>
      <c r="K84" s="171">
        <v>0</v>
      </c>
      <c r="L84" s="172">
        <v>6</v>
      </c>
      <c r="M84" s="170">
        <v>0</v>
      </c>
      <c r="N84" s="172">
        <v>0</v>
      </c>
      <c r="O84" s="170">
        <v>1</v>
      </c>
      <c r="P84" s="171">
        <v>0</v>
      </c>
      <c r="Q84" s="172">
        <v>2</v>
      </c>
    </row>
    <row r="85" spans="1:17" ht="15.75">
      <c r="A85" s="165" t="s">
        <v>271</v>
      </c>
      <c r="B85" s="170">
        <v>10</v>
      </c>
      <c r="C85" s="171">
        <v>0</v>
      </c>
      <c r="D85" s="172">
        <v>15</v>
      </c>
      <c r="E85" s="170">
        <v>2</v>
      </c>
      <c r="F85" s="172">
        <v>1</v>
      </c>
      <c r="G85" s="170">
        <v>1</v>
      </c>
      <c r="H85" s="171">
        <v>0</v>
      </c>
      <c r="I85" s="172">
        <v>3</v>
      </c>
      <c r="J85" s="170">
        <v>15</v>
      </c>
      <c r="K85" s="171">
        <v>0</v>
      </c>
      <c r="L85" s="172">
        <v>19</v>
      </c>
      <c r="M85" s="170">
        <v>2</v>
      </c>
      <c r="N85" s="172">
        <v>0</v>
      </c>
      <c r="O85" s="170">
        <v>0</v>
      </c>
      <c r="P85" s="171">
        <v>1</v>
      </c>
      <c r="Q85" s="172">
        <v>170</v>
      </c>
    </row>
    <row r="86" spans="1:17" ht="15.75">
      <c r="A86" s="169" t="s">
        <v>272</v>
      </c>
      <c r="B86" s="170">
        <v>8</v>
      </c>
      <c r="C86" s="171">
        <v>1</v>
      </c>
      <c r="D86" s="172">
        <v>4</v>
      </c>
      <c r="E86" s="170">
        <v>0</v>
      </c>
      <c r="F86" s="172">
        <v>3</v>
      </c>
      <c r="G86" s="170">
        <v>1</v>
      </c>
      <c r="H86" s="171">
        <v>0</v>
      </c>
      <c r="I86" s="172">
        <v>302</v>
      </c>
      <c r="J86" s="170">
        <v>6</v>
      </c>
      <c r="K86" s="171">
        <v>1</v>
      </c>
      <c r="L86" s="172">
        <v>11</v>
      </c>
      <c r="M86" s="170">
        <v>5</v>
      </c>
      <c r="N86" s="172">
        <v>6</v>
      </c>
      <c r="O86" s="170">
        <v>2</v>
      </c>
      <c r="P86" s="171">
        <v>1</v>
      </c>
      <c r="Q86" s="172">
        <v>5</v>
      </c>
    </row>
    <row r="87" spans="1:17" ht="15.75">
      <c r="A87" s="165" t="s">
        <v>273</v>
      </c>
      <c r="B87" s="170">
        <v>1</v>
      </c>
      <c r="C87" s="171">
        <v>0</v>
      </c>
      <c r="D87" s="172">
        <v>2</v>
      </c>
      <c r="E87" s="170">
        <v>1</v>
      </c>
      <c r="F87" s="172">
        <v>0</v>
      </c>
      <c r="G87" s="170">
        <v>0</v>
      </c>
      <c r="H87" s="171">
        <v>0</v>
      </c>
      <c r="I87" s="172">
        <v>2</v>
      </c>
      <c r="J87" s="170">
        <v>1</v>
      </c>
      <c r="K87" s="171">
        <v>0</v>
      </c>
      <c r="L87" s="172">
        <v>3</v>
      </c>
      <c r="M87" s="170">
        <v>0</v>
      </c>
      <c r="N87" s="172">
        <v>0</v>
      </c>
      <c r="O87" s="170">
        <v>0</v>
      </c>
      <c r="P87" s="171">
        <v>0</v>
      </c>
      <c r="Q87" s="172">
        <v>2</v>
      </c>
    </row>
    <row r="88" spans="1:17" ht="15.75">
      <c r="A88" s="169" t="s">
        <v>274</v>
      </c>
      <c r="B88" s="170">
        <v>13</v>
      </c>
      <c r="C88" s="171">
        <v>0</v>
      </c>
      <c r="D88" s="172">
        <v>9</v>
      </c>
      <c r="E88" s="170">
        <v>1</v>
      </c>
      <c r="F88" s="172">
        <v>5</v>
      </c>
      <c r="G88" s="170">
        <v>5</v>
      </c>
      <c r="H88" s="171">
        <v>1</v>
      </c>
      <c r="I88" s="172">
        <v>9</v>
      </c>
      <c r="J88" s="170">
        <v>11</v>
      </c>
      <c r="K88" s="171">
        <v>0</v>
      </c>
      <c r="L88" s="172">
        <v>9</v>
      </c>
      <c r="M88" s="170">
        <v>2</v>
      </c>
      <c r="N88" s="172">
        <v>2</v>
      </c>
      <c r="O88" s="170">
        <v>2</v>
      </c>
      <c r="P88" s="171">
        <v>0</v>
      </c>
      <c r="Q88" s="172">
        <v>15</v>
      </c>
    </row>
    <row r="89" spans="1:17" ht="16.5" thickBot="1">
      <c r="A89" s="173" t="s">
        <v>275</v>
      </c>
      <c r="B89" s="170">
        <v>12</v>
      </c>
      <c r="C89" s="171">
        <v>2</v>
      </c>
      <c r="D89" s="172">
        <v>10</v>
      </c>
      <c r="E89" s="170">
        <v>1</v>
      </c>
      <c r="F89" s="172">
        <v>3</v>
      </c>
      <c r="G89" s="170">
        <v>3</v>
      </c>
      <c r="H89" s="171">
        <v>0</v>
      </c>
      <c r="I89" s="172">
        <v>5</v>
      </c>
      <c r="J89" s="170">
        <v>11</v>
      </c>
      <c r="K89" s="171">
        <v>0</v>
      </c>
      <c r="L89" s="172">
        <v>13</v>
      </c>
      <c r="M89" s="170">
        <v>1</v>
      </c>
      <c r="N89" s="172">
        <v>7</v>
      </c>
      <c r="O89" s="170">
        <v>1</v>
      </c>
      <c r="P89" s="171">
        <v>0</v>
      </c>
      <c r="Q89" s="172">
        <v>10</v>
      </c>
    </row>
    <row r="90" spans="1:17" s="178" customFormat="1" ht="17.25" thickBot="1" thickTop="1">
      <c r="A90" s="174" t="s">
        <v>276</v>
      </c>
      <c r="B90" s="175">
        <f>SUM(B9:B89)</f>
        <v>3886</v>
      </c>
      <c r="C90" s="176">
        <f aca="true" t="shared" si="0" ref="C90:Q90">SUM(C9:C89)</f>
        <v>93</v>
      </c>
      <c r="D90" s="177">
        <f t="shared" si="0"/>
        <v>3886</v>
      </c>
      <c r="E90" s="175">
        <f t="shared" si="0"/>
        <v>711</v>
      </c>
      <c r="F90" s="177">
        <f t="shared" si="0"/>
        <v>367</v>
      </c>
      <c r="G90" s="175">
        <f t="shared" si="0"/>
        <v>851</v>
      </c>
      <c r="H90" s="176">
        <f t="shared" si="0"/>
        <v>234</v>
      </c>
      <c r="I90" s="177">
        <f t="shared" si="0"/>
        <v>2410</v>
      </c>
      <c r="J90" s="175">
        <f t="shared" si="0"/>
        <v>3920</v>
      </c>
      <c r="K90" s="176">
        <f t="shared" si="0"/>
        <v>104</v>
      </c>
      <c r="L90" s="177">
        <f t="shared" si="0"/>
        <v>3935</v>
      </c>
      <c r="M90" s="175">
        <f t="shared" si="0"/>
        <v>1135</v>
      </c>
      <c r="N90" s="177">
        <f>SUM(N9:N89)</f>
        <v>507</v>
      </c>
      <c r="O90" s="175">
        <f t="shared" si="0"/>
        <v>756</v>
      </c>
      <c r="P90" s="176">
        <f t="shared" si="0"/>
        <v>194</v>
      </c>
      <c r="Q90" s="177">
        <f t="shared" si="0"/>
        <v>3402</v>
      </c>
    </row>
    <row r="91" spans="1:17" s="184" customFormat="1" ht="16.5" thickTop="1">
      <c r="A91" s="179" t="s">
        <v>19</v>
      </c>
      <c r="B91" s="180"/>
      <c r="C91" s="181"/>
      <c r="D91" s="181"/>
      <c r="E91" s="182"/>
      <c r="F91" s="182"/>
      <c r="G91" s="182"/>
      <c r="H91" s="182"/>
      <c r="I91" s="182"/>
      <c r="J91" s="183"/>
      <c r="K91" s="183"/>
      <c r="L91" s="183"/>
      <c r="M91" s="183"/>
      <c r="N91" s="183"/>
      <c r="O91" s="183"/>
      <c r="P91" s="183"/>
      <c r="Q91" s="183"/>
    </row>
    <row r="92" spans="1:10" s="188" customFormat="1" ht="20.25">
      <c r="A92" s="185"/>
      <c r="B92" s="186"/>
      <c r="C92" s="186"/>
      <c r="D92" s="186"/>
      <c r="E92" s="186"/>
      <c r="F92" s="186"/>
      <c r="G92" s="186"/>
      <c r="H92" s="186"/>
      <c r="I92" s="186"/>
      <c r="J92" s="187"/>
    </row>
    <row r="93" spans="1:10" s="190" customFormat="1" ht="20.25">
      <c r="A93" s="189"/>
      <c r="J93" s="191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4724409448818898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7">
      <selection activeCell="I92" sqref="I92"/>
    </sheetView>
  </sheetViews>
  <sheetFormatPr defaultColWidth="9.140625" defaultRowHeight="15"/>
  <cols>
    <col min="1" max="1" width="13.00390625" style="163" customWidth="1"/>
    <col min="2" max="2" width="5.8515625" style="162" customWidth="1"/>
    <col min="3" max="3" width="4.7109375" style="162" customWidth="1"/>
    <col min="4" max="4" width="5.8515625" style="162" customWidth="1"/>
    <col min="5" max="5" width="5.57421875" style="162" customWidth="1"/>
    <col min="6" max="6" width="4.8515625" style="162" customWidth="1"/>
    <col min="7" max="7" width="5.8515625" style="162" customWidth="1"/>
    <col min="8" max="8" width="5.00390625" style="162" customWidth="1"/>
    <col min="9" max="9" width="5.421875" style="162" customWidth="1"/>
    <col min="10" max="10" width="6.28125" style="192" customWidth="1"/>
    <col min="11" max="11" width="3.7109375" style="162" customWidth="1"/>
    <col min="12" max="12" width="5.8515625" style="162" customWidth="1"/>
    <col min="13" max="15" width="5.140625" style="162" customWidth="1"/>
    <col min="16" max="16" width="4.7109375" style="162" customWidth="1"/>
    <col min="17" max="17" width="5.7109375" style="162" customWidth="1"/>
    <col min="18" max="255" width="9.140625" style="162" customWidth="1"/>
    <col min="256" max="16384" width="13.00390625" style="162" customWidth="1"/>
  </cols>
  <sheetData>
    <row r="1" spans="1:17" ht="18.75" thickBot="1">
      <c r="A1" s="381" t="s">
        <v>90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3" spans="1:17" ht="15.75">
      <c r="A3" s="382" t="s">
        <v>277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ht="15.75" thickBot="1">
      <c r="J4" s="162"/>
    </row>
    <row r="5" spans="1:17" s="164" customFormat="1" ht="17.25" thickBot="1" thickTop="1">
      <c r="A5" s="383" t="s">
        <v>186</v>
      </c>
      <c r="B5" s="386" t="s">
        <v>278</v>
      </c>
      <c r="C5" s="387"/>
      <c r="D5" s="387"/>
      <c r="E5" s="387"/>
      <c r="F5" s="387"/>
      <c r="G5" s="387"/>
      <c r="H5" s="387"/>
      <c r="I5" s="388"/>
      <c r="J5" s="386" t="s">
        <v>279</v>
      </c>
      <c r="K5" s="387"/>
      <c r="L5" s="387"/>
      <c r="M5" s="387"/>
      <c r="N5" s="387"/>
      <c r="O5" s="387"/>
      <c r="P5" s="387"/>
      <c r="Q5" s="388"/>
    </row>
    <row r="6" spans="1:17" ht="15.75" thickTop="1">
      <c r="A6" s="384"/>
      <c r="B6" s="389" t="s">
        <v>189</v>
      </c>
      <c r="C6" s="389"/>
      <c r="D6" s="389"/>
      <c r="E6" s="390" t="s">
        <v>190</v>
      </c>
      <c r="F6" s="391"/>
      <c r="G6" s="389" t="s">
        <v>191</v>
      </c>
      <c r="H6" s="389"/>
      <c r="I6" s="391"/>
      <c r="J6" s="389" t="s">
        <v>189</v>
      </c>
      <c r="K6" s="389"/>
      <c r="L6" s="389"/>
      <c r="M6" s="390" t="s">
        <v>190</v>
      </c>
      <c r="N6" s="392"/>
      <c r="O6" s="390" t="s">
        <v>191</v>
      </c>
      <c r="P6" s="393"/>
      <c r="Q6" s="391"/>
    </row>
    <row r="7" spans="1:17" ht="15">
      <c r="A7" s="384"/>
      <c r="B7" s="394" t="s">
        <v>192</v>
      </c>
      <c r="C7" s="396" t="s">
        <v>193</v>
      </c>
      <c r="D7" s="398" t="s">
        <v>194</v>
      </c>
      <c r="E7" s="400" t="s">
        <v>192</v>
      </c>
      <c r="F7" s="401" t="s">
        <v>193</v>
      </c>
      <c r="G7" s="403" t="s">
        <v>192</v>
      </c>
      <c r="H7" s="396" t="s">
        <v>193</v>
      </c>
      <c r="I7" s="405" t="s">
        <v>194</v>
      </c>
      <c r="J7" s="400" t="s">
        <v>192</v>
      </c>
      <c r="K7" s="409" t="s">
        <v>193</v>
      </c>
      <c r="L7" s="407" t="s">
        <v>194</v>
      </c>
      <c r="M7" s="410" t="s">
        <v>192</v>
      </c>
      <c r="N7" s="412" t="s">
        <v>193</v>
      </c>
      <c r="O7" s="400" t="s">
        <v>192</v>
      </c>
      <c r="P7" s="409" t="s">
        <v>193</v>
      </c>
      <c r="Q7" s="407" t="s">
        <v>194</v>
      </c>
    </row>
    <row r="8" spans="1:17" ht="31.5" customHeight="1" thickBot="1">
      <c r="A8" s="385"/>
      <c r="B8" s="395"/>
      <c r="C8" s="397"/>
      <c r="D8" s="399"/>
      <c r="E8" s="394"/>
      <c r="F8" s="402"/>
      <c r="G8" s="404"/>
      <c r="H8" s="397"/>
      <c r="I8" s="406"/>
      <c r="J8" s="394"/>
      <c r="K8" s="396"/>
      <c r="L8" s="408"/>
      <c r="M8" s="411"/>
      <c r="N8" s="413"/>
      <c r="O8" s="394"/>
      <c r="P8" s="396"/>
      <c r="Q8" s="408"/>
    </row>
    <row r="9" spans="1:17" ht="16.5" thickTop="1">
      <c r="A9" s="165" t="s">
        <v>195</v>
      </c>
      <c r="B9" s="265">
        <v>671</v>
      </c>
      <c r="C9" s="266">
        <v>13</v>
      </c>
      <c r="D9" s="267">
        <v>719</v>
      </c>
      <c r="E9" s="265">
        <v>266</v>
      </c>
      <c r="F9" s="267">
        <v>30</v>
      </c>
      <c r="G9" s="265">
        <v>182</v>
      </c>
      <c r="H9" s="266">
        <v>17</v>
      </c>
      <c r="I9" s="267">
        <v>528</v>
      </c>
      <c r="J9" s="265">
        <v>616</v>
      </c>
      <c r="K9" s="266">
        <v>5</v>
      </c>
      <c r="L9" s="267">
        <v>586</v>
      </c>
      <c r="M9" s="265">
        <v>215</v>
      </c>
      <c r="N9" s="267">
        <v>25</v>
      </c>
      <c r="O9" s="265">
        <v>186</v>
      </c>
      <c r="P9" s="266">
        <v>10</v>
      </c>
      <c r="Q9" s="267">
        <v>435</v>
      </c>
    </row>
    <row r="10" spans="1:17" ht="15.75">
      <c r="A10" s="169" t="s">
        <v>196</v>
      </c>
      <c r="B10" s="268">
        <v>123</v>
      </c>
      <c r="C10" s="269">
        <v>0</v>
      </c>
      <c r="D10" s="270">
        <v>48</v>
      </c>
      <c r="E10" s="268">
        <v>17</v>
      </c>
      <c r="F10" s="270">
        <v>8</v>
      </c>
      <c r="G10" s="268">
        <v>7</v>
      </c>
      <c r="H10" s="269">
        <v>4</v>
      </c>
      <c r="I10" s="270">
        <v>131</v>
      </c>
      <c r="J10" s="268">
        <v>104</v>
      </c>
      <c r="K10" s="269">
        <v>4</v>
      </c>
      <c r="L10" s="270">
        <v>88</v>
      </c>
      <c r="M10" s="268">
        <v>7</v>
      </c>
      <c r="N10" s="270">
        <v>4</v>
      </c>
      <c r="O10" s="268">
        <v>3</v>
      </c>
      <c r="P10" s="269">
        <v>6</v>
      </c>
      <c r="Q10" s="270">
        <v>35</v>
      </c>
    </row>
    <row r="11" spans="1:17" ht="15.75">
      <c r="A11" s="165" t="s">
        <v>280</v>
      </c>
      <c r="B11" s="268">
        <v>145</v>
      </c>
      <c r="C11" s="269">
        <v>10</v>
      </c>
      <c r="D11" s="270">
        <v>149</v>
      </c>
      <c r="E11" s="268">
        <v>28</v>
      </c>
      <c r="F11" s="270">
        <v>7</v>
      </c>
      <c r="G11" s="268">
        <v>21</v>
      </c>
      <c r="H11" s="269">
        <v>6</v>
      </c>
      <c r="I11" s="270">
        <v>109</v>
      </c>
      <c r="J11" s="268">
        <v>116</v>
      </c>
      <c r="K11" s="269">
        <v>6</v>
      </c>
      <c r="L11" s="270">
        <v>203</v>
      </c>
      <c r="M11" s="268">
        <v>20</v>
      </c>
      <c r="N11" s="270">
        <v>6</v>
      </c>
      <c r="O11" s="268">
        <v>16</v>
      </c>
      <c r="P11" s="269">
        <v>7</v>
      </c>
      <c r="Q11" s="270">
        <v>109</v>
      </c>
    </row>
    <row r="12" spans="1:17" ht="15.75">
      <c r="A12" s="169" t="s">
        <v>198</v>
      </c>
      <c r="B12" s="268">
        <v>50</v>
      </c>
      <c r="C12" s="269">
        <v>6</v>
      </c>
      <c r="D12" s="270">
        <v>40</v>
      </c>
      <c r="E12" s="268">
        <v>12</v>
      </c>
      <c r="F12" s="270">
        <v>3</v>
      </c>
      <c r="G12" s="268">
        <v>7</v>
      </c>
      <c r="H12" s="269">
        <v>1</v>
      </c>
      <c r="I12" s="270">
        <v>45</v>
      </c>
      <c r="J12" s="268">
        <v>32</v>
      </c>
      <c r="K12" s="269">
        <v>1</v>
      </c>
      <c r="L12" s="270">
        <v>44</v>
      </c>
      <c r="M12" s="268">
        <v>8</v>
      </c>
      <c r="N12" s="270">
        <v>1</v>
      </c>
      <c r="O12" s="268">
        <v>2</v>
      </c>
      <c r="P12" s="269">
        <v>1</v>
      </c>
      <c r="Q12" s="270">
        <v>48</v>
      </c>
    </row>
    <row r="13" spans="1:17" ht="15.75">
      <c r="A13" s="165" t="s">
        <v>199</v>
      </c>
      <c r="B13" s="268">
        <v>70</v>
      </c>
      <c r="C13" s="269">
        <v>8</v>
      </c>
      <c r="D13" s="270">
        <v>68</v>
      </c>
      <c r="E13" s="268">
        <v>14</v>
      </c>
      <c r="F13" s="270">
        <v>11</v>
      </c>
      <c r="G13" s="268">
        <v>12</v>
      </c>
      <c r="H13" s="269">
        <v>3</v>
      </c>
      <c r="I13" s="270">
        <v>71</v>
      </c>
      <c r="J13" s="268">
        <v>42</v>
      </c>
      <c r="K13" s="269">
        <v>6</v>
      </c>
      <c r="L13" s="270">
        <v>52</v>
      </c>
      <c r="M13" s="268">
        <v>12</v>
      </c>
      <c r="N13" s="270">
        <v>6</v>
      </c>
      <c r="O13" s="268">
        <v>10</v>
      </c>
      <c r="P13" s="269">
        <v>10</v>
      </c>
      <c r="Q13" s="270">
        <v>23</v>
      </c>
    </row>
    <row r="14" spans="1:17" ht="15.75">
      <c r="A14" s="169" t="s">
        <v>200</v>
      </c>
      <c r="B14" s="268">
        <v>3440</v>
      </c>
      <c r="C14" s="269">
        <v>80</v>
      </c>
      <c r="D14" s="270">
        <v>4758</v>
      </c>
      <c r="E14" s="268">
        <v>823</v>
      </c>
      <c r="F14" s="270">
        <v>203</v>
      </c>
      <c r="G14" s="268">
        <v>729</v>
      </c>
      <c r="H14" s="269">
        <v>126</v>
      </c>
      <c r="I14" s="270">
        <v>1443</v>
      </c>
      <c r="J14" s="268">
        <v>2759</v>
      </c>
      <c r="K14" s="269">
        <v>54</v>
      </c>
      <c r="L14" s="270">
        <v>3663</v>
      </c>
      <c r="M14" s="268">
        <v>874</v>
      </c>
      <c r="N14" s="270">
        <v>201</v>
      </c>
      <c r="O14" s="268">
        <v>607</v>
      </c>
      <c r="P14" s="269">
        <v>130</v>
      </c>
      <c r="Q14" s="270">
        <v>1516</v>
      </c>
    </row>
    <row r="15" spans="1:17" ht="15.75">
      <c r="A15" s="165" t="s">
        <v>201</v>
      </c>
      <c r="B15" s="268">
        <v>1401</v>
      </c>
      <c r="C15" s="269">
        <v>17</v>
      </c>
      <c r="D15" s="270">
        <v>1288</v>
      </c>
      <c r="E15" s="268">
        <v>279</v>
      </c>
      <c r="F15" s="270">
        <v>67</v>
      </c>
      <c r="G15" s="268">
        <v>178</v>
      </c>
      <c r="H15" s="269">
        <v>41</v>
      </c>
      <c r="I15" s="270">
        <v>725</v>
      </c>
      <c r="J15" s="268">
        <v>1242</v>
      </c>
      <c r="K15" s="269">
        <v>7</v>
      </c>
      <c r="L15" s="270">
        <v>1329</v>
      </c>
      <c r="M15" s="268">
        <v>220</v>
      </c>
      <c r="N15" s="270">
        <v>61</v>
      </c>
      <c r="O15" s="268">
        <v>142</v>
      </c>
      <c r="P15" s="269">
        <v>54</v>
      </c>
      <c r="Q15" s="270">
        <v>721</v>
      </c>
    </row>
    <row r="16" spans="1:17" ht="15.75">
      <c r="A16" s="169" t="s">
        <v>202</v>
      </c>
      <c r="B16" s="268">
        <v>31</v>
      </c>
      <c r="C16" s="269">
        <v>1</v>
      </c>
      <c r="D16" s="270">
        <v>63</v>
      </c>
      <c r="E16" s="268">
        <v>7</v>
      </c>
      <c r="F16" s="270">
        <v>6</v>
      </c>
      <c r="G16" s="268">
        <v>4</v>
      </c>
      <c r="H16" s="269">
        <v>2</v>
      </c>
      <c r="I16" s="270">
        <v>42</v>
      </c>
      <c r="J16" s="268">
        <v>28</v>
      </c>
      <c r="K16" s="269">
        <v>1</v>
      </c>
      <c r="L16" s="270">
        <v>46</v>
      </c>
      <c r="M16" s="268">
        <v>4</v>
      </c>
      <c r="N16" s="270">
        <v>1</v>
      </c>
      <c r="O16" s="268">
        <v>5</v>
      </c>
      <c r="P16" s="269">
        <v>1</v>
      </c>
      <c r="Q16" s="270">
        <v>51</v>
      </c>
    </row>
    <row r="17" spans="1:17" ht="15.75">
      <c r="A17" s="165" t="s">
        <v>203</v>
      </c>
      <c r="B17" s="268">
        <v>292</v>
      </c>
      <c r="C17" s="269">
        <v>16</v>
      </c>
      <c r="D17" s="270">
        <v>833</v>
      </c>
      <c r="E17" s="268">
        <v>68</v>
      </c>
      <c r="F17" s="270">
        <v>29</v>
      </c>
      <c r="G17" s="268">
        <v>56</v>
      </c>
      <c r="H17" s="269">
        <v>29</v>
      </c>
      <c r="I17" s="270">
        <v>782</v>
      </c>
      <c r="J17" s="268">
        <v>249</v>
      </c>
      <c r="K17" s="269">
        <v>9</v>
      </c>
      <c r="L17" s="270">
        <v>728</v>
      </c>
      <c r="M17" s="268">
        <v>63</v>
      </c>
      <c r="N17" s="270">
        <v>54</v>
      </c>
      <c r="O17" s="268">
        <v>59</v>
      </c>
      <c r="P17" s="269">
        <v>28</v>
      </c>
      <c r="Q17" s="270">
        <v>448</v>
      </c>
    </row>
    <row r="18" spans="1:17" ht="15.75">
      <c r="A18" s="169" t="s">
        <v>204</v>
      </c>
      <c r="B18" s="268">
        <v>244</v>
      </c>
      <c r="C18" s="269">
        <v>25</v>
      </c>
      <c r="D18" s="270">
        <v>456</v>
      </c>
      <c r="E18" s="268">
        <v>41</v>
      </c>
      <c r="F18" s="270">
        <v>50</v>
      </c>
      <c r="G18" s="268">
        <v>36</v>
      </c>
      <c r="H18" s="269">
        <v>40</v>
      </c>
      <c r="I18" s="270">
        <v>376</v>
      </c>
      <c r="J18" s="268">
        <v>198</v>
      </c>
      <c r="K18" s="269">
        <v>15</v>
      </c>
      <c r="L18" s="270">
        <v>362</v>
      </c>
      <c r="M18" s="268">
        <v>49</v>
      </c>
      <c r="N18" s="270">
        <v>50</v>
      </c>
      <c r="O18" s="268">
        <v>44</v>
      </c>
      <c r="P18" s="269">
        <v>40</v>
      </c>
      <c r="Q18" s="270">
        <v>909</v>
      </c>
    </row>
    <row r="19" spans="1:17" ht="15.75">
      <c r="A19" s="165" t="s">
        <v>205</v>
      </c>
      <c r="B19" s="268">
        <v>42</v>
      </c>
      <c r="C19" s="269">
        <v>4</v>
      </c>
      <c r="D19" s="270">
        <v>70</v>
      </c>
      <c r="E19" s="268">
        <v>12</v>
      </c>
      <c r="F19" s="270">
        <v>8</v>
      </c>
      <c r="G19" s="268">
        <v>10</v>
      </c>
      <c r="H19" s="269">
        <v>7</v>
      </c>
      <c r="I19" s="270">
        <v>38</v>
      </c>
      <c r="J19" s="268">
        <v>26</v>
      </c>
      <c r="K19" s="269">
        <v>1</v>
      </c>
      <c r="L19" s="270">
        <v>53</v>
      </c>
      <c r="M19" s="268">
        <v>9</v>
      </c>
      <c r="N19" s="270">
        <v>9</v>
      </c>
      <c r="O19" s="268">
        <v>4</v>
      </c>
      <c r="P19" s="269">
        <v>5</v>
      </c>
      <c r="Q19" s="270">
        <v>510</v>
      </c>
    </row>
    <row r="20" spans="1:17" ht="15.75">
      <c r="A20" s="169" t="s">
        <v>206</v>
      </c>
      <c r="B20" s="268">
        <v>55</v>
      </c>
      <c r="C20" s="269">
        <v>17</v>
      </c>
      <c r="D20" s="270">
        <v>9</v>
      </c>
      <c r="E20" s="268">
        <v>15</v>
      </c>
      <c r="F20" s="270">
        <v>5</v>
      </c>
      <c r="G20" s="268">
        <v>12</v>
      </c>
      <c r="H20" s="269">
        <v>3</v>
      </c>
      <c r="I20" s="270">
        <v>77</v>
      </c>
      <c r="J20" s="268">
        <v>36</v>
      </c>
      <c r="K20" s="269">
        <v>4</v>
      </c>
      <c r="L20" s="270">
        <v>15</v>
      </c>
      <c r="M20" s="268">
        <v>10</v>
      </c>
      <c r="N20" s="270">
        <v>4</v>
      </c>
      <c r="O20" s="268">
        <v>5</v>
      </c>
      <c r="P20" s="269">
        <v>2</v>
      </c>
      <c r="Q20" s="270">
        <v>27</v>
      </c>
    </row>
    <row r="21" spans="1:17" ht="15.75">
      <c r="A21" s="165" t="s">
        <v>207</v>
      </c>
      <c r="B21" s="268">
        <v>55</v>
      </c>
      <c r="C21" s="269">
        <v>22</v>
      </c>
      <c r="D21" s="270">
        <v>37</v>
      </c>
      <c r="E21" s="268">
        <v>6</v>
      </c>
      <c r="F21" s="270">
        <v>1</v>
      </c>
      <c r="G21" s="268">
        <v>6</v>
      </c>
      <c r="H21" s="269">
        <v>1</v>
      </c>
      <c r="I21" s="270">
        <v>22</v>
      </c>
      <c r="J21" s="268">
        <v>36</v>
      </c>
      <c r="K21" s="269">
        <v>4</v>
      </c>
      <c r="L21" s="270">
        <v>32</v>
      </c>
      <c r="M21" s="268">
        <v>8</v>
      </c>
      <c r="N21" s="270">
        <v>1</v>
      </c>
      <c r="O21" s="268">
        <v>3</v>
      </c>
      <c r="P21" s="269">
        <v>0</v>
      </c>
      <c r="Q21" s="270">
        <v>82</v>
      </c>
    </row>
    <row r="22" spans="1:17" ht="15.75">
      <c r="A22" s="169" t="s">
        <v>208</v>
      </c>
      <c r="B22" s="268">
        <v>84</v>
      </c>
      <c r="C22" s="269">
        <v>9</v>
      </c>
      <c r="D22" s="270">
        <v>68</v>
      </c>
      <c r="E22" s="268">
        <v>18</v>
      </c>
      <c r="F22" s="270">
        <v>11</v>
      </c>
      <c r="G22" s="268">
        <v>6</v>
      </c>
      <c r="H22" s="269">
        <v>9</v>
      </c>
      <c r="I22" s="270">
        <v>41</v>
      </c>
      <c r="J22" s="268">
        <v>76</v>
      </c>
      <c r="K22" s="269">
        <v>2</v>
      </c>
      <c r="L22" s="270">
        <v>60</v>
      </c>
      <c r="M22" s="268">
        <v>10</v>
      </c>
      <c r="N22" s="270">
        <v>8</v>
      </c>
      <c r="O22" s="268">
        <v>15</v>
      </c>
      <c r="P22" s="269">
        <v>5</v>
      </c>
      <c r="Q22" s="270">
        <v>39</v>
      </c>
    </row>
    <row r="23" spans="1:17" ht="15.75">
      <c r="A23" s="165" t="s">
        <v>209</v>
      </c>
      <c r="B23" s="268">
        <v>72</v>
      </c>
      <c r="C23" s="269">
        <v>1</v>
      </c>
      <c r="D23" s="270">
        <v>66</v>
      </c>
      <c r="E23" s="268">
        <v>11</v>
      </c>
      <c r="F23" s="270">
        <v>9</v>
      </c>
      <c r="G23" s="268">
        <v>1</v>
      </c>
      <c r="H23" s="269">
        <v>4</v>
      </c>
      <c r="I23" s="270">
        <v>49</v>
      </c>
      <c r="J23" s="268">
        <v>37</v>
      </c>
      <c r="K23" s="269">
        <v>0</v>
      </c>
      <c r="L23" s="270">
        <v>75</v>
      </c>
      <c r="M23" s="268">
        <v>2</v>
      </c>
      <c r="N23" s="270">
        <v>2</v>
      </c>
      <c r="O23" s="268">
        <v>3</v>
      </c>
      <c r="P23" s="269">
        <v>5</v>
      </c>
      <c r="Q23" s="270">
        <v>97</v>
      </c>
    </row>
    <row r="24" spans="1:17" ht="15.75">
      <c r="A24" s="169" t="s">
        <v>210</v>
      </c>
      <c r="B24" s="268">
        <v>1113</v>
      </c>
      <c r="C24" s="269">
        <v>30</v>
      </c>
      <c r="D24" s="270">
        <v>541</v>
      </c>
      <c r="E24" s="268">
        <v>192</v>
      </c>
      <c r="F24" s="270">
        <v>69</v>
      </c>
      <c r="G24" s="268">
        <v>160</v>
      </c>
      <c r="H24" s="269">
        <v>34</v>
      </c>
      <c r="I24" s="270">
        <v>395</v>
      </c>
      <c r="J24" s="268">
        <v>935</v>
      </c>
      <c r="K24" s="269">
        <v>26</v>
      </c>
      <c r="L24" s="270">
        <v>612</v>
      </c>
      <c r="M24" s="268">
        <v>165</v>
      </c>
      <c r="N24" s="270">
        <v>71</v>
      </c>
      <c r="O24" s="268">
        <v>144</v>
      </c>
      <c r="P24" s="269">
        <v>54</v>
      </c>
      <c r="Q24" s="270">
        <v>504</v>
      </c>
    </row>
    <row r="25" spans="1:17" ht="15.75">
      <c r="A25" s="165" t="s">
        <v>211</v>
      </c>
      <c r="B25" s="268">
        <v>117</v>
      </c>
      <c r="C25" s="269">
        <v>29</v>
      </c>
      <c r="D25" s="270">
        <v>145</v>
      </c>
      <c r="E25" s="268">
        <v>19</v>
      </c>
      <c r="F25" s="270">
        <v>33</v>
      </c>
      <c r="G25" s="268">
        <v>16</v>
      </c>
      <c r="H25" s="269">
        <v>5</v>
      </c>
      <c r="I25" s="270">
        <v>118</v>
      </c>
      <c r="J25" s="268">
        <v>104</v>
      </c>
      <c r="K25" s="269">
        <v>18</v>
      </c>
      <c r="L25" s="270">
        <v>141</v>
      </c>
      <c r="M25" s="268">
        <v>17</v>
      </c>
      <c r="N25" s="270">
        <v>26</v>
      </c>
      <c r="O25" s="268">
        <v>10</v>
      </c>
      <c r="P25" s="269">
        <v>6</v>
      </c>
      <c r="Q25" s="270">
        <v>120</v>
      </c>
    </row>
    <row r="26" spans="1:17" ht="15.75">
      <c r="A26" s="169" t="s">
        <v>212</v>
      </c>
      <c r="B26" s="268">
        <v>25</v>
      </c>
      <c r="C26" s="269">
        <v>16</v>
      </c>
      <c r="D26" s="270">
        <v>34</v>
      </c>
      <c r="E26" s="268">
        <v>3</v>
      </c>
      <c r="F26" s="270">
        <v>9</v>
      </c>
      <c r="G26" s="268">
        <v>4</v>
      </c>
      <c r="H26" s="269">
        <v>6</v>
      </c>
      <c r="I26" s="270">
        <v>20</v>
      </c>
      <c r="J26" s="268">
        <v>29</v>
      </c>
      <c r="K26" s="269">
        <v>4</v>
      </c>
      <c r="L26" s="270">
        <v>24</v>
      </c>
      <c r="M26" s="268">
        <v>8</v>
      </c>
      <c r="N26" s="270">
        <v>5</v>
      </c>
      <c r="O26" s="268">
        <v>0</v>
      </c>
      <c r="P26" s="269">
        <v>7</v>
      </c>
      <c r="Q26" s="270">
        <v>581</v>
      </c>
    </row>
    <row r="27" spans="1:17" ht="15.75">
      <c r="A27" s="165" t="s">
        <v>213</v>
      </c>
      <c r="B27" s="268">
        <v>104</v>
      </c>
      <c r="C27" s="269">
        <v>5</v>
      </c>
      <c r="D27" s="270">
        <v>142</v>
      </c>
      <c r="E27" s="268">
        <v>15</v>
      </c>
      <c r="F27" s="270">
        <v>15</v>
      </c>
      <c r="G27" s="268">
        <v>19</v>
      </c>
      <c r="H27" s="269">
        <v>4</v>
      </c>
      <c r="I27" s="270">
        <v>87</v>
      </c>
      <c r="J27" s="268">
        <v>89</v>
      </c>
      <c r="K27" s="269">
        <v>2</v>
      </c>
      <c r="L27" s="270">
        <v>153</v>
      </c>
      <c r="M27" s="268">
        <v>19</v>
      </c>
      <c r="N27" s="270">
        <v>7</v>
      </c>
      <c r="O27" s="268">
        <v>15</v>
      </c>
      <c r="P27" s="269">
        <v>8</v>
      </c>
      <c r="Q27" s="270">
        <v>65</v>
      </c>
    </row>
    <row r="28" spans="1:17" ht="15.75">
      <c r="A28" s="169" t="s">
        <v>214</v>
      </c>
      <c r="B28" s="268">
        <v>226</v>
      </c>
      <c r="C28" s="269">
        <v>6</v>
      </c>
      <c r="D28" s="270">
        <v>613</v>
      </c>
      <c r="E28" s="268">
        <v>84</v>
      </c>
      <c r="F28" s="270">
        <v>46</v>
      </c>
      <c r="G28" s="268">
        <v>81</v>
      </c>
      <c r="H28" s="269">
        <v>32</v>
      </c>
      <c r="I28" s="270">
        <v>270</v>
      </c>
      <c r="J28" s="268">
        <v>237</v>
      </c>
      <c r="K28" s="269">
        <v>8</v>
      </c>
      <c r="L28" s="270">
        <v>497</v>
      </c>
      <c r="M28" s="268">
        <v>93</v>
      </c>
      <c r="N28" s="270">
        <v>48</v>
      </c>
      <c r="O28" s="268">
        <v>56</v>
      </c>
      <c r="P28" s="269">
        <v>29</v>
      </c>
      <c r="Q28" s="270">
        <v>201</v>
      </c>
    </row>
    <row r="29" spans="1:17" ht="15.75">
      <c r="A29" s="165" t="s">
        <v>215</v>
      </c>
      <c r="B29" s="268">
        <v>360</v>
      </c>
      <c r="C29" s="269">
        <v>10</v>
      </c>
      <c r="D29" s="270">
        <v>181</v>
      </c>
      <c r="E29" s="268">
        <v>38</v>
      </c>
      <c r="F29" s="270">
        <v>11</v>
      </c>
      <c r="G29" s="268">
        <v>42</v>
      </c>
      <c r="H29" s="269">
        <v>6</v>
      </c>
      <c r="I29" s="270">
        <v>68</v>
      </c>
      <c r="J29" s="268">
        <v>330</v>
      </c>
      <c r="K29" s="269">
        <v>13</v>
      </c>
      <c r="L29" s="270">
        <v>152</v>
      </c>
      <c r="M29" s="268">
        <v>53</v>
      </c>
      <c r="N29" s="270">
        <v>11</v>
      </c>
      <c r="O29" s="268">
        <v>33</v>
      </c>
      <c r="P29" s="269">
        <v>6</v>
      </c>
      <c r="Q29" s="270">
        <v>5557</v>
      </c>
    </row>
    <row r="30" spans="1:17" ht="15.75">
      <c r="A30" s="169" t="s">
        <v>216</v>
      </c>
      <c r="B30" s="268">
        <v>58</v>
      </c>
      <c r="C30" s="269">
        <v>11</v>
      </c>
      <c r="D30" s="270">
        <v>131</v>
      </c>
      <c r="E30" s="268">
        <v>13</v>
      </c>
      <c r="F30" s="270">
        <v>31</v>
      </c>
      <c r="G30" s="268">
        <v>24</v>
      </c>
      <c r="H30" s="269">
        <v>19</v>
      </c>
      <c r="I30" s="270">
        <v>99</v>
      </c>
      <c r="J30" s="268">
        <v>71</v>
      </c>
      <c r="K30" s="269">
        <v>10</v>
      </c>
      <c r="L30" s="270">
        <v>148</v>
      </c>
      <c r="M30" s="268">
        <v>18</v>
      </c>
      <c r="N30" s="270">
        <v>31</v>
      </c>
      <c r="O30" s="268">
        <v>13</v>
      </c>
      <c r="P30" s="269">
        <v>21</v>
      </c>
      <c r="Q30" s="270">
        <v>93</v>
      </c>
    </row>
    <row r="31" spans="1:17" ht="15.75">
      <c r="A31" s="165" t="s">
        <v>217</v>
      </c>
      <c r="B31" s="268">
        <v>159</v>
      </c>
      <c r="C31" s="269">
        <v>7</v>
      </c>
      <c r="D31" s="270">
        <v>69</v>
      </c>
      <c r="E31" s="268">
        <v>1</v>
      </c>
      <c r="F31" s="270">
        <v>7</v>
      </c>
      <c r="G31" s="268">
        <v>12</v>
      </c>
      <c r="H31" s="269">
        <v>11</v>
      </c>
      <c r="I31" s="270">
        <v>60</v>
      </c>
      <c r="J31" s="268">
        <v>135</v>
      </c>
      <c r="K31" s="269">
        <v>5</v>
      </c>
      <c r="L31" s="270">
        <v>104</v>
      </c>
      <c r="M31" s="268">
        <v>0</v>
      </c>
      <c r="N31" s="270">
        <v>9</v>
      </c>
      <c r="O31" s="268">
        <v>10</v>
      </c>
      <c r="P31" s="269">
        <v>10</v>
      </c>
      <c r="Q31" s="270">
        <v>66</v>
      </c>
    </row>
    <row r="32" spans="1:17" ht="15.75">
      <c r="A32" s="169" t="s">
        <v>218</v>
      </c>
      <c r="B32" s="268">
        <v>44</v>
      </c>
      <c r="C32" s="269">
        <v>4</v>
      </c>
      <c r="D32" s="270">
        <v>83</v>
      </c>
      <c r="E32" s="268">
        <v>11</v>
      </c>
      <c r="F32" s="270">
        <v>4</v>
      </c>
      <c r="G32" s="268">
        <v>5</v>
      </c>
      <c r="H32" s="269">
        <v>4</v>
      </c>
      <c r="I32" s="270">
        <v>58</v>
      </c>
      <c r="J32" s="268">
        <v>22</v>
      </c>
      <c r="K32" s="269">
        <v>0</v>
      </c>
      <c r="L32" s="270">
        <v>57</v>
      </c>
      <c r="M32" s="268">
        <v>5</v>
      </c>
      <c r="N32" s="270">
        <v>10</v>
      </c>
      <c r="O32" s="268">
        <v>3</v>
      </c>
      <c r="P32" s="269">
        <v>3</v>
      </c>
      <c r="Q32" s="270">
        <v>48</v>
      </c>
    </row>
    <row r="33" spans="1:17" ht="15.75">
      <c r="A33" s="165" t="s">
        <v>219</v>
      </c>
      <c r="B33" s="268">
        <v>126</v>
      </c>
      <c r="C33" s="269">
        <v>51</v>
      </c>
      <c r="D33" s="270">
        <v>101</v>
      </c>
      <c r="E33" s="268">
        <v>24</v>
      </c>
      <c r="F33" s="270">
        <v>57</v>
      </c>
      <c r="G33" s="268">
        <v>12</v>
      </c>
      <c r="H33" s="269">
        <v>19</v>
      </c>
      <c r="I33" s="270">
        <v>206</v>
      </c>
      <c r="J33" s="268">
        <v>116</v>
      </c>
      <c r="K33" s="269">
        <v>34</v>
      </c>
      <c r="L33" s="270">
        <v>112</v>
      </c>
      <c r="M33" s="268">
        <v>15</v>
      </c>
      <c r="N33" s="270">
        <v>40</v>
      </c>
      <c r="O33" s="268">
        <v>21</v>
      </c>
      <c r="P33" s="269">
        <v>21</v>
      </c>
      <c r="Q33" s="270">
        <v>248</v>
      </c>
    </row>
    <row r="34" spans="1:17" ht="15.75">
      <c r="A34" s="169" t="s">
        <v>220</v>
      </c>
      <c r="B34" s="268">
        <v>254</v>
      </c>
      <c r="C34" s="269">
        <v>6</v>
      </c>
      <c r="D34" s="270">
        <v>676</v>
      </c>
      <c r="E34" s="268">
        <v>51</v>
      </c>
      <c r="F34" s="270">
        <v>23</v>
      </c>
      <c r="G34" s="268">
        <v>54</v>
      </c>
      <c r="H34" s="269">
        <v>21</v>
      </c>
      <c r="I34" s="270">
        <v>305</v>
      </c>
      <c r="J34" s="268">
        <v>214</v>
      </c>
      <c r="K34" s="269">
        <v>1</v>
      </c>
      <c r="L34" s="270">
        <v>577</v>
      </c>
      <c r="M34" s="268">
        <v>54</v>
      </c>
      <c r="N34" s="270">
        <v>26</v>
      </c>
      <c r="O34" s="268">
        <v>48</v>
      </c>
      <c r="P34" s="269">
        <v>20</v>
      </c>
      <c r="Q34" s="270">
        <v>288</v>
      </c>
    </row>
    <row r="35" spans="1:17" ht="15.75">
      <c r="A35" s="165" t="s">
        <v>221</v>
      </c>
      <c r="B35" s="268">
        <v>533</v>
      </c>
      <c r="C35" s="269">
        <v>15</v>
      </c>
      <c r="D35" s="270">
        <v>424</v>
      </c>
      <c r="E35" s="268">
        <v>83</v>
      </c>
      <c r="F35" s="270">
        <v>11</v>
      </c>
      <c r="G35" s="268">
        <v>72</v>
      </c>
      <c r="H35" s="269">
        <v>11</v>
      </c>
      <c r="I35" s="270">
        <v>188</v>
      </c>
      <c r="J35" s="268">
        <v>432</v>
      </c>
      <c r="K35" s="269">
        <v>4</v>
      </c>
      <c r="L35" s="270">
        <v>299</v>
      </c>
      <c r="M35" s="268">
        <v>93</v>
      </c>
      <c r="N35" s="270">
        <v>16</v>
      </c>
      <c r="O35" s="268">
        <v>65</v>
      </c>
      <c r="P35" s="269">
        <v>14</v>
      </c>
      <c r="Q35" s="270">
        <v>153</v>
      </c>
    </row>
    <row r="36" spans="1:17" ht="15.75">
      <c r="A36" s="169" t="s">
        <v>222</v>
      </c>
      <c r="B36" s="268">
        <v>62</v>
      </c>
      <c r="C36" s="269">
        <v>19</v>
      </c>
      <c r="D36" s="270">
        <v>52</v>
      </c>
      <c r="E36" s="268">
        <v>24</v>
      </c>
      <c r="F36" s="270">
        <v>12</v>
      </c>
      <c r="G36" s="268">
        <v>14</v>
      </c>
      <c r="H36" s="269">
        <v>4</v>
      </c>
      <c r="I36" s="270">
        <v>46</v>
      </c>
      <c r="J36" s="268">
        <v>50</v>
      </c>
      <c r="K36" s="269">
        <v>5</v>
      </c>
      <c r="L36" s="270">
        <v>47</v>
      </c>
      <c r="M36" s="268">
        <v>17</v>
      </c>
      <c r="N36" s="270">
        <v>15</v>
      </c>
      <c r="O36" s="268">
        <v>13</v>
      </c>
      <c r="P36" s="269">
        <v>1</v>
      </c>
      <c r="Q36" s="270">
        <v>44</v>
      </c>
    </row>
    <row r="37" spans="1:17" ht="15.75">
      <c r="A37" s="165" t="s">
        <v>223</v>
      </c>
      <c r="B37" s="268">
        <v>21</v>
      </c>
      <c r="C37" s="269">
        <v>4</v>
      </c>
      <c r="D37" s="270">
        <v>32</v>
      </c>
      <c r="E37" s="268">
        <v>6</v>
      </c>
      <c r="F37" s="270">
        <v>5</v>
      </c>
      <c r="G37" s="268">
        <v>5</v>
      </c>
      <c r="H37" s="269">
        <v>2</v>
      </c>
      <c r="I37" s="270">
        <v>28</v>
      </c>
      <c r="J37" s="268">
        <v>10</v>
      </c>
      <c r="K37" s="269">
        <v>8</v>
      </c>
      <c r="L37" s="270">
        <v>12</v>
      </c>
      <c r="M37" s="268">
        <v>4</v>
      </c>
      <c r="N37" s="270">
        <v>3</v>
      </c>
      <c r="O37" s="268">
        <v>4</v>
      </c>
      <c r="P37" s="269">
        <v>1</v>
      </c>
      <c r="Q37" s="270">
        <v>7</v>
      </c>
    </row>
    <row r="38" spans="1:17" ht="15.75">
      <c r="A38" s="169" t="s">
        <v>224</v>
      </c>
      <c r="B38" s="268">
        <v>36</v>
      </c>
      <c r="C38" s="269">
        <v>3</v>
      </c>
      <c r="D38" s="270">
        <v>52</v>
      </c>
      <c r="E38" s="268">
        <v>2</v>
      </c>
      <c r="F38" s="270">
        <v>3</v>
      </c>
      <c r="G38" s="268">
        <v>1</v>
      </c>
      <c r="H38" s="269">
        <v>1</v>
      </c>
      <c r="I38" s="270">
        <v>20</v>
      </c>
      <c r="J38" s="268">
        <v>36</v>
      </c>
      <c r="K38" s="269">
        <v>1</v>
      </c>
      <c r="L38" s="270">
        <v>45</v>
      </c>
      <c r="M38" s="268">
        <v>0</v>
      </c>
      <c r="N38" s="270">
        <v>0</v>
      </c>
      <c r="O38" s="268">
        <v>3</v>
      </c>
      <c r="P38" s="269">
        <v>0</v>
      </c>
      <c r="Q38" s="270">
        <v>21</v>
      </c>
    </row>
    <row r="39" spans="1:17" ht="15.75">
      <c r="A39" s="165" t="s">
        <v>225</v>
      </c>
      <c r="B39" s="268">
        <v>348</v>
      </c>
      <c r="C39" s="269">
        <v>8</v>
      </c>
      <c r="D39" s="270">
        <v>226</v>
      </c>
      <c r="E39" s="268">
        <v>72</v>
      </c>
      <c r="F39" s="270">
        <v>19</v>
      </c>
      <c r="G39" s="268">
        <v>49</v>
      </c>
      <c r="H39" s="269">
        <v>12</v>
      </c>
      <c r="I39" s="270">
        <v>312</v>
      </c>
      <c r="J39" s="268">
        <v>304</v>
      </c>
      <c r="K39" s="269">
        <v>8</v>
      </c>
      <c r="L39" s="270">
        <v>381</v>
      </c>
      <c r="M39" s="268">
        <v>50</v>
      </c>
      <c r="N39" s="270">
        <v>20</v>
      </c>
      <c r="O39" s="268">
        <v>51</v>
      </c>
      <c r="P39" s="269">
        <v>6</v>
      </c>
      <c r="Q39" s="270">
        <v>123</v>
      </c>
    </row>
    <row r="40" spans="1:17" ht="15.75">
      <c r="A40" s="169" t="s">
        <v>226</v>
      </c>
      <c r="B40" s="268">
        <v>104</v>
      </c>
      <c r="C40" s="269">
        <v>10</v>
      </c>
      <c r="D40" s="270">
        <v>76</v>
      </c>
      <c r="E40" s="268">
        <v>21</v>
      </c>
      <c r="F40" s="270">
        <v>16</v>
      </c>
      <c r="G40" s="268">
        <v>17</v>
      </c>
      <c r="H40" s="269">
        <v>22</v>
      </c>
      <c r="I40" s="270">
        <v>176</v>
      </c>
      <c r="J40" s="268">
        <v>79</v>
      </c>
      <c r="K40" s="269">
        <v>14</v>
      </c>
      <c r="L40" s="270">
        <v>84</v>
      </c>
      <c r="M40" s="268">
        <v>20</v>
      </c>
      <c r="N40" s="270">
        <v>28</v>
      </c>
      <c r="O40" s="268">
        <v>12</v>
      </c>
      <c r="P40" s="269">
        <v>13</v>
      </c>
      <c r="Q40" s="270">
        <v>66</v>
      </c>
    </row>
    <row r="41" spans="1:17" ht="15.75">
      <c r="A41" s="165" t="s">
        <v>227</v>
      </c>
      <c r="B41" s="268">
        <v>526</v>
      </c>
      <c r="C41" s="269">
        <v>11</v>
      </c>
      <c r="D41" s="270">
        <v>340</v>
      </c>
      <c r="E41" s="268">
        <v>125</v>
      </c>
      <c r="F41" s="270">
        <v>25</v>
      </c>
      <c r="G41" s="268">
        <v>101</v>
      </c>
      <c r="H41" s="269">
        <v>28</v>
      </c>
      <c r="I41" s="270">
        <v>525</v>
      </c>
      <c r="J41" s="268">
        <v>467</v>
      </c>
      <c r="K41" s="269">
        <v>1</v>
      </c>
      <c r="L41" s="270">
        <v>312</v>
      </c>
      <c r="M41" s="268">
        <v>134</v>
      </c>
      <c r="N41" s="270">
        <v>18</v>
      </c>
      <c r="O41" s="268">
        <v>114</v>
      </c>
      <c r="P41" s="269">
        <v>15</v>
      </c>
      <c r="Q41" s="270">
        <v>254</v>
      </c>
    </row>
    <row r="42" spans="1:17" ht="15.75">
      <c r="A42" s="169" t="s">
        <v>228</v>
      </c>
      <c r="B42" s="268">
        <v>10976</v>
      </c>
      <c r="C42" s="269">
        <v>30</v>
      </c>
      <c r="D42" s="270">
        <v>11262</v>
      </c>
      <c r="E42" s="268">
        <v>3958</v>
      </c>
      <c r="F42" s="270">
        <v>152</v>
      </c>
      <c r="G42" s="268">
        <v>3440</v>
      </c>
      <c r="H42" s="269">
        <v>171</v>
      </c>
      <c r="I42" s="270">
        <v>3631</v>
      </c>
      <c r="J42" s="268">
        <v>9384</v>
      </c>
      <c r="K42" s="269">
        <v>32</v>
      </c>
      <c r="L42" s="270">
        <v>9089</v>
      </c>
      <c r="M42" s="268">
        <v>4153</v>
      </c>
      <c r="N42" s="270">
        <v>220</v>
      </c>
      <c r="O42" s="268">
        <v>3083</v>
      </c>
      <c r="P42" s="269">
        <v>120</v>
      </c>
      <c r="Q42" s="270">
        <v>3695</v>
      </c>
    </row>
    <row r="43" spans="1:17" ht="15.75">
      <c r="A43" s="165" t="s">
        <v>229</v>
      </c>
      <c r="B43" s="268">
        <v>1948</v>
      </c>
      <c r="C43" s="269">
        <v>40</v>
      </c>
      <c r="D43" s="270">
        <v>1076</v>
      </c>
      <c r="E43" s="268">
        <v>547</v>
      </c>
      <c r="F43" s="270">
        <v>115</v>
      </c>
      <c r="G43" s="268">
        <v>538</v>
      </c>
      <c r="H43" s="269">
        <v>71</v>
      </c>
      <c r="I43" s="270">
        <v>497</v>
      </c>
      <c r="J43" s="268">
        <v>1574</v>
      </c>
      <c r="K43" s="269">
        <v>35</v>
      </c>
      <c r="L43" s="270">
        <v>982</v>
      </c>
      <c r="M43" s="268">
        <v>622</v>
      </c>
      <c r="N43" s="270">
        <v>93</v>
      </c>
      <c r="O43" s="268">
        <v>512</v>
      </c>
      <c r="P43" s="269">
        <v>59</v>
      </c>
      <c r="Q43" s="270">
        <v>615</v>
      </c>
    </row>
    <row r="44" spans="1:17" ht="15.75">
      <c r="A44" s="169" t="s">
        <v>230</v>
      </c>
      <c r="B44" s="268">
        <v>29</v>
      </c>
      <c r="C44" s="269">
        <v>6</v>
      </c>
      <c r="D44" s="270">
        <v>40</v>
      </c>
      <c r="E44" s="268">
        <v>7</v>
      </c>
      <c r="F44" s="270">
        <v>6</v>
      </c>
      <c r="G44" s="268">
        <v>9</v>
      </c>
      <c r="H44" s="269">
        <v>4</v>
      </c>
      <c r="I44" s="270">
        <v>19</v>
      </c>
      <c r="J44" s="268">
        <v>19</v>
      </c>
      <c r="K44" s="269">
        <v>4</v>
      </c>
      <c r="L44" s="270">
        <v>42</v>
      </c>
      <c r="M44" s="268">
        <v>11</v>
      </c>
      <c r="N44" s="270">
        <v>3</v>
      </c>
      <c r="O44" s="268">
        <v>8</v>
      </c>
      <c r="P44" s="269">
        <v>0</v>
      </c>
      <c r="Q44" s="270">
        <v>31</v>
      </c>
    </row>
    <row r="45" spans="1:17" ht="15.75">
      <c r="A45" s="165" t="s">
        <v>231</v>
      </c>
      <c r="B45" s="268">
        <v>67</v>
      </c>
      <c r="C45" s="269">
        <v>17</v>
      </c>
      <c r="D45" s="270">
        <v>68</v>
      </c>
      <c r="E45" s="268">
        <v>16</v>
      </c>
      <c r="F45" s="270">
        <v>8</v>
      </c>
      <c r="G45" s="268">
        <v>7</v>
      </c>
      <c r="H45" s="269">
        <v>11</v>
      </c>
      <c r="I45" s="270">
        <v>73</v>
      </c>
      <c r="J45" s="268">
        <v>50</v>
      </c>
      <c r="K45" s="269">
        <v>9</v>
      </c>
      <c r="L45" s="270">
        <v>54</v>
      </c>
      <c r="M45" s="268">
        <v>10</v>
      </c>
      <c r="N45" s="270">
        <v>12</v>
      </c>
      <c r="O45" s="268">
        <v>16</v>
      </c>
      <c r="P45" s="269">
        <v>11</v>
      </c>
      <c r="Q45" s="270">
        <v>49</v>
      </c>
    </row>
    <row r="46" spans="1:17" ht="15.75">
      <c r="A46" s="169" t="s">
        <v>232</v>
      </c>
      <c r="B46" s="268">
        <v>410</v>
      </c>
      <c r="C46" s="269">
        <v>21</v>
      </c>
      <c r="D46" s="270">
        <v>385</v>
      </c>
      <c r="E46" s="268">
        <v>95</v>
      </c>
      <c r="F46" s="270">
        <v>33</v>
      </c>
      <c r="G46" s="268">
        <v>104</v>
      </c>
      <c r="H46" s="269">
        <v>16</v>
      </c>
      <c r="I46" s="270">
        <v>216</v>
      </c>
      <c r="J46" s="268">
        <v>329</v>
      </c>
      <c r="K46" s="269">
        <v>20</v>
      </c>
      <c r="L46" s="270">
        <v>283</v>
      </c>
      <c r="M46" s="268">
        <v>82</v>
      </c>
      <c r="N46" s="270">
        <v>25</v>
      </c>
      <c r="O46" s="268">
        <v>66</v>
      </c>
      <c r="P46" s="269">
        <v>20</v>
      </c>
      <c r="Q46" s="270">
        <v>151</v>
      </c>
    </row>
    <row r="47" spans="1:17" ht="15.75">
      <c r="A47" s="165" t="s">
        <v>233</v>
      </c>
      <c r="B47" s="268">
        <v>59</v>
      </c>
      <c r="C47" s="269">
        <v>6</v>
      </c>
      <c r="D47" s="270">
        <v>163</v>
      </c>
      <c r="E47" s="268">
        <v>11</v>
      </c>
      <c r="F47" s="270">
        <v>13</v>
      </c>
      <c r="G47" s="268">
        <v>8</v>
      </c>
      <c r="H47" s="269">
        <v>4</v>
      </c>
      <c r="I47" s="270">
        <v>73</v>
      </c>
      <c r="J47" s="268">
        <v>46</v>
      </c>
      <c r="K47" s="269">
        <v>9</v>
      </c>
      <c r="L47" s="270">
        <v>162</v>
      </c>
      <c r="M47" s="268">
        <v>9</v>
      </c>
      <c r="N47" s="270">
        <v>12</v>
      </c>
      <c r="O47" s="268">
        <v>9</v>
      </c>
      <c r="P47" s="269">
        <v>1</v>
      </c>
      <c r="Q47" s="270">
        <v>62</v>
      </c>
    </row>
    <row r="48" spans="1:17" ht="15.75">
      <c r="A48" s="169" t="s">
        <v>234</v>
      </c>
      <c r="B48" s="268">
        <v>31</v>
      </c>
      <c r="C48" s="269">
        <v>6</v>
      </c>
      <c r="D48" s="270">
        <v>47</v>
      </c>
      <c r="E48" s="268">
        <v>10</v>
      </c>
      <c r="F48" s="270">
        <v>7</v>
      </c>
      <c r="G48" s="268">
        <v>12</v>
      </c>
      <c r="H48" s="269">
        <v>4</v>
      </c>
      <c r="I48" s="270">
        <v>52</v>
      </c>
      <c r="J48" s="268">
        <v>29</v>
      </c>
      <c r="K48" s="269">
        <v>2</v>
      </c>
      <c r="L48" s="270">
        <v>48</v>
      </c>
      <c r="M48" s="268">
        <v>8</v>
      </c>
      <c r="N48" s="270">
        <v>6</v>
      </c>
      <c r="O48" s="268">
        <v>11</v>
      </c>
      <c r="P48" s="269">
        <v>4</v>
      </c>
      <c r="Q48" s="270">
        <v>39</v>
      </c>
    </row>
    <row r="49" spans="1:17" ht="15.75">
      <c r="A49" s="165" t="s">
        <v>235</v>
      </c>
      <c r="B49" s="268">
        <v>620</v>
      </c>
      <c r="C49" s="269">
        <v>8</v>
      </c>
      <c r="D49" s="270">
        <v>315</v>
      </c>
      <c r="E49" s="268">
        <v>175</v>
      </c>
      <c r="F49" s="270">
        <v>51</v>
      </c>
      <c r="G49" s="268">
        <v>92</v>
      </c>
      <c r="H49" s="269">
        <v>29</v>
      </c>
      <c r="I49" s="270">
        <v>167</v>
      </c>
      <c r="J49" s="268">
        <v>541</v>
      </c>
      <c r="K49" s="269">
        <v>3</v>
      </c>
      <c r="L49" s="270">
        <v>301</v>
      </c>
      <c r="M49" s="268">
        <v>144</v>
      </c>
      <c r="N49" s="270">
        <v>34</v>
      </c>
      <c r="O49" s="268">
        <v>75</v>
      </c>
      <c r="P49" s="269">
        <v>22</v>
      </c>
      <c r="Q49" s="270">
        <v>154</v>
      </c>
    </row>
    <row r="50" spans="1:17" ht="15.75">
      <c r="A50" s="169" t="s">
        <v>236</v>
      </c>
      <c r="B50" s="268">
        <v>637</v>
      </c>
      <c r="C50" s="269">
        <v>62</v>
      </c>
      <c r="D50" s="270">
        <v>356</v>
      </c>
      <c r="E50" s="268">
        <v>118</v>
      </c>
      <c r="F50" s="270">
        <v>58</v>
      </c>
      <c r="G50" s="268">
        <v>101</v>
      </c>
      <c r="H50" s="269">
        <v>45</v>
      </c>
      <c r="I50" s="270">
        <v>359</v>
      </c>
      <c r="J50" s="268">
        <v>481</v>
      </c>
      <c r="K50" s="269">
        <v>36</v>
      </c>
      <c r="L50" s="270">
        <v>315</v>
      </c>
      <c r="M50" s="268">
        <v>98</v>
      </c>
      <c r="N50" s="270">
        <v>54</v>
      </c>
      <c r="O50" s="268">
        <v>91</v>
      </c>
      <c r="P50" s="269">
        <v>39</v>
      </c>
      <c r="Q50" s="270">
        <v>460</v>
      </c>
    </row>
    <row r="51" spans="1:17" ht="15.75">
      <c r="A51" s="165" t="s">
        <v>237</v>
      </c>
      <c r="B51" s="268">
        <v>103</v>
      </c>
      <c r="C51" s="269">
        <v>12</v>
      </c>
      <c r="D51" s="270">
        <v>173</v>
      </c>
      <c r="E51" s="268">
        <v>10</v>
      </c>
      <c r="F51" s="270">
        <v>20</v>
      </c>
      <c r="G51" s="268">
        <v>12</v>
      </c>
      <c r="H51" s="269">
        <v>12</v>
      </c>
      <c r="I51" s="270">
        <v>129</v>
      </c>
      <c r="J51" s="268">
        <v>96</v>
      </c>
      <c r="K51" s="269">
        <v>6</v>
      </c>
      <c r="L51" s="270">
        <v>144</v>
      </c>
      <c r="M51" s="268">
        <v>11</v>
      </c>
      <c r="N51" s="270">
        <v>23</v>
      </c>
      <c r="O51" s="268">
        <v>10</v>
      </c>
      <c r="P51" s="269">
        <v>8</v>
      </c>
      <c r="Q51" s="270">
        <v>180</v>
      </c>
    </row>
    <row r="52" spans="1:17" ht="15.75">
      <c r="A52" s="169" t="s">
        <v>238</v>
      </c>
      <c r="B52" s="268">
        <v>172</v>
      </c>
      <c r="C52" s="269">
        <v>9</v>
      </c>
      <c r="D52" s="270">
        <v>170</v>
      </c>
      <c r="E52" s="268">
        <v>44</v>
      </c>
      <c r="F52" s="270">
        <v>8</v>
      </c>
      <c r="G52" s="268">
        <v>22</v>
      </c>
      <c r="H52" s="269">
        <v>6</v>
      </c>
      <c r="I52" s="270">
        <v>78</v>
      </c>
      <c r="J52" s="268">
        <v>154</v>
      </c>
      <c r="K52" s="269">
        <v>4</v>
      </c>
      <c r="L52" s="270">
        <v>133</v>
      </c>
      <c r="M52" s="268">
        <v>28</v>
      </c>
      <c r="N52" s="270">
        <v>10</v>
      </c>
      <c r="O52" s="268">
        <v>33</v>
      </c>
      <c r="P52" s="269">
        <v>10</v>
      </c>
      <c r="Q52" s="270">
        <v>113</v>
      </c>
    </row>
    <row r="53" spans="1:17" ht="15.75">
      <c r="A53" s="165" t="s">
        <v>239</v>
      </c>
      <c r="B53" s="268">
        <v>239</v>
      </c>
      <c r="C53" s="269">
        <v>20</v>
      </c>
      <c r="D53" s="270">
        <v>378</v>
      </c>
      <c r="E53" s="268">
        <v>60</v>
      </c>
      <c r="F53" s="270">
        <v>28</v>
      </c>
      <c r="G53" s="268">
        <v>32</v>
      </c>
      <c r="H53" s="269">
        <v>11</v>
      </c>
      <c r="I53" s="270">
        <v>325</v>
      </c>
      <c r="J53" s="268">
        <v>208</v>
      </c>
      <c r="K53" s="269">
        <v>13</v>
      </c>
      <c r="L53" s="270">
        <v>284</v>
      </c>
      <c r="M53" s="268">
        <v>41</v>
      </c>
      <c r="N53" s="270">
        <v>17</v>
      </c>
      <c r="O53" s="268">
        <v>34</v>
      </c>
      <c r="P53" s="269">
        <v>26</v>
      </c>
      <c r="Q53" s="270">
        <v>312</v>
      </c>
    </row>
    <row r="54" spans="1:17" ht="15.75">
      <c r="A54" s="169" t="s">
        <v>240</v>
      </c>
      <c r="B54" s="268">
        <v>218</v>
      </c>
      <c r="C54" s="269">
        <v>8</v>
      </c>
      <c r="D54" s="270">
        <v>343</v>
      </c>
      <c r="E54" s="268">
        <v>27</v>
      </c>
      <c r="F54" s="270">
        <v>14</v>
      </c>
      <c r="G54" s="268">
        <v>16</v>
      </c>
      <c r="H54" s="269">
        <v>9</v>
      </c>
      <c r="I54" s="270">
        <v>190</v>
      </c>
      <c r="J54" s="268">
        <v>196</v>
      </c>
      <c r="K54" s="269">
        <v>9</v>
      </c>
      <c r="L54" s="270">
        <v>289</v>
      </c>
      <c r="M54" s="268">
        <v>30</v>
      </c>
      <c r="N54" s="270">
        <v>27</v>
      </c>
      <c r="O54" s="268">
        <v>25</v>
      </c>
      <c r="P54" s="269">
        <v>10</v>
      </c>
      <c r="Q54" s="270">
        <v>161</v>
      </c>
    </row>
    <row r="55" spans="1:17" ht="15.75">
      <c r="A55" s="165" t="s">
        <v>241</v>
      </c>
      <c r="B55" s="268">
        <v>149</v>
      </c>
      <c r="C55" s="269">
        <v>14</v>
      </c>
      <c r="D55" s="270">
        <v>51</v>
      </c>
      <c r="E55" s="268">
        <v>10</v>
      </c>
      <c r="F55" s="270">
        <v>5</v>
      </c>
      <c r="G55" s="268">
        <v>3</v>
      </c>
      <c r="H55" s="269">
        <v>1</v>
      </c>
      <c r="I55" s="270">
        <v>29</v>
      </c>
      <c r="J55" s="268">
        <v>104</v>
      </c>
      <c r="K55" s="269">
        <v>7</v>
      </c>
      <c r="L55" s="270">
        <v>38</v>
      </c>
      <c r="M55" s="268">
        <v>5</v>
      </c>
      <c r="N55" s="270">
        <v>4</v>
      </c>
      <c r="O55" s="268">
        <v>4</v>
      </c>
      <c r="P55" s="269">
        <v>3</v>
      </c>
      <c r="Q55" s="270">
        <v>52</v>
      </c>
    </row>
    <row r="56" spans="1:17" ht="15.75">
      <c r="A56" s="169" t="s">
        <v>242</v>
      </c>
      <c r="B56" s="268">
        <v>438</v>
      </c>
      <c r="C56" s="269">
        <v>12</v>
      </c>
      <c r="D56" s="270">
        <v>783</v>
      </c>
      <c r="E56" s="268">
        <v>109</v>
      </c>
      <c r="F56" s="270">
        <v>16</v>
      </c>
      <c r="G56" s="268">
        <v>57</v>
      </c>
      <c r="H56" s="269">
        <v>17</v>
      </c>
      <c r="I56" s="270">
        <v>399</v>
      </c>
      <c r="J56" s="268">
        <v>365</v>
      </c>
      <c r="K56" s="269">
        <v>8</v>
      </c>
      <c r="L56" s="270">
        <v>566</v>
      </c>
      <c r="M56" s="268">
        <v>85</v>
      </c>
      <c r="N56" s="270">
        <v>19</v>
      </c>
      <c r="O56" s="268">
        <v>50</v>
      </c>
      <c r="P56" s="269">
        <v>3</v>
      </c>
      <c r="Q56" s="270">
        <v>168</v>
      </c>
    </row>
    <row r="57" spans="1:17" ht="15.75">
      <c r="A57" s="165" t="s">
        <v>243</v>
      </c>
      <c r="B57" s="268">
        <v>57</v>
      </c>
      <c r="C57" s="269">
        <v>56</v>
      </c>
      <c r="D57" s="270">
        <v>21</v>
      </c>
      <c r="E57" s="268">
        <v>7</v>
      </c>
      <c r="F57" s="270">
        <v>18</v>
      </c>
      <c r="G57" s="268">
        <v>2</v>
      </c>
      <c r="H57" s="269">
        <v>0</v>
      </c>
      <c r="I57" s="270">
        <v>28</v>
      </c>
      <c r="J57" s="268">
        <v>38</v>
      </c>
      <c r="K57" s="269">
        <v>25</v>
      </c>
      <c r="L57" s="270">
        <v>14</v>
      </c>
      <c r="M57" s="268">
        <v>6</v>
      </c>
      <c r="N57" s="270">
        <v>7</v>
      </c>
      <c r="O57" s="268">
        <v>1</v>
      </c>
      <c r="P57" s="269">
        <v>1</v>
      </c>
      <c r="Q57" s="270">
        <v>35</v>
      </c>
    </row>
    <row r="58" spans="1:17" ht="15.75">
      <c r="A58" s="169" t="s">
        <v>244</v>
      </c>
      <c r="B58" s="268">
        <v>68</v>
      </c>
      <c r="C58" s="269">
        <v>47</v>
      </c>
      <c r="D58" s="270">
        <v>133</v>
      </c>
      <c r="E58" s="268">
        <v>11</v>
      </c>
      <c r="F58" s="270">
        <v>21</v>
      </c>
      <c r="G58" s="268">
        <v>11</v>
      </c>
      <c r="H58" s="269">
        <v>13</v>
      </c>
      <c r="I58" s="270">
        <v>549</v>
      </c>
      <c r="J58" s="268">
        <v>63</v>
      </c>
      <c r="K58" s="269">
        <v>24</v>
      </c>
      <c r="L58" s="270">
        <v>82</v>
      </c>
      <c r="M58" s="268">
        <v>13</v>
      </c>
      <c r="N58" s="270">
        <v>19</v>
      </c>
      <c r="O58" s="268">
        <v>6</v>
      </c>
      <c r="P58" s="269">
        <v>9</v>
      </c>
      <c r="Q58" s="270">
        <v>114</v>
      </c>
    </row>
    <row r="59" spans="1:17" ht="15.75">
      <c r="A59" s="165" t="s">
        <v>245</v>
      </c>
      <c r="B59" s="268">
        <v>57</v>
      </c>
      <c r="C59" s="269">
        <v>10</v>
      </c>
      <c r="D59" s="270">
        <v>43</v>
      </c>
      <c r="E59" s="268">
        <v>15</v>
      </c>
      <c r="F59" s="270">
        <v>6</v>
      </c>
      <c r="G59" s="268">
        <v>8</v>
      </c>
      <c r="H59" s="269">
        <v>3</v>
      </c>
      <c r="I59" s="270">
        <v>14</v>
      </c>
      <c r="J59" s="268">
        <v>36</v>
      </c>
      <c r="K59" s="269">
        <v>0</v>
      </c>
      <c r="L59" s="270">
        <v>40</v>
      </c>
      <c r="M59" s="268">
        <v>8</v>
      </c>
      <c r="N59" s="270">
        <v>16</v>
      </c>
      <c r="O59" s="268">
        <v>9</v>
      </c>
      <c r="P59" s="269">
        <v>4</v>
      </c>
      <c r="Q59" s="270">
        <v>67</v>
      </c>
    </row>
    <row r="60" spans="1:17" ht="15.75">
      <c r="A60" s="169" t="s">
        <v>246</v>
      </c>
      <c r="B60" s="268">
        <v>90</v>
      </c>
      <c r="C60" s="269">
        <v>7</v>
      </c>
      <c r="D60" s="270">
        <v>192</v>
      </c>
      <c r="E60" s="268">
        <v>30</v>
      </c>
      <c r="F60" s="270">
        <v>7</v>
      </c>
      <c r="G60" s="268">
        <v>29</v>
      </c>
      <c r="H60" s="269">
        <v>6</v>
      </c>
      <c r="I60" s="270">
        <v>211</v>
      </c>
      <c r="J60" s="268">
        <v>108</v>
      </c>
      <c r="K60" s="269">
        <v>9</v>
      </c>
      <c r="L60" s="270">
        <v>244</v>
      </c>
      <c r="M60" s="268">
        <v>27</v>
      </c>
      <c r="N60" s="270">
        <v>13</v>
      </c>
      <c r="O60" s="268">
        <v>19</v>
      </c>
      <c r="P60" s="269">
        <v>8</v>
      </c>
      <c r="Q60" s="270">
        <v>216</v>
      </c>
    </row>
    <row r="61" spans="1:17" ht="15.75">
      <c r="A61" s="165" t="s">
        <v>247</v>
      </c>
      <c r="B61" s="268">
        <v>62</v>
      </c>
      <c r="C61" s="269">
        <v>10</v>
      </c>
      <c r="D61" s="270">
        <v>66</v>
      </c>
      <c r="E61" s="268">
        <v>21</v>
      </c>
      <c r="F61" s="270">
        <v>4</v>
      </c>
      <c r="G61" s="268">
        <v>10</v>
      </c>
      <c r="H61" s="269">
        <v>8</v>
      </c>
      <c r="I61" s="270">
        <v>92</v>
      </c>
      <c r="J61" s="268">
        <v>55</v>
      </c>
      <c r="K61" s="269">
        <v>5</v>
      </c>
      <c r="L61" s="270">
        <v>59</v>
      </c>
      <c r="M61" s="268">
        <v>15</v>
      </c>
      <c r="N61" s="270">
        <v>10</v>
      </c>
      <c r="O61" s="268">
        <v>12</v>
      </c>
      <c r="P61" s="269">
        <v>4</v>
      </c>
      <c r="Q61" s="270">
        <v>58</v>
      </c>
    </row>
    <row r="62" spans="1:17" ht="15.75">
      <c r="A62" s="169" t="s">
        <v>248</v>
      </c>
      <c r="B62" s="268">
        <v>201</v>
      </c>
      <c r="C62" s="269">
        <v>9</v>
      </c>
      <c r="D62" s="270">
        <v>257</v>
      </c>
      <c r="E62" s="268">
        <v>48</v>
      </c>
      <c r="F62" s="270">
        <v>16</v>
      </c>
      <c r="G62" s="268">
        <v>25</v>
      </c>
      <c r="H62" s="269">
        <v>11</v>
      </c>
      <c r="I62" s="270">
        <v>73</v>
      </c>
      <c r="J62" s="268">
        <v>175</v>
      </c>
      <c r="K62" s="269">
        <v>5</v>
      </c>
      <c r="L62" s="270">
        <v>221</v>
      </c>
      <c r="M62" s="268">
        <v>37</v>
      </c>
      <c r="N62" s="270">
        <v>20</v>
      </c>
      <c r="O62" s="268">
        <v>19</v>
      </c>
      <c r="P62" s="269">
        <v>14</v>
      </c>
      <c r="Q62" s="270">
        <v>116</v>
      </c>
    </row>
    <row r="63" spans="1:17" ht="15.75">
      <c r="A63" s="165" t="s">
        <v>249</v>
      </c>
      <c r="B63" s="268">
        <v>251</v>
      </c>
      <c r="C63" s="269">
        <v>9</v>
      </c>
      <c r="D63" s="270">
        <v>204</v>
      </c>
      <c r="E63" s="268">
        <v>73</v>
      </c>
      <c r="F63" s="270">
        <v>17</v>
      </c>
      <c r="G63" s="268">
        <v>58</v>
      </c>
      <c r="H63" s="269">
        <v>15</v>
      </c>
      <c r="I63" s="270">
        <v>358</v>
      </c>
      <c r="J63" s="268">
        <v>205</v>
      </c>
      <c r="K63" s="269">
        <v>7</v>
      </c>
      <c r="L63" s="270">
        <v>233</v>
      </c>
      <c r="M63" s="268">
        <v>86</v>
      </c>
      <c r="N63" s="270">
        <v>17</v>
      </c>
      <c r="O63" s="268">
        <v>53</v>
      </c>
      <c r="P63" s="269">
        <v>9</v>
      </c>
      <c r="Q63" s="270">
        <v>248</v>
      </c>
    </row>
    <row r="64" spans="1:17" ht="15.75">
      <c r="A64" s="169" t="s">
        <v>250</v>
      </c>
      <c r="B64" s="268">
        <v>37</v>
      </c>
      <c r="C64" s="269">
        <v>4</v>
      </c>
      <c r="D64" s="270">
        <v>10</v>
      </c>
      <c r="E64" s="268">
        <v>5</v>
      </c>
      <c r="F64" s="270">
        <v>1</v>
      </c>
      <c r="G64" s="268">
        <v>6</v>
      </c>
      <c r="H64" s="269">
        <v>1</v>
      </c>
      <c r="I64" s="270">
        <v>868</v>
      </c>
      <c r="J64" s="268">
        <v>26</v>
      </c>
      <c r="K64" s="269">
        <v>3</v>
      </c>
      <c r="L64" s="270">
        <v>10</v>
      </c>
      <c r="M64" s="268">
        <v>6</v>
      </c>
      <c r="N64" s="270">
        <v>2</v>
      </c>
      <c r="O64" s="268">
        <v>6</v>
      </c>
      <c r="P64" s="269">
        <v>2</v>
      </c>
      <c r="Q64" s="270">
        <v>15</v>
      </c>
    </row>
    <row r="65" spans="1:17" ht="15.75">
      <c r="A65" s="165" t="s">
        <v>251</v>
      </c>
      <c r="B65" s="268">
        <v>26</v>
      </c>
      <c r="C65" s="269">
        <v>4</v>
      </c>
      <c r="D65" s="270">
        <v>24</v>
      </c>
      <c r="E65" s="268">
        <v>10</v>
      </c>
      <c r="F65" s="270">
        <v>15</v>
      </c>
      <c r="G65" s="268">
        <v>1</v>
      </c>
      <c r="H65" s="269">
        <v>11</v>
      </c>
      <c r="I65" s="270">
        <v>26</v>
      </c>
      <c r="J65" s="268">
        <v>33</v>
      </c>
      <c r="K65" s="269">
        <v>6</v>
      </c>
      <c r="L65" s="270">
        <v>19</v>
      </c>
      <c r="M65" s="268">
        <v>2</v>
      </c>
      <c r="N65" s="270">
        <v>13</v>
      </c>
      <c r="O65" s="268">
        <v>3</v>
      </c>
      <c r="P65" s="269">
        <v>2</v>
      </c>
      <c r="Q65" s="270">
        <v>23</v>
      </c>
    </row>
    <row r="66" spans="1:17" ht="15.75">
      <c r="A66" s="169" t="s">
        <v>252</v>
      </c>
      <c r="B66" s="268">
        <v>125</v>
      </c>
      <c r="C66" s="269">
        <v>6</v>
      </c>
      <c r="D66" s="270">
        <v>136</v>
      </c>
      <c r="E66" s="268">
        <v>25</v>
      </c>
      <c r="F66" s="270">
        <v>12</v>
      </c>
      <c r="G66" s="268">
        <v>11</v>
      </c>
      <c r="H66" s="269">
        <v>10</v>
      </c>
      <c r="I66" s="270">
        <v>67</v>
      </c>
      <c r="J66" s="268">
        <v>100</v>
      </c>
      <c r="K66" s="269">
        <v>3</v>
      </c>
      <c r="L66" s="270">
        <v>130</v>
      </c>
      <c r="M66" s="268">
        <v>18</v>
      </c>
      <c r="N66" s="270">
        <v>17</v>
      </c>
      <c r="O66" s="268">
        <v>12</v>
      </c>
      <c r="P66" s="269">
        <v>7</v>
      </c>
      <c r="Q66" s="270">
        <v>380</v>
      </c>
    </row>
    <row r="67" spans="1:17" ht="15.75">
      <c r="A67" s="165" t="s">
        <v>253</v>
      </c>
      <c r="B67" s="268">
        <v>242</v>
      </c>
      <c r="C67" s="269">
        <v>23</v>
      </c>
      <c r="D67" s="270">
        <v>548</v>
      </c>
      <c r="E67" s="268">
        <v>58</v>
      </c>
      <c r="F67" s="270">
        <v>25</v>
      </c>
      <c r="G67" s="268">
        <v>32</v>
      </c>
      <c r="H67" s="269">
        <v>13</v>
      </c>
      <c r="I67" s="270">
        <v>412</v>
      </c>
      <c r="J67" s="268">
        <v>234</v>
      </c>
      <c r="K67" s="269">
        <v>13</v>
      </c>
      <c r="L67" s="270">
        <v>443</v>
      </c>
      <c r="M67" s="268">
        <v>52</v>
      </c>
      <c r="N67" s="270">
        <v>19</v>
      </c>
      <c r="O67" s="268">
        <v>24</v>
      </c>
      <c r="P67" s="269">
        <v>10</v>
      </c>
      <c r="Q67" s="270">
        <v>214</v>
      </c>
    </row>
    <row r="68" spans="1:17" ht="15.75">
      <c r="A68" s="169" t="s">
        <v>254</v>
      </c>
      <c r="B68" s="268">
        <v>81</v>
      </c>
      <c r="C68" s="269">
        <v>15</v>
      </c>
      <c r="D68" s="270">
        <v>96</v>
      </c>
      <c r="E68" s="268">
        <v>14</v>
      </c>
      <c r="F68" s="270">
        <v>20</v>
      </c>
      <c r="G68" s="268">
        <v>11</v>
      </c>
      <c r="H68" s="269">
        <v>12</v>
      </c>
      <c r="I68" s="270">
        <v>121</v>
      </c>
      <c r="J68" s="268">
        <v>69</v>
      </c>
      <c r="K68" s="269">
        <v>1</v>
      </c>
      <c r="L68" s="270">
        <v>138</v>
      </c>
      <c r="M68" s="268">
        <v>6</v>
      </c>
      <c r="N68" s="270">
        <v>17</v>
      </c>
      <c r="O68" s="268">
        <v>13</v>
      </c>
      <c r="P68" s="269">
        <v>12</v>
      </c>
      <c r="Q68" s="270">
        <v>99</v>
      </c>
    </row>
    <row r="69" spans="1:17" ht="15.75">
      <c r="A69" s="165" t="s">
        <v>255</v>
      </c>
      <c r="B69" s="268">
        <v>205</v>
      </c>
      <c r="C69" s="269">
        <v>8</v>
      </c>
      <c r="D69" s="270">
        <v>125</v>
      </c>
      <c r="E69" s="268">
        <v>41</v>
      </c>
      <c r="F69" s="270">
        <v>19</v>
      </c>
      <c r="G69" s="268">
        <v>28</v>
      </c>
      <c r="H69" s="269">
        <v>7</v>
      </c>
      <c r="I69" s="270">
        <v>199</v>
      </c>
      <c r="J69" s="268">
        <v>170</v>
      </c>
      <c r="K69" s="269">
        <v>9</v>
      </c>
      <c r="L69" s="270">
        <v>103</v>
      </c>
      <c r="M69" s="268">
        <v>34</v>
      </c>
      <c r="N69" s="270">
        <v>12</v>
      </c>
      <c r="O69" s="268">
        <v>29</v>
      </c>
      <c r="P69" s="269">
        <v>6</v>
      </c>
      <c r="Q69" s="270">
        <v>64</v>
      </c>
    </row>
    <row r="70" spans="1:17" ht="15.75">
      <c r="A70" s="169" t="s">
        <v>256</v>
      </c>
      <c r="B70" s="268">
        <v>16</v>
      </c>
      <c r="C70" s="269">
        <v>2</v>
      </c>
      <c r="D70" s="270">
        <v>24</v>
      </c>
      <c r="E70" s="268">
        <v>0</v>
      </c>
      <c r="F70" s="270">
        <v>0</v>
      </c>
      <c r="G70" s="268">
        <v>1</v>
      </c>
      <c r="H70" s="269">
        <v>0</v>
      </c>
      <c r="I70" s="270">
        <v>11</v>
      </c>
      <c r="J70" s="268">
        <v>9</v>
      </c>
      <c r="K70" s="269">
        <v>2</v>
      </c>
      <c r="L70" s="270">
        <v>16</v>
      </c>
      <c r="M70" s="268">
        <v>3</v>
      </c>
      <c r="N70" s="270">
        <v>1</v>
      </c>
      <c r="O70" s="268">
        <v>0</v>
      </c>
      <c r="P70" s="269">
        <v>0</v>
      </c>
      <c r="Q70" s="270">
        <v>6</v>
      </c>
    </row>
    <row r="71" spans="1:17" ht="15.75">
      <c r="A71" s="165" t="s">
        <v>257</v>
      </c>
      <c r="B71" s="268">
        <v>320</v>
      </c>
      <c r="C71" s="269">
        <v>14</v>
      </c>
      <c r="D71" s="270">
        <v>200</v>
      </c>
      <c r="E71" s="268">
        <v>43</v>
      </c>
      <c r="F71" s="270">
        <v>7</v>
      </c>
      <c r="G71" s="268">
        <v>27</v>
      </c>
      <c r="H71" s="269">
        <v>1</v>
      </c>
      <c r="I71" s="270">
        <v>86</v>
      </c>
      <c r="J71" s="268">
        <v>244</v>
      </c>
      <c r="K71" s="269">
        <v>9</v>
      </c>
      <c r="L71" s="270">
        <v>200</v>
      </c>
      <c r="M71" s="268">
        <v>28</v>
      </c>
      <c r="N71" s="270">
        <v>6</v>
      </c>
      <c r="O71" s="268">
        <v>20</v>
      </c>
      <c r="P71" s="269">
        <v>0</v>
      </c>
      <c r="Q71" s="270">
        <v>116</v>
      </c>
    </row>
    <row r="72" spans="1:17" ht="15.75">
      <c r="A72" s="169" t="s">
        <v>258</v>
      </c>
      <c r="B72" s="268">
        <v>68</v>
      </c>
      <c r="C72" s="269">
        <v>5</v>
      </c>
      <c r="D72" s="270">
        <v>82</v>
      </c>
      <c r="E72" s="268">
        <v>20</v>
      </c>
      <c r="F72" s="270">
        <v>11</v>
      </c>
      <c r="G72" s="268">
        <v>20</v>
      </c>
      <c r="H72" s="269">
        <v>8</v>
      </c>
      <c r="I72" s="270">
        <v>42</v>
      </c>
      <c r="J72" s="268">
        <v>39</v>
      </c>
      <c r="K72" s="269">
        <v>1</v>
      </c>
      <c r="L72" s="270">
        <v>60</v>
      </c>
      <c r="M72" s="268">
        <v>20</v>
      </c>
      <c r="N72" s="270">
        <v>17</v>
      </c>
      <c r="O72" s="268">
        <v>18</v>
      </c>
      <c r="P72" s="269">
        <v>9</v>
      </c>
      <c r="Q72" s="270">
        <v>45</v>
      </c>
    </row>
    <row r="73" spans="1:17" ht="15.75">
      <c r="A73" s="165" t="s">
        <v>259</v>
      </c>
      <c r="B73" s="268">
        <v>156</v>
      </c>
      <c r="C73" s="269">
        <v>23</v>
      </c>
      <c r="D73" s="270">
        <v>119</v>
      </c>
      <c r="E73" s="268">
        <v>29</v>
      </c>
      <c r="F73" s="270">
        <v>19</v>
      </c>
      <c r="G73" s="268">
        <v>23</v>
      </c>
      <c r="H73" s="269">
        <v>7</v>
      </c>
      <c r="I73" s="270">
        <v>88</v>
      </c>
      <c r="J73" s="268">
        <v>124</v>
      </c>
      <c r="K73" s="269">
        <v>18</v>
      </c>
      <c r="L73" s="270">
        <v>120</v>
      </c>
      <c r="M73" s="268">
        <v>31</v>
      </c>
      <c r="N73" s="270">
        <v>14</v>
      </c>
      <c r="O73" s="268">
        <v>14</v>
      </c>
      <c r="P73" s="269">
        <v>12</v>
      </c>
      <c r="Q73" s="270">
        <v>92</v>
      </c>
    </row>
    <row r="74" spans="1:17" ht="15.75">
      <c r="A74" s="169" t="s">
        <v>260</v>
      </c>
      <c r="B74" s="268">
        <v>74</v>
      </c>
      <c r="C74" s="269">
        <v>5</v>
      </c>
      <c r="D74" s="270">
        <v>63</v>
      </c>
      <c r="E74" s="268">
        <v>7</v>
      </c>
      <c r="F74" s="270">
        <v>17</v>
      </c>
      <c r="G74" s="268">
        <v>3</v>
      </c>
      <c r="H74" s="269">
        <v>5</v>
      </c>
      <c r="I74" s="270">
        <v>462</v>
      </c>
      <c r="J74" s="268">
        <v>68</v>
      </c>
      <c r="K74" s="269">
        <v>9</v>
      </c>
      <c r="L74" s="270">
        <v>67</v>
      </c>
      <c r="M74" s="268">
        <v>9</v>
      </c>
      <c r="N74" s="270">
        <v>10</v>
      </c>
      <c r="O74" s="268">
        <v>11</v>
      </c>
      <c r="P74" s="269">
        <v>9</v>
      </c>
      <c r="Q74" s="270">
        <v>121</v>
      </c>
    </row>
    <row r="75" spans="1:17" ht="15.75">
      <c r="A75" s="165" t="s">
        <v>261</v>
      </c>
      <c r="B75" s="268">
        <v>111</v>
      </c>
      <c r="C75" s="269">
        <v>3</v>
      </c>
      <c r="D75" s="270">
        <v>226</v>
      </c>
      <c r="E75" s="268">
        <v>30</v>
      </c>
      <c r="F75" s="270">
        <v>14</v>
      </c>
      <c r="G75" s="268">
        <v>16</v>
      </c>
      <c r="H75" s="269">
        <v>4</v>
      </c>
      <c r="I75" s="270">
        <v>140</v>
      </c>
      <c r="J75" s="268">
        <v>102</v>
      </c>
      <c r="K75" s="269">
        <v>3</v>
      </c>
      <c r="L75" s="270">
        <v>329</v>
      </c>
      <c r="M75" s="268">
        <v>20</v>
      </c>
      <c r="N75" s="270">
        <v>12</v>
      </c>
      <c r="O75" s="268">
        <v>10</v>
      </c>
      <c r="P75" s="269">
        <v>7</v>
      </c>
      <c r="Q75" s="270">
        <v>138</v>
      </c>
    </row>
    <row r="76" spans="1:17" ht="15.75">
      <c r="A76" s="169" t="s">
        <v>262</v>
      </c>
      <c r="B76" s="268">
        <v>106</v>
      </c>
      <c r="C76" s="269">
        <v>16</v>
      </c>
      <c r="D76" s="270">
        <v>64</v>
      </c>
      <c r="E76" s="268">
        <v>16</v>
      </c>
      <c r="F76" s="270">
        <v>17</v>
      </c>
      <c r="G76" s="268">
        <v>19</v>
      </c>
      <c r="H76" s="269">
        <v>10</v>
      </c>
      <c r="I76" s="270">
        <v>317</v>
      </c>
      <c r="J76" s="268">
        <v>101</v>
      </c>
      <c r="K76" s="269">
        <v>9</v>
      </c>
      <c r="L76" s="270">
        <v>62</v>
      </c>
      <c r="M76" s="268">
        <v>18</v>
      </c>
      <c r="N76" s="270">
        <v>12</v>
      </c>
      <c r="O76" s="268">
        <v>17</v>
      </c>
      <c r="P76" s="269">
        <v>15</v>
      </c>
      <c r="Q76" s="270">
        <v>51</v>
      </c>
    </row>
    <row r="77" spans="1:17" ht="15.75">
      <c r="A77" s="165" t="s">
        <v>263</v>
      </c>
      <c r="B77" s="268">
        <v>10</v>
      </c>
      <c r="C77" s="269">
        <v>1</v>
      </c>
      <c r="D77" s="270">
        <v>12</v>
      </c>
      <c r="E77" s="268">
        <v>4</v>
      </c>
      <c r="F77" s="270">
        <v>3</v>
      </c>
      <c r="G77" s="268">
        <v>1</v>
      </c>
      <c r="H77" s="269">
        <v>2</v>
      </c>
      <c r="I77" s="270">
        <v>6</v>
      </c>
      <c r="J77" s="268">
        <v>16</v>
      </c>
      <c r="K77" s="269">
        <v>2</v>
      </c>
      <c r="L77" s="270">
        <v>18</v>
      </c>
      <c r="M77" s="268">
        <v>2</v>
      </c>
      <c r="N77" s="270">
        <v>3</v>
      </c>
      <c r="O77" s="268">
        <v>1</v>
      </c>
      <c r="P77" s="269">
        <v>2</v>
      </c>
      <c r="Q77" s="270">
        <v>9</v>
      </c>
    </row>
    <row r="78" spans="1:17" ht="15.75">
      <c r="A78" s="169" t="s">
        <v>264</v>
      </c>
      <c r="B78" s="268">
        <v>55</v>
      </c>
      <c r="C78" s="269">
        <v>5</v>
      </c>
      <c r="D78" s="270">
        <v>83</v>
      </c>
      <c r="E78" s="268">
        <v>6</v>
      </c>
      <c r="F78" s="270">
        <v>2</v>
      </c>
      <c r="G78" s="268">
        <v>10</v>
      </c>
      <c r="H78" s="269">
        <v>5</v>
      </c>
      <c r="I78" s="270">
        <v>237</v>
      </c>
      <c r="J78" s="268">
        <v>47</v>
      </c>
      <c r="K78" s="269">
        <v>0</v>
      </c>
      <c r="L78" s="270">
        <v>82</v>
      </c>
      <c r="M78" s="268">
        <v>10</v>
      </c>
      <c r="N78" s="270">
        <v>5</v>
      </c>
      <c r="O78" s="268">
        <v>6</v>
      </c>
      <c r="P78" s="269">
        <v>2</v>
      </c>
      <c r="Q78" s="270">
        <v>51</v>
      </c>
    </row>
    <row r="79" spans="1:17" ht="15.75">
      <c r="A79" s="165" t="s">
        <v>265</v>
      </c>
      <c r="B79" s="268">
        <v>37</v>
      </c>
      <c r="C79" s="269">
        <v>4</v>
      </c>
      <c r="D79" s="270">
        <v>10</v>
      </c>
      <c r="E79" s="268">
        <v>16</v>
      </c>
      <c r="F79" s="270">
        <v>2</v>
      </c>
      <c r="G79" s="268">
        <v>12</v>
      </c>
      <c r="H79" s="269">
        <v>5</v>
      </c>
      <c r="I79" s="270">
        <v>13</v>
      </c>
      <c r="J79" s="268">
        <v>34</v>
      </c>
      <c r="K79" s="269">
        <v>2</v>
      </c>
      <c r="L79" s="270">
        <v>20</v>
      </c>
      <c r="M79" s="268">
        <v>10</v>
      </c>
      <c r="N79" s="270">
        <v>9</v>
      </c>
      <c r="O79" s="268">
        <v>2</v>
      </c>
      <c r="P79" s="269">
        <v>0</v>
      </c>
      <c r="Q79" s="270">
        <v>14</v>
      </c>
    </row>
    <row r="80" spans="1:17" ht="15.75">
      <c r="A80" s="169" t="s">
        <v>266</v>
      </c>
      <c r="B80" s="268">
        <v>111</v>
      </c>
      <c r="C80" s="269">
        <v>1</v>
      </c>
      <c r="D80" s="270">
        <v>56</v>
      </c>
      <c r="E80" s="268">
        <v>9</v>
      </c>
      <c r="F80" s="270">
        <v>2</v>
      </c>
      <c r="G80" s="268">
        <v>5</v>
      </c>
      <c r="H80" s="269">
        <v>0</v>
      </c>
      <c r="I80" s="270">
        <v>6</v>
      </c>
      <c r="J80" s="268">
        <v>80</v>
      </c>
      <c r="K80" s="269">
        <v>2</v>
      </c>
      <c r="L80" s="270">
        <v>34</v>
      </c>
      <c r="M80" s="268">
        <v>9</v>
      </c>
      <c r="N80" s="270">
        <v>1</v>
      </c>
      <c r="O80" s="268">
        <v>15</v>
      </c>
      <c r="P80" s="269">
        <v>1</v>
      </c>
      <c r="Q80" s="270">
        <v>392</v>
      </c>
    </row>
    <row r="81" spans="1:17" ht="15.75">
      <c r="A81" s="165" t="s">
        <v>267</v>
      </c>
      <c r="B81" s="268">
        <v>82</v>
      </c>
      <c r="C81" s="269">
        <v>9</v>
      </c>
      <c r="D81" s="270">
        <v>23</v>
      </c>
      <c r="E81" s="268">
        <v>7</v>
      </c>
      <c r="F81" s="270">
        <v>2</v>
      </c>
      <c r="G81" s="268">
        <v>2</v>
      </c>
      <c r="H81" s="269">
        <v>3</v>
      </c>
      <c r="I81" s="270">
        <v>7</v>
      </c>
      <c r="J81" s="268">
        <v>63</v>
      </c>
      <c r="K81" s="269">
        <v>3</v>
      </c>
      <c r="L81" s="270">
        <v>28</v>
      </c>
      <c r="M81" s="268">
        <v>3</v>
      </c>
      <c r="N81" s="270">
        <v>4</v>
      </c>
      <c r="O81" s="268">
        <v>1</v>
      </c>
      <c r="P81" s="269">
        <v>1</v>
      </c>
      <c r="Q81" s="270">
        <v>9</v>
      </c>
    </row>
    <row r="82" spans="1:17" ht="15.75">
      <c r="A82" s="169" t="s">
        <v>268</v>
      </c>
      <c r="B82" s="268">
        <v>13</v>
      </c>
      <c r="C82" s="269">
        <v>0</v>
      </c>
      <c r="D82" s="270">
        <v>35</v>
      </c>
      <c r="E82" s="268">
        <v>3</v>
      </c>
      <c r="F82" s="270">
        <v>8</v>
      </c>
      <c r="G82" s="268">
        <v>9</v>
      </c>
      <c r="H82" s="269">
        <v>3</v>
      </c>
      <c r="I82" s="270">
        <v>25</v>
      </c>
      <c r="J82" s="268">
        <v>26</v>
      </c>
      <c r="K82" s="269">
        <v>0</v>
      </c>
      <c r="L82" s="270">
        <v>56</v>
      </c>
      <c r="M82" s="268">
        <v>7</v>
      </c>
      <c r="N82" s="270">
        <v>3</v>
      </c>
      <c r="O82" s="268">
        <v>12</v>
      </c>
      <c r="P82" s="269">
        <v>5</v>
      </c>
      <c r="Q82" s="270">
        <v>37</v>
      </c>
    </row>
    <row r="83" spans="1:17" ht="15.75">
      <c r="A83" s="165" t="s">
        <v>269</v>
      </c>
      <c r="B83" s="268">
        <v>3</v>
      </c>
      <c r="C83" s="269">
        <v>4</v>
      </c>
      <c r="D83" s="270">
        <v>24</v>
      </c>
      <c r="E83" s="268">
        <v>0</v>
      </c>
      <c r="F83" s="270">
        <v>2</v>
      </c>
      <c r="G83" s="268">
        <v>1</v>
      </c>
      <c r="H83" s="269">
        <v>0</v>
      </c>
      <c r="I83" s="270">
        <v>33</v>
      </c>
      <c r="J83" s="268">
        <v>11</v>
      </c>
      <c r="K83" s="269">
        <v>2</v>
      </c>
      <c r="L83" s="270">
        <v>22</v>
      </c>
      <c r="M83" s="268">
        <v>1</v>
      </c>
      <c r="N83" s="270">
        <v>0</v>
      </c>
      <c r="O83" s="268">
        <v>0</v>
      </c>
      <c r="P83" s="269">
        <v>1</v>
      </c>
      <c r="Q83" s="270">
        <v>16</v>
      </c>
    </row>
    <row r="84" spans="1:17" ht="15.75">
      <c r="A84" s="169" t="s">
        <v>270</v>
      </c>
      <c r="B84" s="268">
        <v>34</v>
      </c>
      <c r="C84" s="269">
        <v>1</v>
      </c>
      <c r="D84" s="270">
        <v>41</v>
      </c>
      <c r="E84" s="268">
        <v>8</v>
      </c>
      <c r="F84" s="270">
        <v>1</v>
      </c>
      <c r="G84" s="268">
        <v>2</v>
      </c>
      <c r="H84" s="269">
        <v>0</v>
      </c>
      <c r="I84" s="270">
        <v>28</v>
      </c>
      <c r="J84" s="268">
        <v>20</v>
      </c>
      <c r="K84" s="269">
        <v>1</v>
      </c>
      <c r="L84" s="270">
        <v>42</v>
      </c>
      <c r="M84" s="268">
        <v>2</v>
      </c>
      <c r="N84" s="270">
        <v>0</v>
      </c>
      <c r="O84" s="268">
        <v>4</v>
      </c>
      <c r="P84" s="269">
        <v>0</v>
      </c>
      <c r="Q84" s="270">
        <v>71</v>
      </c>
    </row>
    <row r="85" spans="1:17" ht="15.75">
      <c r="A85" s="165" t="s">
        <v>271</v>
      </c>
      <c r="B85" s="268">
        <v>82</v>
      </c>
      <c r="C85" s="269">
        <v>3</v>
      </c>
      <c r="D85" s="270">
        <v>101</v>
      </c>
      <c r="E85" s="268">
        <v>15</v>
      </c>
      <c r="F85" s="270">
        <v>7</v>
      </c>
      <c r="G85" s="268">
        <v>9</v>
      </c>
      <c r="H85" s="269">
        <v>2</v>
      </c>
      <c r="I85" s="270">
        <v>28</v>
      </c>
      <c r="J85" s="268">
        <v>78</v>
      </c>
      <c r="K85" s="269">
        <v>1</v>
      </c>
      <c r="L85" s="270">
        <v>83</v>
      </c>
      <c r="M85" s="268">
        <v>10</v>
      </c>
      <c r="N85" s="270">
        <v>2</v>
      </c>
      <c r="O85" s="268">
        <v>6</v>
      </c>
      <c r="P85" s="269">
        <v>4</v>
      </c>
      <c r="Q85" s="270">
        <v>649</v>
      </c>
    </row>
    <row r="86" spans="1:17" ht="15.75">
      <c r="A86" s="169" t="s">
        <v>272</v>
      </c>
      <c r="B86" s="268">
        <v>39</v>
      </c>
      <c r="C86" s="269">
        <v>5</v>
      </c>
      <c r="D86" s="270">
        <v>31</v>
      </c>
      <c r="E86" s="268">
        <v>8</v>
      </c>
      <c r="F86" s="270">
        <v>16</v>
      </c>
      <c r="G86" s="268">
        <v>3</v>
      </c>
      <c r="H86" s="269">
        <v>3</v>
      </c>
      <c r="I86" s="270">
        <v>320</v>
      </c>
      <c r="J86" s="268">
        <v>31</v>
      </c>
      <c r="K86" s="269">
        <v>4</v>
      </c>
      <c r="L86" s="270">
        <v>49</v>
      </c>
      <c r="M86" s="268">
        <v>11</v>
      </c>
      <c r="N86" s="270">
        <v>10</v>
      </c>
      <c r="O86" s="268">
        <v>8</v>
      </c>
      <c r="P86" s="269">
        <v>16</v>
      </c>
      <c r="Q86" s="270">
        <v>49</v>
      </c>
    </row>
    <row r="87" spans="1:17" ht="15.75">
      <c r="A87" s="165" t="s">
        <v>273</v>
      </c>
      <c r="B87" s="268">
        <v>13</v>
      </c>
      <c r="C87" s="269">
        <v>5</v>
      </c>
      <c r="D87" s="270">
        <v>20</v>
      </c>
      <c r="E87" s="268">
        <v>4</v>
      </c>
      <c r="F87" s="270">
        <v>1</v>
      </c>
      <c r="G87" s="268">
        <v>2</v>
      </c>
      <c r="H87" s="269">
        <v>1</v>
      </c>
      <c r="I87" s="270">
        <v>50</v>
      </c>
      <c r="J87" s="268">
        <v>13</v>
      </c>
      <c r="K87" s="269">
        <v>3</v>
      </c>
      <c r="L87" s="270">
        <v>19</v>
      </c>
      <c r="M87" s="268">
        <v>3</v>
      </c>
      <c r="N87" s="270">
        <v>1</v>
      </c>
      <c r="O87" s="268">
        <v>0</v>
      </c>
      <c r="P87" s="269">
        <v>0</v>
      </c>
      <c r="Q87" s="270">
        <v>33</v>
      </c>
    </row>
    <row r="88" spans="1:17" ht="15.75">
      <c r="A88" s="169" t="s">
        <v>274</v>
      </c>
      <c r="B88" s="268">
        <v>87</v>
      </c>
      <c r="C88" s="269">
        <v>2</v>
      </c>
      <c r="D88" s="270">
        <v>67</v>
      </c>
      <c r="E88" s="268">
        <v>23</v>
      </c>
      <c r="F88" s="270">
        <v>11</v>
      </c>
      <c r="G88" s="268">
        <v>26</v>
      </c>
      <c r="H88" s="269">
        <v>3</v>
      </c>
      <c r="I88" s="270">
        <v>74</v>
      </c>
      <c r="J88" s="268">
        <v>66</v>
      </c>
      <c r="K88" s="269">
        <v>1</v>
      </c>
      <c r="L88" s="270">
        <v>81</v>
      </c>
      <c r="M88" s="268">
        <v>21</v>
      </c>
      <c r="N88" s="270">
        <v>5</v>
      </c>
      <c r="O88" s="268">
        <v>17</v>
      </c>
      <c r="P88" s="269">
        <v>2</v>
      </c>
      <c r="Q88" s="270">
        <v>75</v>
      </c>
    </row>
    <row r="89" spans="1:17" ht="16.5" thickBot="1">
      <c r="A89" s="173" t="s">
        <v>275</v>
      </c>
      <c r="B89" s="268">
        <v>59</v>
      </c>
      <c r="C89" s="269">
        <v>6</v>
      </c>
      <c r="D89" s="270">
        <v>78</v>
      </c>
      <c r="E89" s="268">
        <v>26</v>
      </c>
      <c r="F89" s="270">
        <v>4</v>
      </c>
      <c r="G89" s="268">
        <v>10</v>
      </c>
      <c r="H89" s="269">
        <v>1</v>
      </c>
      <c r="I89" s="270">
        <v>174</v>
      </c>
      <c r="J89" s="268">
        <v>72</v>
      </c>
      <c r="K89" s="269">
        <v>1</v>
      </c>
      <c r="L89" s="270">
        <v>66</v>
      </c>
      <c r="M89" s="268">
        <v>18</v>
      </c>
      <c r="N89" s="270">
        <v>8</v>
      </c>
      <c r="O89" s="268">
        <v>9</v>
      </c>
      <c r="P89" s="269">
        <v>1</v>
      </c>
      <c r="Q89" s="270">
        <v>63</v>
      </c>
    </row>
    <row r="90" spans="1:17" s="178" customFormat="1" ht="17.25" thickBot="1" thickTop="1">
      <c r="A90" s="174" t="s">
        <v>276</v>
      </c>
      <c r="B90" s="271">
        <f>SUM(B9:B89)</f>
        <v>30065</v>
      </c>
      <c r="C90" s="272">
        <f aca="true" t="shared" si="0" ref="C90:I90">SUM(C9:C89)</f>
        <v>1067</v>
      </c>
      <c r="D90" s="273">
        <f t="shared" si="0"/>
        <v>31414</v>
      </c>
      <c r="E90" s="271">
        <f t="shared" si="0"/>
        <v>8230</v>
      </c>
      <c r="F90" s="273">
        <f t="shared" si="0"/>
        <v>1705</v>
      </c>
      <c r="G90" s="271">
        <f t="shared" si="0"/>
        <v>6841</v>
      </c>
      <c r="H90" s="272">
        <f t="shared" si="0"/>
        <v>1118</v>
      </c>
      <c r="I90" s="273">
        <f t="shared" si="0"/>
        <v>18862</v>
      </c>
      <c r="J90" s="271">
        <f>SUM(J9:J89)</f>
        <v>25389</v>
      </c>
      <c r="K90" s="272">
        <f aca="true" t="shared" si="1" ref="K90:Q90">SUM(K9:K89)</f>
        <v>661</v>
      </c>
      <c r="L90" s="273">
        <f t="shared" si="1"/>
        <v>27013</v>
      </c>
      <c r="M90" s="271">
        <f t="shared" si="1"/>
        <v>8159</v>
      </c>
      <c r="N90" s="273">
        <f t="shared" si="1"/>
        <v>1681</v>
      </c>
      <c r="O90" s="271">
        <f t="shared" si="1"/>
        <v>6123</v>
      </c>
      <c r="P90" s="272">
        <f t="shared" si="1"/>
        <v>1050</v>
      </c>
      <c r="Q90" s="274">
        <f t="shared" si="1"/>
        <v>23417</v>
      </c>
    </row>
    <row r="91" spans="1:17" s="184" customFormat="1" ht="16.5" thickTop="1">
      <c r="A91" s="179" t="s">
        <v>19</v>
      </c>
      <c r="B91" s="180"/>
      <c r="C91" s="181"/>
      <c r="D91" s="181"/>
      <c r="E91" s="182"/>
      <c r="F91" s="182"/>
      <c r="G91" s="182"/>
      <c r="H91" s="182"/>
      <c r="I91" s="182"/>
      <c r="J91" s="183"/>
      <c r="K91" s="183"/>
      <c r="L91" s="183"/>
      <c r="M91" s="183"/>
      <c r="N91" s="183"/>
      <c r="O91" s="183"/>
      <c r="P91" s="183"/>
      <c r="Q91" s="183"/>
    </row>
    <row r="92" spans="1:10" s="188" customFormat="1" ht="20.25">
      <c r="A92" s="185"/>
      <c r="B92" s="186"/>
      <c r="C92" s="186"/>
      <c r="D92" s="186"/>
      <c r="E92" s="186"/>
      <c r="F92" s="186"/>
      <c r="G92" s="186"/>
      <c r="H92" s="186"/>
      <c r="I92" s="186"/>
      <c r="J92" s="187"/>
    </row>
    <row r="93" spans="1:10" s="190" customFormat="1" ht="20.25">
      <c r="A93" s="189"/>
      <c r="J93" s="191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4">
      <selection activeCell="F25" sqref="F25:G25"/>
    </sheetView>
  </sheetViews>
  <sheetFormatPr defaultColWidth="9.140625" defaultRowHeight="15"/>
  <cols>
    <col min="1" max="1" width="26.8515625" style="0" customWidth="1"/>
  </cols>
  <sheetData>
    <row r="2" spans="1:8" ht="18.75" thickBot="1">
      <c r="A2" s="328" t="s">
        <v>90</v>
      </c>
      <c r="B2" s="328"/>
      <c r="C2" s="328"/>
      <c r="D2" s="328"/>
      <c r="E2" s="328"/>
      <c r="F2" s="328"/>
      <c r="G2" s="328"/>
      <c r="H2" s="328"/>
    </row>
    <row r="5" spans="1:8" ht="18.75" customHeight="1">
      <c r="A5" s="329" t="s">
        <v>287</v>
      </c>
      <c r="B5" s="329"/>
      <c r="C5" s="329"/>
      <c r="D5" s="329"/>
      <c r="E5" s="329"/>
      <c r="F5" s="329"/>
      <c r="G5" s="329"/>
      <c r="H5" s="329"/>
    </row>
    <row r="6" spans="2:8" ht="15.75">
      <c r="B6" s="1"/>
      <c r="C6" s="151"/>
      <c r="D6" s="151"/>
      <c r="E6" s="151"/>
      <c r="F6" s="151"/>
      <c r="G6" s="151"/>
      <c r="H6" s="151"/>
    </row>
    <row r="7" spans="2:8" ht="15.75">
      <c r="B7" s="1"/>
      <c r="C7" s="151"/>
      <c r="D7" s="151"/>
      <c r="E7" s="151"/>
      <c r="F7" s="151"/>
      <c r="G7" s="151"/>
      <c r="H7" s="151"/>
    </row>
    <row r="9" spans="1:7" ht="31.5" customHeight="1">
      <c r="A9" s="203"/>
      <c r="B9" s="418" t="s">
        <v>4</v>
      </c>
      <c r="C9" s="419"/>
      <c r="D9" s="418" t="s">
        <v>7</v>
      </c>
      <c r="E9" s="419"/>
      <c r="F9" s="418" t="s">
        <v>3</v>
      </c>
      <c r="G9" s="419"/>
    </row>
    <row r="10" spans="1:7" ht="31.5" customHeight="1">
      <c r="A10" s="204" t="s">
        <v>10</v>
      </c>
      <c r="B10" s="414">
        <v>24</v>
      </c>
      <c r="C10" s="415"/>
      <c r="D10" s="414">
        <v>147</v>
      </c>
      <c r="E10" s="415"/>
      <c r="F10" s="416">
        <v>171</v>
      </c>
      <c r="G10" s="417"/>
    </row>
    <row r="11" spans="1:7" ht="30">
      <c r="A11" s="205" t="s">
        <v>288</v>
      </c>
      <c r="B11" s="420">
        <v>14308046</v>
      </c>
      <c r="C11" s="421"/>
      <c r="D11" s="420">
        <v>20209000</v>
      </c>
      <c r="E11" s="421"/>
      <c r="F11" s="420">
        <v>34517046</v>
      </c>
      <c r="G11" s="421"/>
    </row>
    <row r="12" spans="1:7" ht="45">
      <c r="A12" s="206" t="s">
        <v>289</v>
      </c>
      <c r="B12" s="420">
        <v>7409087</v>
      </c>
      <c r="C12" s="421"/>
      <c r="D12" s="420">
        <v>11732350</v>
      </c>
      <c r="E12" s="421"/>
      <c r="F12" s="420">
        <v>19141437</v>
      </c>
      <c r="G12" s="421"/>
    </row>
    <row r="13" spans="1:7" ht="15">
      <c r="A13" s="207" t="s">
        <v>290</v>
      </c>
      <c r="B13" s="422">
        <f>(B12/B11)*100</f>
        <v>51.782661308189816</v>
      </c>
      <c r="C13" s="423"/>
      <c r="D13" s="422">
        <f>(D12/D11)*100</f>
        <v>58.055074471770006</v>
      </c>
      <c r="E13" s="423"/>
      <c r="F13" s="422">
        <f>(F12/F11)*100</f>
        <v>55.45502648169835</v>
      </c>
      <c r="G13" s="423"/>
    </row>
    <row r="14" spans="1:4" ht="15">
      <c r="A14" s="29" t="s">
        <v>19</v>
      </c>
      <c r="B14" s="29"/>
      <c r="C14" s="29"/>
      <c r="D14" s="29"/>
    </row>
    <row r="15" spans="1:4" ht="15">
      <c r="A15" s="29"/>
      <c r="B15" s="29"/>
      <c r="C15" s="29"/>
      <c r="D15" s="29"/>
    </row>
    <row r="16" spans="1:4" ht="15">
      <c r="A16" s="29"/>
      <c r="B16" s="29"/>
      <c r="C16" s="29"/>
      <c r="D16" s="29"/>
    </row>
    <row r="17" spans="1:4" ht="15">
      <c r="A17" s="29"/>
      <c r="B17" s="29"/>
      <c r="C17" s="29"/>
      <c r="D17" s="29"/>
    </row>
    <row r="18" ht="15.75" customHeight="1"/>
    <row r="19" spans="1:7" ht="15.75" customHeight="1">
      <c r="A19" s="424" t="s">
        <v>291</v>
      </c>
      <c r="B19" s="424"/>
      <c r="C19" s="424"/>
      <c r="D19" s="424"/>
      <c r="E19" s="424"/>
      <c r="F19" s="424"/>
      <c r="G19" s="424"/>
    </row>
    <row r="20" spans="1:7" ht="15.75" customHeight="1">
      <c r="A20" s="424"/>
      <c r="B20" s="424"/>
      <c r="C20" s="424"/>
      <c r="D20" s="424"/>
      <c r="E20" s="424"/>
      <c r="F20" s="424"/>
      <c r="G20" s="424"/>
    </row>
    <row r="21" spans="1:7" ht="31.5" customHeight="1">
      <c r="A21" s="135"/>
      <c r="B21" s="135"/>
      <c r="C21" s="135"/>
      <c r="D21" s="135"/>
      <c r="E21" s="135"/>
      <c r="F21" s="135"/>
      <c r="G21" s="135"/>
    </row>
    <row r="22" spans="1:8" ht="15">
      <c r="A22" s="425"/>
      <c r="B22" s="425"/>
      <c r="C22" s="425"/>
      <c r="D22" s="425"/>
      <c r="E22" s="425"/>
      <c r="F22" s="425"/>
      <c r="G22" s="425"/>
      <c r="H22" s="425"/>
    </row>
    <row r="23" spans="1:7" ht="15">
      <c r="A23" s="208"/>
      <c r="B23" s="418" t="s">
        <v>4</v>
      </c>
      <c r="C23" s="419"/>
      <c r="D23" s="418" t="s">
        <v>7</v>
      </c>
      <c r="E23" s="419"/>
      <c r="F23" s="418" t="s">
        <v>3</v>
      </c>
      <c r="G23" s="419"/>
    </row>
    <row r="24" spans="1:7" ht="15">
      <c r="A24" s="209" t="s">
        <v>10</v>
      </c>
      <c r="B24" s="348">
        <v>153</v>
      </c>
      <c r="C24" s="346"/>
      <c r="D24" s="348">
        <v>1271</v>
      </c>
      <c r="E24" s="346"/>
      <c r="F24" s="348">
        <v>1424</v>
      </c>
      <c r="G24" s="426"/>
    </row>
    <row r="25" spans="1:7" ht="30">
      <c r="A25" s="210" t="s">
        <v>288</v>
      </c>
      <c r="B25" s="427">
        <v>328941449</v>
      </c>
      <c r="C25" s="428"/>
      <c r="D25" s="427">
        <v>211528000</v>
      </c>
      <c r="E25" s="428"/>
      <c r="F25" s="427">
        <v>540469449</v>
      </c>
      <c r="G25" s="429"/>
    </row>
    <row r="26" spans="1:7" ht="45">
      <c r="A26" s="211" t="s">
        <v>289</v>
      </c>
      <c r="B26" s="427">
        <v>100523562</v>
      </c>
      <c r="C26" s="429"/>
      <c r="D26" s="427">
        <v>137325816</v>
      </c>
      <c r="E26" s="429"/>
      <c r="F26" s="427">
        <v>237849378</v>
      </c>
      <c r="G26" s="429"/>
    </row>
    <row r="27" spans="1:7" ht="15">
      <c r="A27" s="207" t="s">
        <v>290</v>
      </c>
      <c r="B27" s="422">
        <f>(B26/B25)*100</f>
        <v>30.559712771253704</v>
      </c>
      <c r="C27" s="423"/>
      <c r="D27" s="422">
        <f>(D26/D25)*100</f>
        <v>64.92086910479937</v>
      </c>
      <c r="E27" s="423"/>
      <c r="F27" s="422">
        <f>(F26/F25)*100</f>
        <v>44.007922823404584</v>
      </c>
      <c r="G27" s="423"/>
    </row>
    <row r="28" spans="1:4" ht="15">
      <c r="A28" s="29" t="s">
        <v>19</v>
      </c>
      <c r="B28" s="29"/>
      <c r="C28" s="29"/>
      <c r="D28" s="29"/>
    </row>
  </sheetData>
  <sheetProtection/>
  <mergeCells count="34"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61">
      <selection activeCell="E90" sqref="E90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8" max="8" width="19.8515625" style="0" bestFit="1" customWidth="1"/>
    <col min="249" max="249" width="18.00390625" style="0" customWidth="1"/>
    <col min="250" max="251" width="13.8515625" style="0" customWidth="1"/>
    <col min="252" max="252" width="19.421875" style="0" customWidth="1"/>
    <col min="253" max="253" width="10.140625" style="0" bestFit="1" customWidth="1"/>
    <col min="254" max="254" width="8.8515625" style="0" customWidth="1"/>
    <col min="255" max="255" width="10.140625" style="0" bestFit="1" customWidth="1"/>
  </cols>
  <sheetData>
    <row r="1" spans="1:8" ht="19.5" customHeight="1" thickBot="1">
      <c r="A1" s="288" t="s">
        <v>127</v>
      </c>
      <c r="B1" s="288"/>
      <c r="C1" s="288"/>
      <c r="D1" s="288"/>
      <c r="E1" s="288"/>
      <c r="F1" s="288"/>
      <c r="G1" s="288"/>
      <c r="H1" s="129"/>
    </row>
    <row r="4" spans="1:7" ht="15.75" customHeight="1">
      <c r="A4" s="430" t="s">
        <v>292</v>
      </c>
      <c r="B4" s="430"/>
      <c r="C4" s="430"/>
      <c r="D4" s="430"/>
      <c r="E4" s="430"/>
      <c r="F4" s="430"/>
      <c r="G4" s="430"/>
    </row>
    <row r="5" spans="1:7" ht="15">
      <c r="A5" s="430"/>
      <c r="B5" s="430"/>
      <c r="C5" s="430"/>
      <c r="D5" s="430"/>
      <c r="E5" s="430"/>
      <c r="F5" s="430"/>
      <c r="G5" s="430"/>
    </row>
    <row r="7" spans="2:5" ht="15">
      <c r="B7" s="353" t="s">
        <v>147</v>
      </c>
      <c r="C7" s="353"/>
      <c r="D7" s="353"/>
      <c r="E7" s="353"/>
    </row>
    <row r="8" spans="2:5" ht="15.75" customHeight="1">
      <c r="B8" s="212"/>
      <c r="C8" s="212"/>
      <c r="D8" s="212"/>
      <c r="E8" s="212"/>
    </row>
    <row r="9" spans="2:5" ht="15.75" customHeight="1">
      <c r="B9" s="431" t="s">
        <v>293</v>
      </c>
      <c r="C9" s="431" t="s">
        <v>294</v>
      </c>
      <c r="D9" s="431" t="s">
        <v>295</v>
      </c>
      <c r="E9" s="431" t="s">
        <v>296</v>
      </c>
    </row>
    <row r="10" spans="2:5" ht="15">
      <c r="B10" s="431"/>
      <c r="C10" s="431"/>
      <c r="D10" s="432"/>
      <c r="E10" s="432"/>
    </row>
    <row r="11" spans="2:5" ht="29.25" customHeight="1">
      <c r="B11" s="431"/>
      <c r="C11" s="431"/>
      <c r="D11" s="432"/>
      <c r="E11" s="432"/>
    </row>
    <row r="12" spans="2:5" ht="15">
      <c r="B12" s="213" t="s">
        <v>228</v>
      </c>
      <c r="C12" s="214">
        <v>103</v>
      </c>
      <c r="D12" s="215">
        <v>300307249</v>
      </c>
      <c r="E12" s="215">
        <v>84104563</v>
      </c>
    </row>
    <row r="13" spans="2:5" ht="15">
      <c r="B13" s="213" t="s">
        <v>200</v>
      </c>
      <c r="C13" s="214">
        <v>14</v>
      </c>
      <c r="D13" s="215">
        <v>4025000</v>
      </c>
      <c r="E13" s="215">
        <v>2793085</v>
      </c>
    </row>
    <row r="14" spans="2:5" ht="16.5" customHeight="1">
      <c r="B14" s="213" t="s">
        <v>229</v>
      </c>
      <c r="C14" s="214">
        <v>9</v>
      </c>
      <c r="D14" s="215">
        <v>3154200</v>
      </c>
      <c r="E14" s="215">
        <v>1094700</v>
      </c>
    </row>
    <row r="15" spans="2:5" ht="15">
      <c r="B15" s="213" t="s">
        <v>235</v>
      </c>
      <c r="C15" s="214">
        <v>5</v>
      </c>
      <c r="D15" s="215">
        <v>820000</v>
      </c>
      <c r="E15" s="215">
        <v>510280</v>
      </c>
    </row>
    <row r="16" spans="2:5" ht="15">
      <c r="B16" s="213" t="s">
        <v>210</v>
      </c>
      <c r="C16" s="214">
        <v>4</v>
      </c>
      <c r="D16" s="215">
        <v>5410000</v>
      </c>
      <c r="E16" s="215">
        <v>865150</v>
      </c>
    </row>
    <row r="17" spans="2:5" ht="15">
      <c r="B17" s="213" t="s">
        <v>221</v>
      </c>
      <c r="C17" s="214">
        <v>2</v>
      </c>
      <c r="D17" s="215">
        <v>550000</v>
      </c>
      <c r="E17" s="215">
        <v>276500</v>
      </c>
    </row>
    <row r="18" spans="2:5" ht="15">
      <c r="B18" s="213" t="s">
        <v>227</v>
      </c>
      <c r="C18" s="214">
        <v>2</v>
      </c>
      <c r="D18" s="215">
        <v>150000</v>
      </c>
      <c r="E18" s="215">
        <v>56000</v>
      </c>
    </row>
    <row r="19" spans="2:5" ht="15">
      <c r="B19" s="213" t="s">
        <v>242</v>
      </c>
      <c r="C19" s="214">
        <v>2</v>
      </c>
      <c r="D19" s="215">
        <v>1000000</v>
      </c>
      <c r="E19" s="215">
        <v>458000</v>
      </c>
    </row>
    <row r="20" spans="2:5" ht="15">
      <c r="B20" s="213" t="s">
        <v>201</v>
      </c>
      <c r="C20" s="214">
        <v>2</v>
      </c>
      <c r="D20" s="215">
        <v>800000</v>
      </c>
      <c r="E20" s="215">
        <v>275000</v>
      </c>
    </row>
    <row r="21" spans="2:5" ht="15">
      <c r="B21" s="213" t="s">
        <v>212</v>
      </c>
      <c r="C21" s="214">
        <v>1</v>
      </c>
      <c r="D21" s="215">
        <v>9775000</v>
      </c>
      <c r="E21" s="215">
        <v>4985250</v>
      </c>
    </row>
    <row r="22" spans="2:5" ht="15">
      <c r="B22" s="213" t="s">
        <v>237</v>
      </c>
      <c r="C22" s="214">
        <v>1</v>
      </c>
      <c r="D22" s="215">
        <v>100000</v>
      </c>
      <c r="E22" s="215">
        <v>40000</v>
      </c>
    </row>
    <row r="23" spans="2:5" ht="15">
      <c r="B23" s="213" t="s">
        <v>231</v>
      </c>
      <c r="C23" s="214">
        <v>1</v>
      </c>
      <c r="D23" s="215">
        <v>100000</v>
      </c>
      <c r="E23" s="215">
        <v>1000</v>
      </c>
    </row>
    <row r="24" spans="2:5" ht="15">
      <c r="B24" s="213" t="s">
        <v>215</v>
      </c>
      <c r="C24" s="214">
        <v>1</v>
      </c>
      <c r="D24" s="215">
        <v>100000</v>
      </c>
      <c r="E24" s="215">
        <v>35000</v>
      </c>
    </row>
    <row r="25" spans="2:5" ht="15">
      <c r="B25" s="213" t="s">
        <v>195</v>
      </c>
      <c r="C25" s="214">
        <v>1</v>
      </c>
      <c r="D25" s="215">
        <v>1000000</v>
      </c>
      <c r="E25" s="215">
        <v>70000</v>
      </c>
    </row>
    <row r="26" spans="2:5" ht="15">
      <c r="B26" s="213" t="s">
        <v>197</v>
      </c>
      <c r="C26" s="214">
        <v>1</v>
      </c>
      <c r="D26" s="215">
        <v>50000</v>
      </c>
      <c r="E26" s="215">
        <v>25000</v>
      </c>
    </row>
    <row r="27" spans="2:5" ht="15">
      <c r="B27" s="433" t="s">
        <v>34</v>
      </c>
      <c r="C27" s="433"/>
      <c r="D27" s="433"/>
      <c r="E27" s="220">
        <f>SUM(E12:E26)</f>
        <v>95589528</v>
      </c>
    </row>
    <row r="28" spans="2:5" ht="15" customHeight="1">
      <c r="B28" s="29" t="s">
        <v>19</v>
      </c>
      <c r="C28" s="29"/>
      <c r="D28" s="29"/>
      <c r="E28" s="216"/>
    </row>
    <row r="29" spans="2:5" ht="15" customHeight="1">
      <c r="B29" s="217"/>
      <c r="C29" s="217"/>
      <c r="D29" s="218"/>
      <c r="E29" s="218"/>
    </row>
    <row r="30" spans="2:5" ht="15">
      <c r="B30" s="217"/>
      <c r="C30" s="217"/>
      <c r="D30" s="218"/>
      <c r="E30" s="218"/>
    </row>
    <row r="31" spans="2:5" ht="15">
      <c r="B31" s="217"/>
      <c r="C31" s="217"/>
      <c r="D31" s="218"/>
      <c r="E31" s="218"/>
    </row>
    <row r="32" spans="2:5" ht="15.75" customHeight="1">
      <c r="B32" s="353" t="s">
        <v>165</v>
      </c>
      <c r="C32" s="353"/>
      <c r="D32" s="353"/>
      <c r="E32" s="353"/>
    </row>
    <row r="33" spans="2:5" ht="15">
      <c r="B33" s="219"/>
      <c r="C33" s="219"/>
      <c r="D33" s="219"/>
      <c r="E33" s="219"/>
    </row>
    <row r="34" spans="2:5" ht="15">
      <c r="B34" s="431" t="s">
        <v>293</v>
      </c>
      <c r="C34" s="431" t="s">
        <v>294</v>
      </c>
      <c r="D34" s="431" t="s">
        <v>295</v>
      </c>
      <c r="E34" s="431" t="s">
        <v>296</v>
      </c>
    </row>
    <row r="35" spans="2:5" ht="15">
      <c r="B35" s="431"/>
      <c r="C35" s="431"/>
      <c r="D35" s="432"/>
      <c r="E35" s="432"/>
    </row>
    <row r="36" spans="2:5" ht="29.25" customHeight="1">
      <c r="B36" s="431"/>
      <c r="C36" s="431"/>
      <c r="D36" s="432"/>
      <c r="E36" s="432"/>
    </row>
    <row r="37" spans="2:5" ht="15">
      <c r="B37" s="213" t="s">
        <v>228</v>
      </c>
      <c r="C37" s="214">
        <v>699</v>
      </c>
      <c r="D37" s="215">
        <v>118099700</v>
      </c>
      <c r="E37" s="215">
        <v>83676384</v>
      </c>
    </row>
    <row r="38" spans="2:5" ht="15">
      <c r="B38" s="213" t="s">
        <v>201</v>
      </c>
      <c r="C38" s="214">
        <v>156</v>
      </c>
      <c r="D38" s="215">
        <v>19495800</v>
      </c>
      <c r="E38" s="215">
        <v>11587546</v>
      </c>
    </row>
    <row r="39" spans="2:5" ht="15">
      <c r="B39" s="213" t="s">
        <v>200</v>
      </c>
      <c r="C39" s="214">
        <v>99</v>
      </c>
      <c r="D39" s="215">
        <v>15505604</v>
      </c>
      <c r="E39" s="215">
        <v>7918578</v>
      </c>
    </row>
    <row r="40" spans="2:5" ht="15">
      <c r="B40" s="213" t="s">
        <v>229</v>
      </c>
      <c r="C40" s="214">
        <v>85</v>
      </c>
      <c r="D40" s="215">
        <v>8437503</v>
      </c>
      <c r="E40" s="215">
        <v>4658551</v>
      </c>
    </row>
    <row r="41" spans="2:5" ht="15">
      <c r="B41" s="213" t="s">
        <v>242</v>
      </c>
      <c r="C41" s="214">
        <v>39</v>
      </c>
      <c r="D41" s="215">
        <v>3300001</v>
      </c>
      <c r="E41" s="215">
        <v>2115733</v>
      </c>
    </row>
    <row r="42" spans="2:5" ht="15">
      <c r="B42" s="213" t="s">
        <v>227</v>
      </c>
      <c r="C42" s="214">
        <v>22</v>
      </c>
      <c r="D42" s="215">
        <v>10510150</v>
      </c>
      <c r="E42" s="215">
        <v>7549106</v>
      </c>
    </row>
    <row r="43" spans="2:5" ht="15">
      <c r="B43" s="213" t="s">
        <v>203</v>
      </c>
      <c r="C43" s="214">
        <v>18</v>
      </c>
      <c r="D43" s="215">
        <v>3110000</v>
      </c>
      <c r="E43" s="215">
        <v>1771900</v>
      </c>
    </row>
    <row r="44" spans="2:5" ht="15">
      <c r="B44" s="213" t="s">
        <v>236</v>
      </c>
      <c r="C44" s="214">
        <v>11</v>
      </c>
      <c r="D44" s="215">
        <v>2528000</v>
      </c>
      <c r="E44" s="215">
        <v>1691500</v>
      </c>
    </row>
    <row r="45" spans="2:5" ht="15">
      <c r="B45" s="213" t="s">
        <v>221</v>
      </c>
      <c r="C45" s="214">
        <v>10</v>
      </c>
      <c r="D45" s="215">
        <v>1475550</v>
      </c>
      <c r="E45" s="215">
        <v>1089477</v>
      </c>
    </row>
    <row r="46" spans="2:5" ht="15">
      <c r="B46" s="213" t="s">
        <v>210</v>
      </c>
      <c r="C46" s="214">
        <v>10</v>
      </c>
      <c r="D46" s="215">
        <v>680005</v>
      </c>
      <c r="E46" s="215">
        <v>337365</v>
      </c>
    </row>
    <row r="47" spans="2:5" ht="15">
      <c r="B47" s="213" t="s">
        <v>225</v>
      </c>
      <c r="C47" s="214">
        <v>10</v>
      </c>
      <c r="D47" s="215">
        <v>1235000</v>
      </c>
      <c r="E47" s="215">
        <v>709000</v>
      </c>
    </row>
    <row r="48" spans="2:5" ht="16.5" customHeight="1">
      <c r="B48" s="213" t="s">
        <v>235</v>
      </c>
      <c r="C48" s="214">
        <v>8</v>
      </c>
      <c r="D48" s="215">
        <v>460820</v>
      </c>
      <c r="E48" s="215">
        <v>264510</v>
      </c>
    </row>
    <row r="49" spans="2:5" ht="15">
      <c r="B49" s="213" t="s">
        <v>195</v>
      </c>
      <c r="C49" s="214">
        <v>8</v>
      </c>
      <c r="D49" s="215">
        <v>1045001</v>
      </c>
      <c r="E49" s="215">
        <v>750920</v>
      </c>
    </row>
    <row r="50" spans="2:5" ht="15">
      <c r="B50" s="213" t="s">
        <v>255</v>
      </c>
      <c r="C50" s="214">
        <v>6</v>
      </c>
      <c r="D50" s="215">
        <v>465000</v>
      </c>
      <c r="E50" s="215">
        <v>382500</v>
      </c>
    </row>
    <row r="51" spans="2:5" ht="15">
      <c r="B51" s="213" t="s">
        <v>197</v>
      </c>
      <c r="C51" s="214">
        <v>5</v>
      </c>
      <c r="D51" s="215">
        <v>2450050</v>
      </c>
      <c r="E51" s="215">
        <v>879025</v>
      </c>
    </row>
    <row r="52" spans="2:5" ht="15">
      <c r="B52" s="213" t="s">
        <v>239</v>
      </c>
      <c r="C52" s="214">
        <v>5</v>
      </c>
      <c r="D52" s="215">
        <v>1225000</v>
      </c>
      <c r="E52" s="215">
        <v>236500</v>
      </c>
    </row>
    <row r="53" spans="2:5" ht="15">
      <c r="B53" s="213" t="s">
        <v>220</v>
      </c>
      <c r="C53" s="214">
        <v>4</v>
      </c>
      <c r="D53" s="215">
        <v>345000</v>
      </c>
      <c r="E53" s="215">
        <v>126725</v>
      </c>
    </row>
    <row r="54" spans="2:5" ht="15">
      <c r="B54" s="213" t="s">
        <v>232</v>
      </c>
      <c r="C54" s="214">
        <v>4</v>
      </c>
      <c r="D54" s="215">
        <v>665000</v>
      </c>
      <c r="E54" s="215">
        <v>327000</v>
      </c>
    </row>
    <row r="55" spans="2:5" ht="15">
      <c r="B55" s="213" t="s">
        <v>226</v>
      </c>
      <c r="C55" s="214">
        <v>3</v>
      </c>
      <c r="D55" s="215">
        <v>168000</v>
      </c>
      <c r="E55" s="215">
        <v>87920</v>
      </c>
    </row>
    <row r="56" spans="2:5" ht="15">
      <c r="B56" s="213" t="s">
        <v>216</v>
      </c>
      <c r="C56" s="214">
        <v>3</v>
      </c>
      <c r="D56" s="215">
        <v>170000</v>
      </c>
      <c r="E56" s="215">
        <v>130000</v>
      </c>
    </row>
    <row r="57" spans="2:5" ht="15">
      <c r="B57" s="213" t="s">
        <v>214</v>
      </c>
      <c r="C57" s="214">
        <v>3</v>
      </c>
      <c r="D57" s="215">
        <v>90000</v>
      </c>
      <c r="E57" s="215">
        <v>75800</v>
      </c>
    </row>
    <row r="58" spans="2:5" ht="15">
      <c r="B58" s="213" t="s">
        <v>199</v>
      </c>
      <c r="C58" s="214">
        <v>3</v>
      </c>
      <c r="D58" s="215">
        <v>300000</v>
      </c>
      <c r="E58" s="215">
        <v>210000</v>
      </c>
    </row>
    <row r="59" spans="2:5" ht="15">
      <c r="B59" s="213" t="s">
        <v>208</v>
      </c>
      <c r="C59" s="214">
        <v>3</v>
      </c>
      <c r="D59" s="215">
        <v>370000</v>
      </c>
      <c r="E59" s="215">
        <v>194500</v>
      </c>
    </row>
    <row r="60" spans="2:5" ht="15">
      <c r="B60" s="213" t="s">
        <v>271</v>
      </c>
      <c r="C60" s="214">
        <v>3</v>
      </c>
      <c r="D60" s="215">
        <v>1300000</v>
      </c>
      <c r="E60" s="215">
        <v>1300000</v>
      </c>
    </row>
    <row r="61" spans="2:5" ht="15">
      <c r="B61" s="213" t="s">
        <v>259</v>
      </c>
      <c r="C61" s="214">
        <v>3</v>
      </c>
      <c r="D61" s="215">
        <v>400000</v>
      </c>
      <c r="E61" s="215">
        <v>273250</v>
      </c>
    </row>
    <row r="62" spans="2:5" ht="15">
      <c r="B62" s="213" t="s">
        <v>253</v>
      </c>
      <c r="C62" s="214">
        <v>3</v>
      </c>
      <c r="D62" s="215">
        <v>1900000</v>
      </c>
      <c r="E62" s="215">
        <v>1652000</v>
      </c>
    </row>
    <row r="63" spans="2:5" ht="15">
      <c r="B63" s="213" t="s">
        <v>248</v>
      </c>
      <c r="C63" s="214">
        <v>3</v>
      </c>
      <c r="D63" s="215">
        <v>375000</v>
      </c>
      <c r="E63" s="215">
        <v>289250</v>
      </c>
    </row>
    <row r="64" spans="2:5" ht="15">
      <c r="B64" s="213" t="s">
        <v>262</v>
      </c>
      <c r="C64" s="214">
        <v>3</v>
      </c>
      <c r="D64" s="215">
        <v>600000</v>
      </c>
      <c r="E64" s="215">
        <v>248500</v>
      </c>
    </row>
    <row r="65" spans="2:5" ht="15">
      <c r="B65" s="213" t="s">
        <v>261</v>
      </c>
      <c r="C65" s="214">
        <v>2</v>
      </c>
      <c r="D65" s="215">
        <v>520000</v>
      </c>
      <c r="E65" s="215">
        <v>3000</v>
      </c>
    </row>
    <row r="66" spans="2:5" ht="15">
      <c r="B66" s="213" t="s">
        <v>246</v>
      </c>
      <c r="C66" s="214">
        <v>2</v>
      </c>
      <c r="D66" s="215">
        <v>550000</v>
      </c>
      <c r="E66" s="215">
        <v>400000</v>
      </c>
    </row>
    <row r="67" spans="2:5" ht="15">
      <c r="B67" s="213" t="s">
        <v>244</v>
      </c>
      <c r="C67" s="214">
        <v>2</v>
      </c>
      <c r="D67" s="215">
        <v>55000</v>
      </c>
      <c r="E67" s="215">
        <v>52500</v>
      </c>
    </row>
    <row r="68" spans="2:5" ht="15">
      <c r="B68" s="213" t="s">
        <v>249</v>
      </c>
      <c r="C68" s="214">
        <v>2</v>
      </c>
      <c r="D68" s="215">
        <v>530000</v>
      </c>
      <c r="E68" s="215">
        <v>265000</v>
      </c>
    </row>
    <row r="69" spans="2:5" ht="15">
      <c r="B69" s="213" t="s">
        <v>237</v>
      </c>
      <c r="C69" s="214">
        <v>2</v>
      </c>
      <c r="D69" s="215">
        <v>150100</v>
      </c>
      <c r="E69" s="215">
        <v>130040</v>
      </c>
    </row>
    <row r="70" spans="2:5" ht="15">
      <c r="B70" s="213" t="s">
        <v>238</v>
      </c>
      <c r="C70" s="214">
        <v>2</v>
      </c>
      <c r="D70" s="215">
        <v>3020000</v>
      </c>
      <c r="E70" s="215">
        <v>3020000</v>
      </c>
    </row>
    <row r="71" spans="2:5" ht="15">
      <c r="B71" s="213" t="s">
        <v>252</v>
      </c>
      <c r="C71" s="214">
        <v>1</v>
      </c>
      <c r="D71" s="215">
        <v>300000</v>
      </c>
      <c r="E71" s="215">
        <v>150000</v>
      </c>
    </row>
    <row r="72" spans="2:5" ht="15">
      <c r="B72" s="213" t="s">
        <v>213</v>
      </c>
      <c r="C72" s="214">
        <v>1</v>
      </c>
      <c r="D72" s="215">
        <v>400000</v>
      </c>
      <c r="E72" s="215">
        <v>200000</v>
      </c>
    </row>
    <row r="73" spans="2:5" ht="15">
      <c r="B73" s="213" t="s">
        <v>209</v>
      </c>
      <c r="C73" s="214">
        <v>1</v>
      </c>
      <c r="D73" s="215">
        <v>30000</v>
      </c>
      <c r="E73" s="215">
        <v>29950</v>
      </c>
    </row>
    <row r="74" spans="2:5" ht="15">
      <c r="B74" s="213" t="s">
        <v>256</v>
      </c>
      <c r="C74" s="214">
        <v>1</v>
      </c>
      <c r="D74" s="215">
        <v>50000</v>
      </c>
      <c r="E74" s="215">
        <v>12500</v>
      </c>
    </row>
    <row r="75" spans="2:5" ht="15">
      <c r="B75" s="213" t="s">
        <v>258</v>
      </c>
      <c r="C75" s="214">
        <v>1</v>
      </c>
      <c r="D75" s="215">
        <v>150000</v>
      </c>
      <c r="E75" s="215">
        <v>75000</v>
      </c>
    </row>
    <row r="76" spans="2:5" ht="15">
      <c r="B76" s="213" t="s">
        <v>196</v>
      </c>
      <c r="C76" s="214">
        <v>1</v>
      </c>
      <c r="D76" s="215">
        <v>1000000</v>
      </c>
      <c r="E76" s="215">
        <v>250000</v>
      </c>
    </row>
    <row r="77" spans="2:5" ht="15">
      <c r="B77" s="213" t="s">
        <v>204</v>
      </c>
      <c r="C77" s="214">
        <v>1</v>
      </c>
      <c r="D77" s="215">
        <v>5000</v>
      </c>
      <c r="E77" s="215">
        <v>5000</v>
      </c>
    </row>
    <row r="78" spans="2:5" ht="15">
      <c r="B78" s="213" t="s">
        <v>260</v>
      </c>
      <c r="C78" s="214">
        <v>1</v>
      </c>
      <c r="D78" s="215">
        <v>150000</v>
      </c>
      <c r="E78" s="215">
        <v>114000</v>
      </c>
    </row>
    <row r="79" spans="2:5" ht="15">
      <c r="B79" s="213" t="s">
        <v>257</v>
      </c>
      <c r="C79" s="214">
        <v>1</v>
      </c>
      <c r="D79" s="215">
        <v>150000</v>
      </c>
      <c r="E79" s="215">
        <v>150000</v>
      </c>
    </row>
    <row r="80" spans="2:5" ht="15">
      <c r="B80" s="213" t="s">
        <v>222</v>
      </c>
      <c r="C80" s="214">
        <v>1</v>
      </c>
      <c r="D80" s="215">
        <v>150000</v>
      </c>
      <c r="E80" s="215">
        <v>49500</v>
      </c>
    </row>
    <row r="81" spans="2:5" ht="15">
      <c r="B81" s="213" t="s">
        <v>410</v>
      </c>
      <c r="C81" s="214">
        <v>1</v>
      </c>
      <c r="D81" s="215">
        <v>5000000</v>
      </c>
      <c r="E81" s="215">
        <v>300000</v>
      </c>
    </row>
    <row r="82" spans="2:5" ht="15">
      <c r="B82" s="213" t="s">
        <v>270</v>
      </c>
      <c r="C82" s="214">
        <v>1</v>
      </c>
      <c r="D82" s="215">
        <v>300000</v>
      </c>
      <c r="E82" s="215">
        <v>230000</v>
      </c>
    </row>
    <row r="83" spans="2:5" ht="15">
      <c r="B83" s="213" t="s">
        <v>251</v>
      </c>
      <c r="C83" s="214">
        <v>1</v>
      </c>
      <c r="D83" s="215">
        <v>400000</v>
      </c>
      <c r="E83" s="215">
        <v>10000</v>
      </c>
    </row>
    <row r="84" spans="2:5" ht="15">
      <c r="B84" s="213" t="s">
        <v>211</v>
      </c>
      <c r="C84" s="214">
        <v>1</v>
      </c>
      <c r="D84" s="215">
        <v>50000</v>
      </c>
      <c r="E84" s="215">
        <v>32500</v>
      </c>
    </row>
    <row r="85" spans="2:5" ht="15">
      <c r="B85" s="213" t="s">
        <v>274</v>
      </c>
      <c r="C85" s="214">
        <v>1</v>
      </c>
      <c r="D85" s="215">
        <v>30000</v>
      </c>
      <c r="E85" s="215">
        <v>30000</v>
      </c>
    </row>
    <row r="86" spans="2:5" ht="15">
      <c r="B86" s="213" t="s">
        <v>215</v>
      </c>
      <c r="C86" s="214">
        <v>1</v>
      </c>
      <c r="D86" s="215">
        <v>300100</v>
      </c>
      <c r="E86" s="215">
        <v>150035</v>
      </c>
    </row>
    <row r="87" spans="2:5" ht="15">
      <c r="B87" s="213" t="s">
        <v>241</v>
      </c>
      <c r="C87" s="214">
        <v>1</v>
      </c>
      <c r="D87" s="215">
        <v>350000</v>
      </c>
      <c r="E87" s="215">
        <v>350000</v>
      </c>
    </row>
    <row r="88" spans="2:5" ht="15">
      <c r="B88" s="213" t="s">
        <v>240</v>
      </c>
      <c r="C88" s="214">
        <v>1</v>
      </c>
      <c r="D88" s="215">
        <v>10000</v>
      </c>
      <c r="E88" s="215">
        <v>1000</v>
      </c>
    </row>
    <row r="89" spans="2:5" ht="15" customHeight="1">
      <c r="B89" s="213" t="s">
        <v>219</v>
      </c>
      <c r="C89" s="214">
        <v>1</v>
      </c>
      <c r="D89" s="215">
        <v>50000</v>
      </c>
      <c r="E89" s="215">
        <v>50000</v>
      </c>
    </row>
    <row r="90" spans="2:5" ht="15">
      <c r="B90" s="433" t="s">
        <v>34</v>
      </c>
      <c r="C90" s="433"/>
      <c r="D90" s="433"/>
      <c r="E90" s="220">
        <f>SUM(E37:E89)</f>
        <v>136593565</v>
      </c>
    </row>
    <row r="94" ht="15" customHeight="1"/>
  </sheetData>
  <sheetProtection/>
  <mergeCells count="14">
    <mergeCell ref="B90:D90"/>
    <mergeCell ref="B27:D27"/>
    <mergeCell ref="B32:E32"/>
    <mergeCell ref="B34:B36"/>
    <mergeCell ref="C34:C36"/>
    <mergeCell ref="D34:D36"/>
    <mergeCell ref="E34:E36"/>
    <mergeCell ref="A1:G1"/>
    <mergeCell ref="A4:G5"/>
    <mergeCell ref="B7:E7"/>
    <mergeCell ref="B9:B11"/>
    <mergeCell ref="C9:C11"/>
    <mergeCell ref="D9:D11"/>
    <mergeCell ref="E9:E11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6" r:id="rId5" display="http://www.ticaretsicil.gov.tr/istatistik/yabanci_iller_detay.php?il_kod=16&amp;yil0=2010"/>
    <hyperlink ref="B17" r:id="rId6" display="http://www.ticaretsicil.gov.tr/istatistik/yabanci_iller_detay.php?il_kod=7&amp;yil0=2010"/>
    <hyperlink ref="B18" r:id="rId7" display="http://www.ticaretsicil.gov.tr/istatistik/yabanci_iller_detay.php?il_kod=27&amp;yil0=2010"/>
    <hyperlink ref="B19" r:id="rId8" display="http://www.ticaretsicil.gov.tr/istatistik/yabanci_iller_detay.php?il_kod=48&amp;yil0=2010"/>
    <hyperlink ref="B20" r:id="rId9" display="http://www.ticaretsicil.gov.tr/istatistik/yabanci_iller_detay.php?il_kod=33&amp;yil0=2010"/>
    <hyperlink ref="B21" r:id="rId10" display="http://www.ticaretsicil.gov.tr/istatistik/yabanci_iller_detay.php?il_kod=43&amp;yil0=2010"/>
    <hyperlink ref="B22" r:id="rId11" display="http://www.ticaretsicil.gov.tr/istatistik/yabanci_iller_detay.php?il_kod=1&amp;yil0=2010"/>
    <hyperlink ref="B23" r:id="rId12" display="http://www.ticaretsicil.gov.tr/istatistik/yabanci_iller_detay.php?il_kod=3&amp;yil0=2010"/>
    <hyperlink ref="B24" r:id="rId13" display="http://www.ticaretsicil.gov.tr/istatistik/yabanci_iller_detay.php?il_kod=37&amp;yil0=2010"/>
    <hyperlink ref="B26" r:id="rId14" display="http://www.ticaretsicil.gov.tr/istatistik/yabanci_iller_detay.php?il_kod=21&amp;yil0=2010"/>
    <hyperlink ref="B37" r:id="rId15" display="http://www.ticaretsicil.gov.tr/istatistik/yabanci_iller_detay.php?il_kod=34&amp;yil0=2010"/>
    <hyperlink ref="B38" r:id="rId16" display="http://www.ticaretsicil.gov.tr/istatistik/yabanci_iller_detay.php?il_kod=7&amp;yil0=2010"/>
    <hyperlink ref="B39" r:id="rId17" display="http://www.ticaretsicil.gov.tr/istatistik/yabanci_iller_detay.php?il_kod=6&amp;yil0=2010"/>
    <hyperlink ref="B40" r:id="rId18" display="http://www.ticaretsicil.gov.tr/istatistik/yabanci_iller_detay.php?il_kod=35&amp;yil0=2010"/>
    <hyperlink ref="B41" r:id="rId19" display="http://www.ticaretsicil.gov.tr/istatistik/yabanci_iller_detay.php?il_kod=48&amp;yil0=2010"/>
    <hyperlink ref="B42" r:id="rId20" display="http://www.ticaretsicil.gov.tr/istatistik/yabanci_iller_detay.php?il_kod=33&amp;yil0=2010"/>
    <hyperlink ref="B43" r:id="rId21" display="http://www.ticaretsicil.gov.tr/istatistik/yabanci_iller_detay.php?il_kod=9&amp;yil0=2010"/>
    <hyperlink ref="B44" r:id="rId22" display="http://www.ticaretsicil.gov.tr/istatistik/yabanci_iller_detay.php?il_kod=42&amp;yil0=2010"/>
    <hyperlink ref="B45" r:id="rId23" display="http://www.ticaretsicil.gov.tr/istatistik/yabanci_iller_detay.php?il_kod=31&amp;yil0=2010"/>
    <hyperlink ref="B46" r:id="rId24" display="http://www.ticaretsicil.gov.tr/istatistik/yabanci_iller_detay.php?il_kod=27&amp;yil0=2010"/>
    <hyperlink ref="B47" r:id="rId25" display="http://www.ticaretsicil.gov.tr/istatistik/yabanci_iller_detay.php?il_kod=1&amp;yil0=2010"/>
    <hyperlink ref="B48" r:id="rId26" display="http://www.ticaretsicil.gov.tr/istatistik/yabanci_iller_detay.php?il_kod=16&amp;yil0=2010"/>
    <hyperlink ref="B49" r:id="rId27" display="http://www.ticaretsicil.gov.tr/istatistik/yabanci_iller_detay.php?il_kod=61&amp;yil0=2010"/>
    <hyperlink ref="B50" r:id="rId28" display="http://www.ticaretsicil.gov.tr/istatistik/yabanci_iller_detay.php?il_kod=41&amp;yil0=2010"/>
    <hyperlink ref="B51" r:id="rId29" display="http://www.ticaretsicil.gov.tr/istatistik/yabanci_iller_detay.php?il_kod=45&amp;yil0=2010"/>
    <hyperlink ref="B52" r:id="rId30" display="http://www.ticaretsicil.gov.tr/istatistik/yabanci_iller_detay.php?il_kod=3&amp;yil0=2010"/>
    <hyperlink ref="B53" r:id="rId31" display="http://www.ticaretsicil.gov.tr/istatistik/yabanci_iller_detay.php?il_kod=32&amp;yil0=2010"/>
    <hyperlink ref="B54" r:id="rId32" display="http://www.ticaretsicil.gov.tr/istatistik/yabanci_iller_detay.php?il_kod=59&amp;yil0=2010"/>
    <hyperlink ref="B55" r:id="rId33" display="http://www.ticaretsicil.gov.tr/istatistik/yabanci_iller_detay.php?il_kod=22&amp;yil0=2010"/>
    <hyperlink ref="B56" r:id="rId34" display="http://www.ticaretsicil.gov.tr/istatistik/yabanci_iller_detay.php?il_kod=65&amp;yil0=2010"/>
    <hyperlink ref="B57" r:id="rId35" display="http://www.ticaretsicil.gov.tr/istatistik/yabanci_iller_detay.php?il_kod=38&amp;yil0=2010"/>
    <hyperlink ref="B58" r:id="rId36" display="http://www.ticaretsicil.gov.tr/istatistik/yabanci_iller_detay.php?il_kod=14&amp;yil0=2010"/>
    <hyperlink ref="B59" r:id="rId37" display="http://www.ticaretsicil.gov.tr/istatistik/yabanci_iller_detay.php?il_kod=26&amp;yil0=2010"/>
    <hyperlink ref="B60" r:id="rId38" display="http://www.ticaretsicil.gov.tr/istatistik/yabanci_iller_detay.php?il_kod=68&amp;yil0=2010"/>
    <hyperlink ref="B61" r:id="rId39" display="http://www.ticaretsicil.gov.tr/istatistik/yabanci_iller_detay.php?il_kod=54&amp;yil0=2010"/>
    <hyperlink ref="B62" r:id="rId40" display="http://www.ticaretsicil.gov.tr/istatistik/yabanci_iller_detay.php?il_kod=77&amp;yil0=2010"/>
    <hyperlink ref="B63" r:id="rId41" display="http://www.ticaretsicil.gov.tr/istatistik/yabanci_iller_detay.php?il_kod=52&amp;yil0=2010"/>
    <hyperlink ref="B64" r:id="rId42" display="http://www.ticaretsicil.gov.tr/istatistik/yabanci_iller_detay.php?il_kod=44&amp;yil0=2010"/>
    <hyperlink ref="B65" r:id="rId43" display="http://www.ticaretsicil.gov.tr/istatistik/yabanci_iller_detay.php?il_kod=67&amp;yil0=2010"/>
    <hyperlink ref="B66" r:id="rId44" display="http://www.ticaretsicil.gov.tr/istatistik/yabanci_iller_detay.php?il_kod=43&amp;yil0=2010"/>
    <hyperlink ref="B67" r:id="rId45" display="http://www.ticaretsicil.gov.tr/istatistik/yabanci_iller_detay.php?il_kod=55&amp;yil0=2010"/>
    <hyperlink ref="B68" r:id="rId46" display="http://www.ticaretsicil.gov.tr/istatistik/yabanci_iller_detay.php?il_kod=20&amp;yil0=2010"/>
    <hyperlink ref="B69" r:id="rId47" display="http://www.ticaretsicil.gov.tr/istatistik/yabanci_iller_detay.php?il_kod=10&amp;yil0=2010"/>
    <hyperlink ref="B70" r:id="rId48" display="http://www.ticaretsicil.gov.tr/istatistik/yabanci_iller_detay.php?il_kod=2&amp;yil0=2010"/>
    <hyperlink ref="B71" r:id="rId49" display="http://www.ticaretsicil.gov.tr/istatistik/yabanci_iller_detay.php?il_kod=19&amp;yil0=2010"/>
    <hyperlink ref="B72" r:id="rId50" display="http://www.ticaretsicil.gov.tr/istatistik/yabanci_iller_detay.php?il_kod=17&amp;yil0=2010"/>
    <hyperlink ref="B73" r:id="rId51" display="http://www.ticaretsicil.gov.tr/istatistik/yabanci_iller_detay.php?il_kod=66&amp;yil0=2010"/>
    <hyperlink ref="B74" r:id="rId52" display="http://www.ticaretsicil.gov.tr/istatistik/yabanci_iller_detay.php?il_kod=64&amp;yil0=2010"/>
    <hyperlink ref="B75" r:id="rId53" display="http://www.ticaretsicil.gov.tr/istatistik/yabanci_iller_detay.php?il_kod=62&amp;yil0=2010"/>
    <hyperlink ref="B76" r:id="rId54" display="http://www.ticaretsicil.gov.tr/istatistik/yabanci_iller_detay.php?il_kod=58&amp;yil0=2010"/>
    <hyperlink ref="B77" r:id="rId55" display="http://www.ticaretsicil.gov.tr/istatistik/yabanci_iller_detay.php?il_kod=57&amp;yil0=2010"/>
    <hyperlink ref="B78" r:id="rId56" display="http://www.ticaretsicil.gov.tr/istatistik/yabanci_iller_detay.php?il_kod=80&amp;yil0=2010"/>
    <hyperlink ref="B79" r:id="rId57" display="http://www.ticaretsicil.gov.tr/istatistik/yabanci_iller_detay.php?il_kod=50&amp;yil0=2010"/>
    <hyperlink ref="B80" r:id="rId58" display="http://www.ticaretsicil.gov.tr/istatistik/yabanci_iller_detay.php?il_kod=63&amp;yil0=2010"/>
    <hyperlink ref="B81" r:id="rId59" display="http://www.ticaretsicil.gov.tr/istatistik/yabanci_iller_detay.php?il_kod=39&amp;yil0=2010"/>
    <hyperlink ref="B82" r:id="rId60" display="http://www.ticaretsicil.gov.tr/istatistik/yabanci_iller_detay.php?il_kod=46&amp;yil0=2010"/>
    <hyperlink ref="B83" r:id="rId61" display="http://www.ticaretsicil.gov.tr/istatistik/yabanci_iller_detay.php?il_kod=76&amp;yil0=2010"/>
    <hyperlink ref="B84" r:id="rId62" display="http://www.ticaretsicil.gov.tr/istatistik/yabanci_iller_detay.php?il_kod=28&amp;yil0=2010"/>
    <hyperlink ref="B85" r:id="rId63" display="http://www.ticaretsicil.gov.tr/istatistik/yabanci_iller_detay.php?il_kod=25&amp;yil0=2010"/>
    <hyperlink ref="B86" r:id="rId64" display="http://www.ticaretsicil.gov.tr/istatistik/yabanci_iller_detay.php?il_kod=5&amp;yil0=2010"/>
    <hyperlink ref="B89" r:id="rId65" display="http://www.ticaretsicil.gov.tr/istatistik/yabanci_iller_detay.php?il_kod=1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&amp;L20.08.2010&amp;CTÜRKİYE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52">
      <selection activeCell="F31" sqref="F3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250" max="250" width="18.00390625" style="0" customWidth="1"/>
    <col min="251" max="252" width="13.8515625" style="0" customWidth="1"/>
    <col min="253" max="253" width="19.421875" style="0" customWidth="1"/>
    <col min="255" max="255" width="11.421875" style="0" customWidth="1"/>
  </cols>
  <sheetData>
    <row r="1" spans="1:7" ht="18.75" customHeight="1" thickBot="1">
      <c r="A1" s="288" t="s">
        <v>127</v>
      </c>
      <c r="B1" s="288"/>
      <c r="C1" s="288"/>
      <c r="D1" s="288"/>
      <c r="E1" s="288"/>
      <c r="F1" s="288"/>
      <c r="G1" s="288"/>
    </row>
    <row r="2" spans="1:7" ht="18.75" customHeight="1">
      <c r="A2" s="134"/>
      <c r="B2" s="134"/>
      <c r="C2" s="134"/>
      <c r="D2" s="134"/>
      <c r="E2" s="134"/>
      <c r="F2" s="134"/>
      <c r="G2" s="134"/>
    </row>
    <row r="4" spans="2:7" ht="15.75">
      <c r="B4" s="329" t="s">
        <v>297</v>
      </c>
      <c r="C4" s="329"/>
      <c r="D4" s="329"/>
      <c r="E4" s="329"/>
      <c r="F4" s="329"/>
      <c r="G4" s="329"/>
    </row>
    <row r="5" spans="2:7" ht="15.75">
      <c r="B5" s="278"/>
      <c r="C5" s="278"/>
      <c r="D5" s="278"/>
      <c r="E5" s="278"/>
      <c r="F5" s="278"/>
      <c r="G5" s="278"/>
    </row>
    <row r="7" spans="2:5" ht="15">
      <c r="B7" s="353" t="s">
        <v>147</v>
      </c>
      <c r="C7" s="353"/>
      <c r="D7" s="353"/>
      <c r="E7" s="353"/>
    </row>
    <row r="8" spans="2:5" ht="15.75" customHeight="1">
      <c r="B8" s="212"/>
      <c r="C8" s="212"/>
      <c r="D8" s="212"/>
      <c r="E8" s="212"/>
    </row>
    <row r="9" spans="2:5" ht="15.75" customHeight="1">
      <c r="B9" s="431" t="s">
        <v>298</v>
      </c>
      <c r="C9" s="431" t="s">
        <v>299</v>
      </c>
      <c r="D9" s="431" t="s">
        <v>295</v>
      </c>
      <c r="E9" s="431" t="s">
        <v>296</v>
      </c>
    </row>
    <row r="10" spans="2:5" ht="15">
      <c r="B10" s="431"/>
      <c r="C10" s="431"/>
      <c r="D10" s="432"/>
      <c r="E10" s="432"/>
    </row>
    <row r="11" spans="2:5" ht="29.25" customHeight="1">
      <c r="B11" s="431"/>
      <c r="C11" s="431"/>
      <c r="D11" s="432"/>
      <c r="E11" s="432"/>
    </row>
    <row r="12" spans="2:5" ht="15">
      <c r="B12" s="214" t="s">
        <v>302</v>
      </c>
      <c r="C12" s="214">
        <v>3</v>
      </c>
      <c r="D12" s="215">
        <v>600000</v>
      </c>
      <c r="E12" s="215">
        <v>155500</v>
      </c>
    </row>
    <row r="13" spans="2:5" ht="18" customHeight="1">
      <c r="B13" s="214" t="s">
        <v>304</v>
      </c>
      <c r="C13" s="214">
        <v>3</v>
      </c>
      <c r="D13" s="215">
        <v>5675000</v>
      </c>
      <c r="E13" s="215">
        <v>1754497</v>
      </c>
    </row>
    <row r="14" spans="2:5" ht="16.5" customHeight="1">
      <c r="B14" s="214" t="s">
        <v>309</v>
      </c>
      <c r="C14" s="214">
        <v>2</v>
      </c>
      <c r="D14" s="215">
        <v>3363046</v>
      </c>
      <c r="E14" s="215">
        <v>53</v>
      </c>
    </row>
    <row r="15" spans="2:5" ht="15">
      <c r="B15" s="214" t="s">
        <v>303</v>
      </c>
      <c r="C15" s="214">
        <v>2</v>
      </c>
      <c r="D15" s="215">
        <v>150000</v>
      </c>
      <c r="E15" s="215">
        <v>20003</v>
      </c>
    </row>
    <row r="16" spans="2:5" ht="18" customHeight="1">
      <c r="B16" s="214" t="s">
        <v>310</v>
      </c>
      <c r="C16" s="214">
        <v>2</v>
      </c>
      <c r="D16" s="215">
        <v>660000</v>
      </c>
      <c r="E16" s="215">
        <v>278990</v>
      </c>
    </row>
    <row r="17" spans="2:5" ht="15">
      <c r="B17" s="214" t="s">
        <v>305</v>
      </c>
      <c r="C17" s="214">
        <v>2</v>
      </c>
      <c r="D17" s="215">
        <v>100000</v>
      </c>
      <c r="E17" s="214">
        <v>25499</v>
      </c>
    </row>
    <row r="18" spans="2:5" ht="15">
      <c r="B18" s="214" t="s">
        <v>300</v>
      </c>
      <c r="C18" s="214">
        <v>2</v>
      </c>
      <c r="D18" s="215">
        <v>1100000</v>
      </c>
      <c r="E18" s="215">
        <v>90000</v>
      </c>
    </row>
    <row r="19" spans="2:5" ht="15">
      <c r="B19" s="214" t="s">
        <v>411</v>
      </c>
      <c r="C19" s="214">
        <v>1</v>
      </c>
      <c r="D19" s="215">
        <v>50000</v>
      </c>
      <c r="E19" s="214">
        <v>10000</v>
      </c>
    </row>
    <row r="20" spans="2:5" ht="15">
      <c r="B20" s="214" t="s">
        <v>412</v>
      </c>
      <c r="C20" s="214">
        <v>1</v>
      </c>
      <c r="D20" s="215">
        <v>750000</v>
      </c>
      <c r="E20" s="215">
        <v>10</v>
      </c>
    </row>
    <row r="21" spans="2:5" ht="15">
      <c r="B21" s="214" t="s">
        <v>328</v>
      </c>
      <c r="C21" s="214">
        <v>1</v>
      </c>
      <c r="D21" s="215">
        <v>50000</v>
      </c>
      <c r="E21" s="214">
        <v>500</v>
      </c>
    </row>
    <row r="22" spans="2:5" ht="15">
      <c r="B22" s="214" t="s">
        <v>301</v>
      </c>
      <c r="C22" s="214">
        <v>1</v>
      </c>
      <c r="D22" s="215">
        <v>50000</v>
      </c>
      <c r="E22" s="214">
        <v>20000</v>
      </c>
    </row>
    <row r="23" spans="2:5" ht="15">
      <c r="B23" s="214" t="s">
        <v>306</v>
      </c>
      <c r="C23" s="214">
        <v>1</v>
      </c>
      <c r="D23" s="215">
        <v>200000</v>
      </c>
      <c r="E23" s="214">
        <v>60000</v>
      </c>
    </row>
    <row r="24" spans="2:5" ht="15">
      <c r="B24" s="214" t="s">
        <v>314</v>
      </c>
      <c r="C24" s="214">
        <v>1</v>
      </c>
      <c r="D24" s="215">
        <v>60000</v>
      </c>
      <c r="E24" s="215">
        <v>60000</v>
      </c>
    </row>
    <row r="25" spans="2:5" ht="15">
      <c r="B25" s="214" t="s">
        <v>330</v>
      </c>
      <c r="C25" s="214">
        <v>1</v>
      </c>
      <c r="D25" s="215">
        <v>100000</v>
      </c>
      <c r="E25" s="215">
        <v>1</v>
      </c>
    </row>
    <row r="26" spans="2:5" ht="15">
      <c r="B26" s="433" t="s">
        <v>34</v>
      </c>
      <c r="C26" s="433"/>
      <c r="D26" s="433"/>
      <c r="E26" s="220">
        <f>SUM(E12:E25)</f>
        <v>2475053</v>
      </c>
    </row>
    <row r="27" spans="2:5" ht="14.25" customHeight="1">
      <c r="B27" s="217"/>
      <c r="C27" s="217"/>
      <c r="D27" s="218"/>
      <c r="E27" s="218"/>
    </row>
    <row r="28" spans="2:5" ht="14.25" customHeight="1">
      <c r="B28" s="217"/>
      <c r="C28" s="217"/>
      <c r="D28" s="218"/>
      <c r="E28" s="218"/>
    </row>
    <row r="29" spans="2:5" ht="15" customHeight="1">
      <c r="B29" s="353" t="s">
        <v>165</v>
      </c>
      <c r="C29" s="353"/>
      <c r="D29" s="353"/>
      <c r="E29" s="353"/>
    </row>
    <row r="30" spans="2:5" ht="15">
      <c r="B30" s="219"/>
      <c r="C30" s="219"/>
      <c r="D30" s="219"/>
      <c r="E30" s="219"/>
    </row>
    <row r="31" spans="2:5" ht="15" customHeight="1">
      <c r="B31" s="431" t="s">
        <v>298</v>
      </c>
      <c r="C31" s="431" t="s">
        <v>294</v>
      </c>
      <c r="D31" s="431" t="s">
        <v>295</v>
      </c>
      <c r="E31" s="431" t="s">
        <v>296</v>
      </c>
    </row>
    <row r="32" spans="2:5" ht="15.75" customHeight="1">
      <c r="B32" s="431"/>
      <c r="C32" s="431"/>
      <c r="D32" s="432"/>
      <c r="E32" s="432"/>
    </row>
    <row r="33" spans="2:5" ht="15">
      <c r="B33" s="431"/>
      <c r="C33" s="431"/>
      <c r="D33" s="432"/>
      <c r="E33" s="432"/>
    </row>
    <row r="34" spans="2:5" ht="15">
      <c r="B34" s="221" t="s">
        <v>311</v>
      </c>
      <c r="C34" s="222">
        <v>20</v>
      </c>
      <c r="D34" s="223">
        <v>2120000</v>
      </c>
      <c r="E34" s="223">
        <v>1765800</v>
      </c>
    </row>
    <row r="35" spans="2:5" ht="15">
      <c r="B35" s="221" t="s">
        <v>300</v>
      </c>
      <c r="C35" s="222">
        <v>19</v>
      </c>
      <c r="D35" s="223">
        <v>3245001</v>
      </c>
      <c r="E35" s="223">
        <v>1637390</v>
      </c>
    </row>
    <row r="36" spans="2:5" ht="17.25" customHeight="1">
      <c r="B36" s="221" t="s">
        <v>304</v>
      </c>
      <c r="C36" s="222">
        <v>14</v>
      </c>
      <c r="D36" s="223">
        <v>2155006</v>
      </c>
      <c r="E36" s="223">
        <v>1459002</v>
      </c>
    </row>
    <row r="37" spans="2:5" ht="15">
      <c r="B37" s="221" t="s">
        <v>302</v>
      </c>
      <c r="C37" s="222">
        <v>13</v>
      </c>
      <c r="D37" s="223">
        <v>950600</v>
      </c>
      <c r="E37" s="223">
        <v>353531</v>
      </c>
    </row>
    <row r="38" spans="2:5" ht="15">
      <c r="B38" s="221" t="s">
        <v>309</v>
      </c>
      <c r="C38" s="222">
        <v>8</v>
      </c>
      <c r="D38" s="223">
        <v>205003</v>
      </c>
      <c r="E38" s="223">
        <v>135503</v>
      </c>
    </row>
    <row r="39" spans="2:5" ht="16.5" customHeight="1">
      <c r="B39" s="221" t="s">
        <v>308</v>
      </c>
      <c r="C39" s="222">
        <v>7</v>
      </c>
      <c r="D39" s="223">
        <v>190000</v>
      </c>
      <c r="E39" s="223">
        <v>135500</v>
      </c>
    </row>
    <row r="40" spans="2:5" ht="15">
      <c r="B40" s="221" t="s">
        <v>314</v>
      </c>
      <c r="C40" s="222">
        <v>6</v>
      </c>
      <c r="D40" s="223">
        <v>777060</v>
      </c>
      <c r="E40" s="223">
        <v>348560</v>
      </c>
    </row>
    <row r="41" spans="2:5" ht="15">
      <c r="B41" s="221" t="s">
        <v>301</v>
      </c>
      <c r="C41" s="222">
        <v>5</v>
      </c>
      <c r="D41" s="223">
        <v>402550</v>
      </c>
      <c r="E41" s="223">
        <v>179795</v>
      </c>
    </row>
    <row r="42" spans="2:5" ht="15">
      <c r="B42" s="221" t="s">
        <v>316</v>
      </c>
      <c r="C42" s="222">
        <v>4</v>
      </c>
      <c r="D42" s="223">
        <v>400000</v>
      </c>
      <c r="E42" s="223">
        <v>284000</v>
      </c>
    </row>
    <row r="43" spans="2:5" ht="15">
      <c r="B43" s="221" t="s">
        <v>310</v>
      </c>
      <c r="C43" s="222">
        <v>3</v>
      </c>
      <c r="D43" s="223">
        <v>310660</v>
      </c>
      <c r="E43" s="223">
        <v>92779</v>
      </c>
    </row>
    <row r="44" spans="2:5" ht="15">
      <c r="B44" s="221" t="s">
        <v>315</v>
      </c>
      <c r="C44" s="222">
        <v>3</v>
      </c>
      <c r="D44" s="223">
        <v>760000</v>
      </c>
      <c r="E44" s="223">
        <v>536000</v>
      </c>
    </row>
    <row r="45" spans="2:5" ht="15">
      <c r="B45" s="221" t="s">
        <v>307</v>
      </c>
      <c r="C45" s="222">
        <v>3</v>
      </c>
      <c r="D45" s="223">
        <v>160000</v>
      </c>
      <c r="E45" s="223">
        <v>92000</v>
      </c>
    </row>
    <row r="46" spans="2:5" ht="15">
      <c r="B46" s="221" t="s">
        <v>312</v>
      </c>
      <c r="C46" s="222">
        <v>3</v>
      </c>
      <c r="D46" s="223">
        <v>410000</v>
      </c>
      <c r="E46" s="223">
        <v>259000</v>
      </c>
    </row>
    <row r="47" spans="2:5" ht="15">
      <c r="B47" s="214" t="s">
        <v>305</v>
      </c>
      <c r="C47" s="222">
        <v>3</v>
      </c>
      <c r="D47" s="223">
        <v>85100</v>
      </c>
      <c r="E47" s="223">
        <v>27275</v>
      </c>
    </row>
    <row r="48" spans="2:5" ht="15">
      <c r="B48" s="221" t="s">
        <v>329</v>
      </c>
      <c r="C48" s="222">
        <v>2</v>
      </c>
      <c r="D48" s="223">
        <v>1020000</v>
      </c>
      <c r="E48" s="223">
        <v>13500</v>
      </c>
    </row>
    <row r="49" spans="2:5" ht="15">
      <c r="B49" s="221" t="s">
        <v>413</v>
      </c>
      <c r="C49" s="222">
        <v>2</v>
      </c>
      <c r="D49" s="223">
        <v>310000</v>
      </c>
      <c r="E49" s="223">
        <v>202900</v>
      </c>
    </row>
    <row r="50" spans="2:5" ht="15">
      <c r="B50" s="221" t="s">
        <v>318</v>
      </c>
      <c r="C50" s="222">
        <v>2</v>
      </c>
      <c r="D50" s="223">
        <v>130000</v>
      </c>
      <c r="E50" s="223">
        <v>125000</v>
      </c>
    </row>
    <row r="51" spans="2:5" ht="15">
      <c r="B51" s="221" t="s">
        <v>332</v>
      </c>
      <c r="C51" s="222">
        <v>2</v>
      </c>
      <c r="D51" s="223">
        <v>450000</v>
      </c>
      <c r="E51" s="223">
        <v>225000</v>
      </c>
    </row>
    <row r="52" spans="2:5" ht="15">
      <c r="B52" s="221" t="s">
        <v>326</v>
      </c>
      <c r="C52" s="222">
        <v>2</v>
      </c>
      <c r="D52" s="223">
        <v>350000</v>
      </c>
      <c r="E52" s="223">
        <v>133350</v>
      </c>
    </row>
    <row r="53" spans="2:5" ht="15">
      <c r="B53" s="221" t="s">
        <v>317</v>
      </c>
      <c r="C53" s="222">
        <v>2</v>
      </c>
      <c r="D53" s="223">
        <v>150000</v>
      </c>
      <c r="E53" s="223">
        <v>101000</v>
      </c>
    </row>
    <row r="54" spans="2:5" ht="15">
      <c r="B54" s="214" t="s">
        <v>423</v>
      </c>
      <c r="C54" s="222">
        <v>2</v>
      </c>
      <c r="D54" s="223">
        <v>2560000</v>
      </c>
      <c r="E54" s="223">
        <v>35000</v>
      </c>
    </row>
    <row r="55" spans="2:5" ht="15">
      <c r="B55" s="221" t="s">
        <v>414</v>
      </c>
      <c r="C55" s="222">
        <v>2</v>
      </c>
      <c r="D55" s="223">
        <v>60000</v>
      </c>
      <c r="E55" s="223">
        <v>38000</v>
      </c>
    </row>
    <row r="56" spans="2:5" ht="15">
      <c r="B56" s="221" t="s">
        <v>415</v>
      </c>
      <c r="C56" s="222">
        <v>2</v>
      </c>
      <c r="D56" s="223">
        <v>100000</v>
      </c>
      <c r="E56" s="223">
        <v>34500</v>
      </c>
    </row>
    <row r="57" spans="2:5" ht="15">
      <c r="B57" s="221" t="s">
        <v>321</v>
      </c>
      <c r="C57" s="222">
        <v>1</v>
      </c>
      <c r="D57" s="223">
        <v>5000</v>
      </c>
      <c r="E57" s="223">
        <v>2000</v>
      </c>
    </row>
    <row r="58" spans="2:5" ht="15">
      <c r="B58" s="221" t="s">
        <v>323</v>
      </c>
      <c r="C58" s="222">
        <v>1</v>
      </c>
      <c r="D58" s="223">
        <v>350000</v>
      </c>
      <c r="E58" s="223">
        <v>349975</v>
      </c>
    </row>
    <row r="59" spans="2:5" ht="15">
      <c r="B59" s="221" t="s">
        <v>322</v>
      </c>
      <c r="C59" s="222">
        <v>1</v>
      </c>
      <c r="D59" s="223">
        <v>10000</v>
      </c>
      <c r="E59" s="223">
        <v>7500</v>
      </c>
    </row>
    <row r="60" spans="2:5" ht="15">
      <c r="B60" s="221" t="s">
        <v>320</v>
      </c>
      <c r="C60" s="222">
        <v>1</v>
      </c>
      <c r="D60" s="223">
        <v>50000</v>
      </c>
      <c r="E60" s="223">
        <v>500</v>
      </c>
    </row>
    <row r="61" spans="2:5" ht="15">
      <c r="B61" s="221" t="s">
        <v>328</v>
      </c>
      <c r="C61" s="222">
        <v>1</v>
      </c>
      <c r="D61" s="223">
        <v>5050</v>
      </c>
      <c r="E61" s="223">
        <v>3000</v>
      </c>
    </row>
    <row r="62" spans="2:5" ht="15">
      <c r="B62" s="221" t="s">
        <v>327</v>
      </c>
      <c r="C62" s="222">
        <v>1</v>
      </c>
      <c r="D62" s="223">
        <v>1000000</v>
      </c>
      <c r="E62" s="223">
        <v>1000000</v>
      </c>
    </row>
    <row r="63" spans="2:5" ht="15">
      <c r="B63" s="221" t="s">
        <v>416</v>
      </c>
      <c r="C63" s="222">
        <v>1</v>
      </c>
      <c r="D63" s="223">
        <v>500000</v>
      </c>
      <c r="E63" s="223">
        <v>250000</v>
      </c>
    </row>
    <row r="64" spans="2:5" ht="15">
      <c r="B64" s="221" t="s">
        <v>325</v>
      </c>
      <c r="C64" s="222">
        <v>1</v>
      </c>
      <c r="D64" s="223">
        <v>50000</v>
      </c>
      <c r="E64" s="223">
        <v>2500</v>
      </c>
    </row>
    <row r="65" spans="2:5" ht="15">
      <c r="B65" s="221" t="s">
        <v>324</v>
      </c>
      <c r="C65" s="222">
        <v>1</v>
      </c>
      <c r="D65" s="223">
        <v>50000</v>
      </c>
      <c r="E65" s="223">
        <v>37000</v>
      </c>
    </row>
    <row r="66" spans="2:5" ht="15">
      <c r="B66" s="221" t="s">
        <v>417</v>
      </c>
      <c r="C66" s="222">
        <v>1</v>
      </c>
      <c r="D66" s="223">
        <v>210000</v>
      </c>
      <c r="E66" s="223">
        <v>107100</v>
      </c>
    </row>
    <row r="67" spans="2:5" ht="15">
      <c r="B67" s="221" t="s">
        <v>319</v>
      </c>
      <c r="C67" s="222">
        <v>1</v>
      </c>
      <c r="D67" s="223">
        <v>200000</v>
      </c>
      <c r="E67" s="223">
        <v>100000</v>
      </c>
    </row>
    <row r="68" spans="2:5" ht="15">
      <c r="B68" s="214" t="s">
        <v>303</v>
      </c>
      <c r="C68" s="222">
        <v>1</v>
      </c>
      <c r="D68" s="223">
        <v>10150</v>
      </c>
      <c r="E68" s="223">
        <v>2545</v>
      </c>
    </row>
    <row r="69" spans="2:5" ht="15">
      <c r="B69" s="221" t="s">
        <v>331</v>
      </c>
      <c r="C69" s="222">
        <v>1</v>
      </c>
      <c r="D69" s="223">
        <v>100000</v>
      </c>
      <c r="E69" s="223">
        <v>100000</v>
      </c>
    </row>
    <row r="70" spans="2:5" ht="15">
      <c r="B70" s="221" t="s">
        <v>418</v>
      </c>
      <c r="C70" s="222">
        <v>1</v>
      </c>
      <c r="D70" s="223">
        <v>20000</v>
      </c>
      <c r="E70" s="223">
        <v>20000</v>
      </c>
    </row>
    <row r="71" spans="2:5" ht="15">
      <c r="B71" s="221" t="s">
        <v>419</v>
      </c>
      <c r="C71" s="222">
        <v>1</v>
      </c>
      <c r="D71" s="223">
        <v>20000</v>
      </c>
      <c r="E71" s="223">
        <v>10200</v>
      </c>
    </row>
    <row r="72" spans="2:5" ht="15">
      <c r="B72" s="221" t="s">
        <v>420</v>
      </c>
      <c r="C72" s="222">
        <v>1</v>
      </c>
      <c r="D72" s="223">
        <v>100000</v>
      </c>
      <c r="E72" s="223">
        <v>2000</v>
      </c>
    </row>
    <row r="73" spans="2:5" ht="15">
      <c r="B73" s="221" t="s">
        <v>421</v>
      </c>
      <c r="C73" s="222">
        <v>1</v>
      </c>
      <c r="D73" s="223">
        <v>50000</v>
      </c>
      <c r="E73" s="223">
        <v>25000</v>
      </c>
    </row>
    <row r="74" spans="2:5" ht="15">
      <c r="B74" s="221" t="s">
        <v>330</v>
      </c>
      <c r="C74" s="222">
        <v>1</v>
      </c>
      <c r="D74" s="223">
        <v>850100</v>
      </c>
      <c r="E74" s="223">
        <v>600001</v>
      </c>
    </row>
    <row r="75" spans="2:5" ht="15">
      <c r="B75" s="221" t="s">
        <v>306</v>
      </c>
      <c r="C75" s="222">
        <v>1</v>
      </c>
      <c r="D75" s="223">
        <v>20200</v>
      </c>
      <c r="E75" s="223">
        <v>10060</v>
      </c>
    </row>
    <row r="76" spans="2:5" ht="15">
      <c r="B76" s="221" t="s">
        <v>333</v>
      </c>
      <c r="C76" s="222">
        <v>1</v>
      </c>
      <c r="D76" s="223">
        <v>50000</v>
      </c>
      <c r="E76" s="223">
        <v>50000</v>
      </c>
    </row>
    <row r="77" spans="2:5" ht="15">
      <c r="B77" s="221" t="s">
        <v>422</v>
      </c>
      <c r="C77" s="222">
        <v>1</v>
      </c>
      <c r="D77" s="223">
        <v>10000</v>
      </c>
      <c r="E77" s="223">
        <v>4900</v>
      </c>
    </row>
    <row r="78" spans="2:5" ht="15">
      <c r="B78" s="221" t="s">
        <v>313</v>
      </c>
      <c r="C78" s="222">
        <v>1</v>
      </c>
      <c r="D78" s="223">
        <v>200000</v>
      </c>
      <c r="E78" s="223">
        <v>100000</v>
      </c>
    </row>
    <row r="79" spans="2:5" ht="15" customHeight="1">
      <c r="B79" s="433" t="s">
        <v>34</v>
      </c>
      <c r="C79" s="433"/>
      <c r="D79" s="433"/>
      <c r="E79" s="220">
        <f>SUM(E34:E78)</f>
        <v>10998666</v>
      </c>
    </row>
    <row r="80" spans="2:4" ht="15">
      <c r="B80" s="29" t="s">
        <v>19</v>
      </c>
      <c r="C80" s="29"/>
      <c r="D80" s="29"/>
    </row>
    <row r="82" spans="2:5" ht="15">
      <c r="B82" s="275" t="s">
        <v>334</v>
      </c>
      <c r="C82" s="275"/>
      <c r="D82" s="275"/>
      <c r="E82" s="275"/>
    </row>
    <row r="91" ht="15">
      <c r="F91" s="275"/>
    </row>
  </sheetData>
  <sheetProtection/>
  <mergeCells count="14">
    <mergeCell ref="B79:D79"/>
    <mergeCell ref="B26:D26"/>
    <mergeCell ref="B29:E29"/>
    <mergeCell ref="B31:B33"/>
    <mergeCell ref="C31:C33"/>
    <mergeCell ref="D31:D33"/>
    <mergeCell ref="E31:E33"/>
    <mergeCell ref="A1:G1"/>
    <mergeCell ref="B4:G4"/>
    <mergeCell ref="B7:E7"/>
    <mergeCell ref="B9:B11"/>
    <mergeCell ref="C9:C11"/>
    <mergeCell ref="D9:D11"/>
    <mergeCell ref="E9:E1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47" max="247" width="4.28125" style="0" bestFit="1" customWidth="1"/>
    <col min="248" max="248" width="41.8515625" style="0" customWidth="1"/>
    <col min="249" max="249" width="12.140625" style="0" customWidth="1"/>
    <col min="250" max="250" width="13.140625" style="0" customWidth="1"/>
    <col min="251" max="251" width="17.140625" style="0" customWidth="1"/>
  </cols>
  <sheetData>
    <row r="1" spans="1:5" ht="18" customHeight="1" thickBot="1">
      <c r="A1" s="288" t="s">
        <v>127</v>
      </c>
      <c r="B1" s="288"/>
      <c r="C1" s="288"/>
      <c r="D1" s="288"/>
      <c r="E1" s="288"/>
    </row>
    <row r="4" spans="1:5" ht="15.75" customHeight="1">
      <c r="A4" s="430" t="s">
        <v>335</v>
      </c>
      <c r="B4" s="430"/>
      <c r="C4" s="430"/>
      <c r="D4" s="430"/>
      <c r="E4" s="430"/>
    </row>
    <row r="5" spans="1:5" ht="15">
      <c r="A5" s="430"/>
      <c r="B5" s="430"/>
      <c r="C5" s="430"/>
      <c r="D5" s="430"/>
      <c r="E5" s="430"/>
    </row>
    <row r="7" spans="2:5" ht="15">
      <c r="B7" s="353" t="s">
        <v>147</v>
      </c>
      <c r="C7" s="353"/>
      <c r="D7" s="353"/>
      <c r="E7" s="353"/>
    </row>
    <row r="8" spans="2:5" ht="15.75" customHeight="1">
      <c r="B8" s="212"/>
      <c r="C8" s="212"/>
      <c r="D8" s="212"/>
      <c r="E8" s="212"/>
    </row>
    <row r="9" spans="1:5" ht="15.75" customHeight="1">
      <c r="A9" s="431" t="s">
        <v>148</v>
      </c>
      <c r="B9" s="431" t="s">
        <v>336</v>
      </c>
      <c r="C9" s="431" t="s">
        <v>294</v>
      </c>
      <c r="D9" s="431" t="s">
        <v>295</v>
      </c>
      <c r="E9" s="431" t="s">
        <v>296</v>
      </c>
    </row>
    <row r="10" spans="1:5" ht="15">
      <c r="A10" s="431"/>
      <c r="B10" s="431"/>
      <c r="C10" s="431"/>
      <c r="D10" s="432"/>
      <c r="E10" s="432"/>
    </row>
    <row r="11" spans="1:5" ht="29.25" customHeight="1">
      <c r="A11" s="431"/>
      <c r="B11" s="431"/>
      <c r="C11" s="431"/>
      <c r="D11" s="432"/>
      <c r="E11" s="432"/>
    </row>
    <row r="12" spans="1:5" ht="30">
      <c r="A12" s="224">
        <v>1</v>
      </c>
      <c r="B12" s="225" t="s">
        <v>337</v>
      </c>
      <c r="C12" s="226">
        <v>10</v>
      </c>
      <c r="D12" s="227">
        <v>3110000</v>
      </c>
      <c r="E12" s="227">
        <v>2243804</v>
      </c>
    </row>
    <row r="13" spans="1:5" ht="15">
      <c r="A13" s="224">
        <v>2</v>
      </c>
      <c r="B13" s="225" t="s">
        <v>338</v>
      </c>
      <c r="C13" s="226">
        <v>6</v>
      </c>
      <c r="D13" s="227">
        <v>24350000</v>
      </c>
      <c r="E13" s="227">
        <v>367904</v>
      </c>
    </row>
    <row r="14" spans="1:5" ht="15">
      <c r="A14" s="224">
        <v>3</v>
      </c>
      <c r="B14" s="225" t="s">
        <v>340</v>
      </c>
      <c r="C14" s="226">
        <v>5</v>
      </c>
      <c r="D14" s="227">
        <v>550000</v>
      </c>
      <c r="E14" s="227">
        <v>201000</v>
      </c>
    </row>
    <row r="15" spans="1:5" ht="30">
      <c r="A15" s="224">
        <v>4</v>
      </c>
      <c r="B15" s="225" t="s">
        <v>351</v>
      </c>
      <c r="C15" s="226">
        <v>5</v>
      </c>
      <c r="D15" s="227">
        <v>526400</v>
      </c>
      <c r="E15" s="227">
        <v>244403</v>
      </c>
    </row>
    <row r="16" spans="1:5" ht="15">
      <c r="A16" s="224">
        <v>5</v>
      </c>
      <c r="B16" s="225" t="s">
        <v>339</v>
      </c>
      <c r="C16" s="226">
        <v>4</v>
      </c>
      <c r="D16" s="227">
        <v>4150000</v>
      </c>
      <c r="E16" s="227">
        <v>2624040</v>
      </c>
    </row>
    <row r="17" spans="1:5" ht="15">
      <c r="A17" s="224">
        <v>6</v>
      </c>
      <c r="B17" s="225" t="s">
        <v>341</v>
      </c>
      <c r="C17" s="226">
        <v>4</v>
      </c>
      <c r="D17" s="227">
        <v>4100000</v>
      </c>
      <c r="E17" s="227">
        <v>2054950</v>
      </c>
    </row>
    <row r="18" spans="1:5" ht="15">
      <c r="A18" s="224">
        <v>7</v>
      </c>
      <c r="B18" s="225" t="s">
        <v>342</v>
      </c>
      <c r="C18" s="226">
        <v>4</v>
      </c>
      <c r="D18" s="227">
        <v>1810000</v>
      </c>
      <c r="E18" s="227">
        <v>859000</v>
      </c>
    </row>
    <row r="19" spans="1:5" ht="30">
      <c r="A19" s="224">
        <v>8</v>
      </c>
      <c r="B19" s="225" t="s">
        <v>352</v>
      </c>
      <c r="C19" s="226">
        <v>4</v>
      </c>
      <c r="D19" s="227">
        <v>710000</v>
      </c>
      <c r="E19" s="227">
        <v>249540</v>
      </c>
    </row>
    <row r="20" spans="1:5" ht="30">
      <c r="A20" s="224">
        <v>9</v>
      </c>
      <c r="B20" s="225" t="s">
        <v>346</v>
      </c>
      <c r="C20" s="226">
        <v>3</v>
      </c>
      <c r="D20" s="227">
        <v>775000</v>
      </c>
      <c r="E20" s="227">
        <v>31999</v>
      </c>
    </row>
    <row r="21" spans="1:5" ht="30.75" customHeight="1">
      <c r="A21" s="224">
        <v>10</v>
      </c>
      <c r="B21" s="225" t="s">
        <v>353</v>
      </c>
      <c r="C21" s="226">
        <v>3</v>
      </c>
      <c r="D21" s="227">
        <v>300000</v>
      </c>
      <c r="E21" s="227">
        <v>117005</v>
      </c>
    </row>
    <row r="22" spans="1:5" ht="33" customHeight="1">
      <c r="A22" s="224">
        <v>11</v>
      </c>
      <c r="B22" s="225" t="s">
        <v>424</v>
      </c>
      <c r="C22" s="226">
        <v>3</v>
      </c>
      <c r="D22" s="227">
        <v>400000</v>
      </c>
      <c r="E22" s="227">
        <v>205000</v>
      </c>
    </row>
    <row r="23" spans="1:5" ht="15">
      <c r="A23" s="224">
        <v>12</v>
      </c>
      <c r="B23" s="225" t="s">
        <v>343</v>
      </c>
      <c r="C23" s="226">
        <v>3</v>
      </c>
      <c r="D23" s="227">
        <v>350000</v>
      </c>
      <c r="E23" s="227">
        <v>81500</v>
      </c>
    </row>
    <row r="24" spans="1:5" ht="16.5" customHeight="1">
      <c r="A24" s="224">
        <v>13</v>
      </c>
      <c r="B24" s="228" t="s">
        <v>344</v>
      </c>
      <c r="C24" s="229">
        <v>3</v>
      </c>
      <c r="D24" s="230">
        <v>3150000</v>
      </c>
      <c r="E24" s="230">
        <v>1101001</v>
      </c>
    </row>
    <row r="25" spans="1:5" ht="36" customHeight="1">
      <c r="A25" s="224">
        <v>14</v>
      </c>
      <c r="B25" s="228" t="s">
        <v>425</v>
      </c>
      <c r="C25" s="229">
        <v>2</v>
      </c>
      <c r="D25" s="230">
        <v>100000</v>
      </c>
      <c r="E25" s="230">
        <v>62500</v>
      </c>
    </row>
    <row r="26" spans="1:5" ht="30">
      <c r="A26" s="224">
        <v>15</v>
      </c>
      <c r="B26" s="228" t="s">
        <v>345</v>
      </c>
      <c r="C26" s="229">
        <v>2</v>
      </c>
      <c r="D26" s="230">
        <v>710000</v>
      </c>
      <c r="E26" s="230">
        <v>6150</v>
      </c>
    </row>
    <row r="27" spans="1:5" ht="15">
      <c r="A27" s="224">
        <v>16</v>
      </c>
      <c r="B27" s="228" t="s">
        <v>426</v>
      </c>
      <c r="C27" s="229">
        <v>2</v>
      </c>
      <c r="D27" s="230">
        <v>3363046</v>
      </c>
      <c r="E27" s="230">
        <v>3338048</v>
      </c>
    </row>
    <row r="28" spans="1:5" ht="15">
      <c r="A28" s="224">
        <v>17</v>
      </c>
      <c r="B28" s="228" t="s">
        <v>347</v>
      </c>
      <c r="C28" s="229">
        <v>2</v>
      </c>
      <c r="D28" s="230">
        <v>3100000</v>
      </c>
      <c r="E28" s="230">
        <v>1549000</v>
      </c>
    </row>
    <row r="29" spans="1:5" ht="32.25" customHeight="1">
      <c r="A29" s="224">
        <v>18</v>
      </c>
      <c r="B29" s="228" t="s">
        <v>348</v>
      </c>
      <c r="C29" s="229">
        <v>2</v>
      </c>
      <c r="D29" s="230">
        <v>200000</v>
      </c>
      <c r="E29" s="230">
        <v>162501</v>
      </c>
    </row>
    <row r="30" spans="1:5" ht="28.5" customHeight="1">
      <c r="A30" s="224">
        <v>19</v>
      </c>
      <c r="B30" s="228" t="s">
        <v>349</v>
      </c>
      <c r="C30" s="229">
        <v>2</v>
      </c>
      <c r="D30" s="230">
        <v>270000</v>
      </c>
      <c r="E30" s="230">
        <v>96000</v>
      </c>
    </row>
    <row r="31" spans="1:5" ht="15">
      <c r="A31" s="224">
        <v>20</v>
      </c>
      <c r="B31" s="228" t="s">
        <v>350</v>
      </c>
      <c r="C31" s="229">
        <v>2</v>
      </c>
      <c r="D31" s="230">
        <v>2550000</v>
      </c>
      <c r="E31" s="230">
        <v>508500</v>
      </c>
    </row>
    <row r="32" spans="1:5" ht="15" customHeight="1">
      <c r="A32" s="434" t="s">
        <v>34</v>
      </c>
      <c r="B32" s="435"/>
      <c r="C32" s="435"/>
      <c r="D32" s="436"/>
      <c r="E32" s="220">
        <f>SUM(E12:E31)</f>
        <v>16103845</v>
      </c>
    </row>
    <row r="33" spans="2:5" ht="15" customHeight="1">
      <c r="B33" s="29" t="s">
        <v>19</v>
      </c>
      <c r="C33" s="29"/>
      <c r="D33" s="29"/>
      <c r="E33" s="231"/>
    </row>
    <row r="34" spans="2:5" ht="15">
      <c r="B34" s="217"/>
      <c r="C34" s="217"/>
      <c r="D34" s="218"/>
      <c r="E34" s="218"/>
    </row>
    <row r="35" spans="2:5" ht="15">
      <c r="B35" s="217"/>
      <c r="C35" s="217"/>
      <c r="D35" s="218"/>
      <c r="E35" s="218"/>
    </row>
    <row r="36" spans="2:5" ht="15.75" customHeight="1">
      <c r="B36" s="217"/>
      <c r="C36" s="217"/>
      <c r="D36" s="218"/>
      <c r="E36" s="218"/>
    </row>
    <row r="37" spans="2:5" ht="15">
      <c r="B37" s="217"/>
      <c r="C37" s="217"/>
      <c r="D37" s="218"/>
      <c r="E37" s="218"/>
    </row>
    <row r="38" spans="2:5" ht="15">
      <c r="B38" s="217"/>
      <c r="C38" s="217"/>
      <c r="D38" s="218"/>
      <c r="E38" s="218"/>
    </row>
    <row r="39" spans="2:5" ht="15">
      <c r="B39" s="217"/>
      <c r="C39" s="217"/>
      <c r="D39" s="218"/>
      <c r="E39" s="218"/>
    </row>
    <row r="40" spans="2:5" ht="15">
      <c r="B40" s="217"/>
      <c r="C40" s="217"/>
      <c r="D40" s="218"/>
      <c r="E40" s="218"/>
    </row>
    <row r="41" spans="2:5" ht="15">
      <c r="B41" s="217"/>
      <c r="C41" s="217"/>
      <c r="D41" s="218"/>
      <c r="E41" s="218"/>
    </row>
    <row r="42" spans="2:5" ht="15" customHeight="1">
      <c r="B42" s="353" t="s">
        <v>165</v>
      </c>
      <c r="C42" s="353"/>
      <c r="D42" s="353"/>
      <c r="E42" s="353"/>
    </row>
    <row r="44" spans="1:5" ht="15.75" customHeight="1">
      <c r="A44" s="431" t="s">
        <v>148</v>
      </c>
      <c r="B44" s="431" t="s">
        <v>336</v>
      </c>
      <c r="C44" s="431" t="s">
        <v>294</v>
      </c>
      <c r="D44" s="431" t="s">
        <v>295</v>
      </c>
      <c r="E44" s="431" t="s">
        <v>296</v>
      </c>
    </row>
    <row r="45" spans="1:5" ht="15">
      <c r="A45" s="431"/>
      <c r="B45" s="431"/>
      <c r="C45" s="431"/>
      <c r="D45" s="432"/>
      <c r="E45" s="432"/>
    </row>
    <row r="46" spans="1:5" ht="15">
      <c r="A46" s="431"/>
      <c r="B46" s="431"/>
      <c r="C46" s="431"/>
      <c r="D46" s="432"/>
      <c r="E46" s="432"/>
    </row>
    <row r="47" spans="1:5" ht="30">
      <c r="A47" s="224">
        <v>1</v>
      </c>
      <c r="B47" s="232" t="s">
        <v>337</v>
      </c>
      <c r="C47" s="226">
        <v>93</v>
      </c>
      <c r="D47" s="227">
        <v>16995003</v>
      </c>
      <c r="E47" s="227">
        <v>10731277</v>
      </c>
    </row>
    <row r="48" spans="1:5" ht="15">
      <c r="A48" s="224">
        <v>2</v>
      </c>
      <c r="B48" s="232" t="s">
        <v>347</v>
      </c>
      <c r="C48" s="226">
        <v>45</v>
      </c>
      <c r="D48" s="227">
        <v>5968503</v>
      </c>
      <c r="E48" s="227">
        <v>3509927</v>
      </c>
    </row>
    <row r="49" spans="1:5" ht="15">
      <c r="A49" s="224">
        <v>3</v>
      </c>
      <c r="B49" s="232" t="s">
        <v>354</v>
      </c>
      <c r="C49" s="226">
        <v>36</v>
      </c>
      <c r="D49" s="227">
        <v>3560000</v>
      </c>
      <c r="E49" s="227">
        <v>2550750</v>
      </c>
    </row>
    <row r="50" spans="1:5" ht="15">
      <c r="A50" s="224">
        <v>4</v>
      </c>
      <c r="B50" s="232" t="s">
        <v>340</v>
      </c>
      <c r="C50" s="226">
        <v>30</v>
      </c>
      <c r="D50" s="227">
        <v>9320550</v>
      </c>
      <c r="E50" s="227">
        <v>5490701</v>
      </c>
    </row>
    <row r="51" spans="1:5" ht="15">
      <c r="A51" s="224">
        <v>5</v>
      </c>
      <c r="B51" s="232" t="s">
        <v>355</v>
      </c>
      <c r="C51" s="226">
        <v>28</v>
      </c>
      <c r="D51" s="227">
        <v>3950000</v>
      </c>
      <c r="E51" s="227">
        <v>3209325</v>
      </c>
    </row>
    <row r="52" spans="1:5" ht="30">
      <c r="A52" s="224">
        <v>6</v>
      </c>
      <c r="B52" s="232" t="s">
        <v>357</v>
      </c>
      <c r="C52" s="226">
        <v>24</v>
      </c>
      <c r="D52" s="227">
        <v>2655000</v>
      </c>
      <c r="E52" s="227">
        <v>1797800</v>
      </c>
    </row>
    <row r="53" spans="1:5" ht="15.75" customHeight="1">
      <c r="A53" s="224">
        <v>7</v>
      </c>
      <c r="B53" s="232" t="s">
        <v>358</v>
      </c>
      <c r="C53" s="226">
        <v>21</v>
      </c>
      <c r="D53" s="227">
        <v>2100000</v>
      </c>
      <c r="E53" s="227">
        <v>1424050</v>
      </c>
    </row>
    <row r="54" spans="1:5" ht="15">
      <c r="A54" s="224">
        <v>8</v>
      </c>
      <c r="B54" s="232" t="s">
        <v>359</v>
      </c>
      <c r="C54" s="226">
        <v>20</v>
      </c>
      <c r="D54" s="227">
        <v>1940000</v>
      </c>
      <c r="E54" s="227">
        <v>1393700</v>
      </c>
    </row>
    <row r="55" spans="1:5" ht="31.5" customHeight="1">
      <c r="A55" s="224">
        <v>9</v>
      </c>
      <c r="B55" s="232" t="s">
        <v>356</v>
      </c>
      <c r="C55" s="226">
        <v>19</v>
      </c>
      <c r="D55" s="227">
        <v>1797000</v>
      </c>
      <c r="E55" s="227">
        <v>1592800</v>
      </c>
    </row>
    <row r="56" spans="1:5" ht="30">
      <c r="A56" s="224">
        <v>10</v>
      </c>
      <c r="B56" s="232" t="s">
        <v>349</v>
      </c>
      <c r="C56" s="226">
        <v>18</v>
      </c>
      <c r="D56" s="227">
        <v>1463270</v>
      </c>
      <c r="E56" s="227">
        <v>1014321</v>
      </c>
    </row>
    <row r="57" spans="1:5" ht="30">
      <c r="A57" s="224">
        <v>11</v>
      </c>
      <c r="B57" s="232" t="s">
        <v>351</v>
      </c>
      <c r="C57" s="226">
        <v>18</v>
      </c>
      <c r="D57" s="227">
        <v>940526</v>
      </c>
      <c r="E57" s="227">
        <v>768194</v>
      </c>
    </row>
    <row r="58" spans="1:5" ht="30.75" customHeight="1">
      <c r="A58" s="224">
        <v>12</v>
      </c>
      <c r="B58" s="232" t="s">
        <v>424</v>
      </c>
      <c r="C58" s="226">
        <v>17</v>
      </c>
      <c r="D58" s="227">
        <v>2395400</v>
      </c>
      <c r="E58" s="227">
        <v>1581755</v>
      </c>
    </row>
    <row r="59" spans="1:5" ht="15">
      <c r="A59" s="224">
        <v>13</v>
      </c>
      <c r="B59" s="233" t="s">
        <v>361</v>
      </c>
      <c r="C59" s="229">
        <v>16</v>
      </c>
      <c r="D59" s="230">
        <v>2640000</v>
      </c>
      <c r="E59" s="230">
        <v>2519350</v>
      </c>
    </row>
    <row r="60" spans="1:5" ht="30">
      <c r="A60" s="224">
        <v>14</v>
      </c>
      <c r="B60" s="233" t="s">
        <v>353</v>
      </c>
      <c r="C60" s="229">
        <v>15</v>
      </c>
      <c r="D60" s="230">
        <v>520300</v>
      </c>
      <c r="E60" s="230">
        <v>285967</v>
      </c>
    </row>
    <row r="61" spans="1:5" ht="15">
      <c r="A61" s="224">
        <v>15</v>
      </c>
      <c r="B61" s="233" t="s">
        <v>362</v>
      </c>
      <c r="C61" s="229">
        <v>14</v>
      </c>
      <c r="D61" s="230">
        <v>1295000</v>
      </c>
      <c r="E61" s="230">
        <v>786275</v>
      </c>
    </row>
    <row r="62" spans="1:5" ht="15">
      <c r="A62" s="224">
        <v>16</v>
      </c>
      <c r="B62" s="233" t="s">
        <v>338</v>
      </c>
      <c r="C62" s="229">
        <v>14</v>
      </c>
      <c r="D62" s="230">
        <v>3401024</v>
      </c>
      <c r="E62" s="230">
        <v>2390593</v>
      </c>
    </row>
    <row r="63" spans="1:5" ht="30">
      <c r="A63" s="224">
        <v>17</v>
      </c>
      <c r="B63" s="233" t="s">
        <v>360</v>
      </c>
      <c r="C63" s="229">
        <v>14</v>
      </c>
      <c r="D63" s="230">
        <v>898100</v>
      </c>
      <c r="E63" s="230">
        <v>565650</v>
      </c>
    </row>
    <row r="64" spans="1:5" ht="27.75" customHeight="1">
      <c r="A64" s="224">
        <v>18</v>
      </c>
      <c r="B64" s="233" t="s">
        <v>363</v>
      </c>
      <c r="C64" s="229">
        <v>13</v>
      </c>
      <c r="D64" s="230">
        <v>1060000</v>
      </c>
      <c r="E64" s="230">
        <v>643000</v>
      </c>
    </row>
    <row r="65" spans="1:5" ht="15">
      <c r="A65" s="224">
        <v>19</v>
      </c>
      <c r="B65" s="233" t="s">
        <v>364</v>
      </c>
      <c r="C65" s="229">
        <v>12</v>
      </c>
      <c r="D65" s="230">
        <v>3925000</v>
      </c>
      <c r="E65" s="230">
        <v>2525000</v>
      </c>
    </row>
    <row r="66" spans="1:5" ht="30">
      <c r="A66" s="224">
        <v>20</v>
      </c>
      <c r="B66" s="233" t="s">
        <v>348</v>
      </c>
      <c r="C66" s="229">
        <v>12</v>
      </c>
      <c r="D66" s="230">
        <v>722950</v>
      </c>
      <c r="E66" s="230">
        <v>533113</v>
      </c>
    </row>
    <row r="67" spans="1:5" ht="15">
      <c r="A67" s="434" t="s">
        <v>34</v>
      </c>
      <c r="B67" s="435"/>
      <c r="C67" s="435"/>
      <c r="D67" s="436"/>
      <c r="E67" s="220">
        <f>SUM(E47:E66)</f>
        <v>45313548</v>
      </c>
    </row>
    <row r="68" spans="1:2" ht="15" customHeight="1">
      <c r="A68" s="29"/>
      <c r="B68" s="29" t="s">
        <v>19</v>
      </c>
    </row>
  </sheetData>
  <sheetProtection/>
  <mergeCells count="16">
    <mergeCell ref="A67:D67"/>
    <mergeCell ref="A32:D32"/>
    <mergeCell ref="B42:E42"/>
    <mergeCell ref="A44:A46"/>
    <mergeCell ref="B44:B46"/>
    <mergeCell ref="C44:C46"/>
    <mergeCell ref="D44:D46"/>
    <mergeCell ref="E44:E46"/>
    <mergeCell ref="A1:E1"/>
    <mergeCell ref="A4:E5"/>
    <mergeCell ref="B7:E7"/>
    <mergeCell ref="A9:A11"/>
    <mergeCell ref="B9:B11"/>
    <mergeCell ref="C9:C11"/>
    <mergeCell ref="D9:D11"/>
    <mergeCell ref="E9:E1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8" t="s">
        <v>60</v>
      </c>
      <c r="B1" s="288"/>
      <c r="C1" s="288"/>
    </row>
    <row r="7" ht="15">
      <c r="B7" s="1"/>
    </row>
    <row r="8" ht="18">
      <c r="B8" s="237" t="s">
        <v>369</v>
      </c>
    </row>
    <row r="9" ht="15.75" thickBot="1"/>
    <row r="10" spans="1:3" ht="15.75">
      <c r="A10" s="238"/>
      <c r="B10" s="239"/>
      <c r="C10" s="240"/>
    </row>
    <row r="11" spans="1:3" ht="25.5">
      <c r="A11" s="241"/>
      <c r="B11" s="242"/>
      <c r="C11" s="243" t="s">
        <v>370</v>
      </c>
    </row>
    <row r="12" spans="1:3" ht="15">
      <c r="A12" s="241"/>
      <c r="B12" s="244" t="s">
        <v>1</v>
      </c>
      <c r="C12" s="245">
        <v>3</v>
      </c>
    </row>
    <row r="13" spans="1:3" ht="15.75">
      <c r="A13" s="246"/>
      <c r="B13" s="244" t="s">
        <v>371</v>
      </c>
      <c r="C13" s="247" t="s">
        <v>372</v>
      </c>
    </row>
    <row r="14" spans="1:3" ht="15.75">
      <c r="A14" s="246"/>
      <c r="B14" s="248" t="s">
        <v>373</v>
      </c>
      <c r="C14" s="245">
        <v>7</v>
      </c>
    </row>
    <row r="15" spans="1:3" ht="13.5" customHeight="1">
      <c r="A15" s="246"/>
      <c r="B15" s="248" t="s">
        <v>374</v>
      </c>
      <c r="C15" s="247">
        <v>8</v>
      </c>
    </row>
    <row r="16" spans="1:3" ht="15" customHeight="1">
      <c r="A16" s="249"/>
      <c r="B16" s="248" t="s">
        <v>375</v>
      </c>
      <c r="C16" s="245">
        <v>9</v>
      </c>
    </row>
    <row r="17" spans="1:3" ht="15.75">
      <c r="A17" s="249"/>
      <c r="B17" s="250" t="s">
        <v>376</v>
      </c>
      <c r="C17" s="245">
        <v>10</v>
      </c>
    </row>
    <row r="18" spans="1:3" ht="15.75">
      <c r="A18" s="249"/>
      <c r="B18" s="244" t="s">
        <v>377</v>
      </c>
      <c r="C18" s="245">
        <v>11</v>
      </c>
    </row>
    <row r="19" spans="1:3" ht="15">
      <c r="A19" s="251"/>
      <c r="B19" s="244" t="s">
        <v>378</v>
      </c>
      <c r="C19" s="252">
        <v>12</v>
      </c>
    </row>
    <row r="20" spans="1:3" ht="15">
      <c r="A20" s="251"/>
      <c r="B20" s="244" t="s">
        <v>379</v>
      </c>
      <c r="C20" s="252" t="s">
        <v>380</v>
      </c>
    </row>
    <row r="21" spans="1:3" ht="15">
      <c r="A21" s="251"/>
      <c r="B21" s="244" t="s">
        <v>381</v>
      </c>
      <c r="C21" s="252" t="s">
        <v>382</v>
      </c>
    </row>
    <row r="22" spans="1:3" ht="15">
      <c r="A22" s="251"/>
      <c r="B22" s="244" t="s">
        <v>383</v>
      </c>
      <c r="C22" s="252" t="s">
        <v>384</v>
      </c>
    </row>
    <row r="23" spans="1:3" ht="15">
      <c r="A23" s="251"/>
      <c r="B23" s="244" t="s">
        <v>385</v>
      </c>
      <c r="C23" s="252">
        <v>19</v>
      </c>
    </row>
    <row r="24" spans="1:3" ht="15">
      <c r="A24" s="251"/>
      <c r="B24" s="244" t="s">
        <v>386</v>
      </c>
      <c r="C24" s="252" t="s">
        <v>387</v>
      </c>
    </row>
    <row r="25" spans="1:3" ht="15">
      <c r="A25" s="251"/>
      <c r="B25" s="244" t="s">
        <v>388</v>
      </c>
      <c r="C25" s="252" t="s">
        <v>389</v>
      </c>
    </row>
    <row r="26" spans="1:3" ht="15">
      <c r="A26" s="251"/>
      <c r="B26" s="248" t="s">
        <v>390</v>
      </c>
      <c r="C26" s="252" t="s">
        <v>391</v>
      </c>
    </row>
    <row r="27" spans="1:3" ht="15.75" thickBot="1">
      <c r="A27" s="253"/>
      <c r="B27" s="254"/>
      <c r="C27" s="25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">
      <selection activeCell="F20" sqref="F2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2" t="s">
        <v>0</v>
      </c>
      <c r="B2" s="292"/>
      <c r="C2" s="292"/>
      <c r="D2" s="292"/>
      <c r="E2" s="292"/>
      <c r="F2" s="292"/>
      <c r="G2" s="292"/>
      <c r="H2" s="292"/>
      <c r="I2" s="29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3" t="s">
        <v>1</v>
      </c>
      <c r="D6" s="293"/>
      <c r="E6" s="293"/>
      <c r="F6" s="293"/>
    </row>
    <row r="8" ht="15.75" thickBot="1"/>
    <row r="9" spans="1:8" ht="16.5" thickBot="1">
      <c r="A9" s="294"/>
      <c r="B9" s="295"/>
      <c r="C9" s="298" t="s">
        <v>2</v>
      </c>
      <c r="D9" s="299"/>
      <c r="E9" s="299"/>
      <c r="F9" s="299"/>
      <c r="G9" s="300"/>
      <c r="H9" s="301" t="s">
        <v>3</v>
      </c>
    </row>
    <row r="10" spans="1:8" ht="16.5" thickBot="1">
      <c r="A10" s="296"/>
      <c r="B10" s="297"/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302"/>
    </row>
    <row r="11" spans="1:8" ht="15.75" thickBot="1">
      <c r="A11" s="303" t="s">
        <v>9</v>
      </c>
      <c r="B11" s="3" t="s">
        <v>10</v>
      </c>
      <c r="C11" s="4">
        <v>200</v>
      </c>
      <c r="D11" s="5">
        <v>1</v>
      </c>
      <c r="E11" s="5">
        <v>0</v>
      </c>
      <c r="F11" s="5">
        <v>3685</v>
      </c>
      <c r="G11" s="6">
        <v>93</v>
      </c>
      <c r="H11" s="7">
        <v>3979</v>
      </c>
    </row>
    <row r="12" spans="1:8" ht="15.75" thickBot="1">
      <c r="A12" s="304"/>
      <c r="B12" s="8" t="s">
        <v>11</v>
      </c>
      <c r="C12" s="9">
        <v>281651957</v>
      </c>
      <c r="D12" s="10">
        <v>100000</v>
      </c>
      <c r="E12" s="10">
        <v>0</v>
      </c>
      <c r="F12" s="9">
        <v>621446000</v>
      </c>
      <c r="G12" s="11">
        <v>0</v>
      </c>
      <c r="H12" s="7">
        <v>903197957</v>
      </c>
    </row>
    <row r="13" spans="1:8" ht="15.75" thickBot="1">
      <c r="A13" s="289" t="s">
        <v>12</v>
      </c>
      <c r="B13" s="12" t="s">
        <v>13</v>
      </c>
      <c r="C13" s="13">
        <v>10</v>
      </c>
      <c r="D13" s="14">
        <v>1</v>
      </c>
      <c r="E13" s="14">
        <v>0</v>
      </c>
      <c r="F13" s="14">
        <v>60</v>
      </c>
      <c r="G13" s="11">
        <v>0</v>
      </c>
      <c r="H13" s="15">
        <v>71</v>
      </c>
    </row>
    <row r="14" spans="1:8" ht="15.75" thickBot="1">
      <c r="A14" s="290"/>
      <c r="B14" s="16" t="s">
        <v>14</v>
      </c>
      <c r="C14" s="13">
        <v>60</v>
      </c>
      <c r="D14" s="14">
        <v>0</v>
      </c>
      <c r="E14" s="14">
        <v>0</v>
      </c>
      <c r="F14" s="14">
        <v>11</v>
      </c>
      <c r="G14" s="11">
        <v>0</v>
      </c>
      <c r="H14" s="15">
        <v>71</v>
      </c>
    </row>
    <row r="15" spans="1:8" ht="15.75" customHeight="1" thickBot="1">
      <c r="A15" s="291"/>
      <c r="B15" s="17" t="s">
        <v>15</v>
      </c>
      <c r="C15" s="13">
        <v>190667300</v>
      </c>
      <c r="D15" s="14">
        <v>0</v>
      </c>
      <c r="E15" s="14">
        <v>0</v>
      </c>
      <c r="F15" s="14">
        <v>15800000</v>
      </c>
      <c r="G15" s="11">
        <v>0</v>
      </c>
      <c r="H15" s="15">
        <v>206467300</v>
      </c>
    </row>
    <row r="16" spans="1:8" ht="15.75" customHeight="1" thickBot="1">
      <c r="A16" s="18" t="s">
        <v>16</v>
      </c>
      <c r="B16" s="19" t="s">
        <v>10</v>
      </c>
      <c r="C16" s="13">
        <v>1395</v>
      </c>
      <c r="D16" s="14">
        <v>30</v>
      </c>
      <c r="E16" s="14">
        <v>1</v>
      </c>
      <c r="F16" s="14">
        <v>6404</v>
      </c>
      <c r="G16" s="11">
        <v>3</v>
      </c>
      <c r="H16" s="20">
        <v>7833</v>
      </c>
    </row>
    <row r="17" spans="1:8" ht="15.75" customHeight="1" thickBot="1">
      <c r="A17" s="21" t="s">
        <v>17</v>
      </c>
      <c r="B17" s="22" t="s">
        <v>10</v>
      </c>
      <c r="C17" s="260">
        <v>12</v>
      </c>
      <c r="D17" s="261">
        <v>0</v>
      </c>
      <c r="E17" s="261">
        <v>0</v>
      </c>
      <c r="F17" s="261">
        <v>7</v>
      </c>
      <c r="G17" s="262">
        <v>0</v>
      </c>
      <c r="H17" s="263">
        <f>SUM(C17,D17,E17,F17,G17)</f>
        <v>19</v>
      </c>
    </row>
    <row r="18" spans="1:8" ht="16.5" thickBot="1">
      <c r="A18" s="23" t="s">
        <v>18</v>
      </c>
      <c r="B18" s="24" t="s">
        <v>10</v>
      </c>
      <c r="C18" s="25">
        <v>129</v>
      </c>
      <c r="D18" s="26">
        <v>6</v>
      </c>
      <c r="E18" s="26">
        <v>0</v>
      </c>
      <c r="F18" s="26">
        <v>716</v>
      </c>
      <c r="G18" s="27">
        <v>234</v>
      </c>
      <c r="H18" s="28">
        <v>1085</v>
      </c>
    </row>
    <row r="20" spans="1:2" ht="15">
      <c r="A20" s="29" t="s">
        <v>19</v>
      </c>
      <c r="B20" s="29"/>
    </row>
    <row r="21" ht="15">
      <c r="C21" s="30"/>
    </row>
    <row r="22" ht="15">
      <c r="C22" s="30"/>
    </row>
    <row r="23" spans="2:3" ht="15">
      <c r="B23" s="30"/>
      <c r="C23" s="30"/>
    </row>
    <row r="24" ht="15">
      <c r="B24" s="30"/>
    </row>
    <row r="30" ht="15">
      <c r="C30" s="31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&amp;L20.08.2010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130" zoomScaleNormal="130" zoomScalePageLayoutView="85" workbookViewId="0" topLeftCell="A34">
      <selection activeCell="G50" sqref="G50"/>
    </sheetView>
  </sheetViews>
  <sheetFormatPr defaultColWidth="9.140625" defaultRowHeight="15"/>
  <cols>
    <col min="1" max="1" width="19.421875" style="92" customWidth="1"/>
    <col min="2" max="2" width="5.7109375" style="91" bestFit="1" customWidth="1"/>
    <col min="3" max="3" width="10.140625" style="93" customWidth="1"/>
    <col min="4" max="5" width="4.28125" style="91" bestFit="1" customWidth="1"/>
    <col min="6" max="6" width="11.57421875" style="93" customWidth="1"/>
    <col min="7" max="7" width="11.28125" style="91" customWidth="1"/>
    <col min="8" max="8" width="11.7109375" style="91" customWidth="1"/>
    <col min="9" max="9" width="6.7109375" style="91" customWidth="1"/>
    <col min="10" max="10" width="9.140625" style="33" customWidth="1"/>
    <col min="11" max="11" width="12.00390625" style="41" bestFit="1" customWidth="1"/>
    <col min="12" max="12" width="13.28125" style="32" bestFit="1" customWidth="1"/>
    <col min="13" max="255" width="9.140625" style="33" customWidth="1"/>
    <col min="256" max="16384" width="19.421875" style="33" customWidth="1"/>
  </cols>
  <sheetData>
    <row r="1" spans="1:12" ht="15.75" customHeight="1" thickBot="1">
      <c r="A1" s="305" t="s">
        <v>20</v>
      </c>
      <c r="B1" s="288"/>
      <c r="C1" s="288"/>
      <c r="D1" s="288"/>
      <c r="E1" s="288"/>
      <c r="F1" s="288"/>
      <c r="G1" s="288"/>
      <c r="H1" s="288"/>
      <c r="I1" s="288"/>
      <c r="K1" s="33"/>
      <c r="L1" s="33"/>
    </row>
    <row r="2" spans="1:12" ht="15.75" customHeight="1" thickBot="1">
      <c r="A2" s="306" t="s">
        <v>21</v>
      </c>
      <c r="B2" s="306"/>
      <c r="C2" s="306"/>
      <c r="D2" s="306"/>
      <c r="E2" s="306"/>
      <c r="F2" s="306"/>
      <c r="G2" s="306"/>
      <c r="H2" s="306"/>
      <c r="I2" s="306"/>
      <c r="K2" s="33"/>
      <c r="L2" s="33"/>
    </row>
    <row r="3" spans="1:12" ht="9.75" customHeight="1">
      <c r="A3" s="307" t="s">
        <v>22</v>
      </c>
      <c r="B3" s="310" t="s">
        <v>9</v>
      </c>
      <c r="C3" s="310"/>
      <c r="D3" s="310" t="s">
        <v>12</v>
      </c>
      <c r="E3" s="310"/>
      <c r="F3" s="310"/>
      <c r="G3" s="276" t="s">
        <v>23</v>
      </c>
      <c r="H3" s="276" t="s">
        <v>24</v>
      </c>
      <c r="I3" s="34" t="s">
        <v>18</v>
      </c>
      <c r="K3" s="33"/>
      <c r="L3" s="33"/>
    </row>
    <row r="4" spans="1:12" ht="12.75" customHeight="1">
      <c r="A4" s="308"/>
      <c r="B4" s="35"/>
      <c r="C4" s="36"/>
      <c r="D4" s="311" t="s">
        <v>10</v>
      </c>
      <c r="E4" s="311"/>
      <c r="F4" s="37"/>
      <c r="G4" s="35"/>
      <c r="H4" s="35"/>
      <c r="I4" s="38"/>
      <c r="K4" s="33"/>
      <c r="L4" s="33"/>
    </row>
    <row r="5" spans="1:9" ht="9.75" customHeight="1">
      <c r="A5" s="308"/>
      <c r="B5" s="277" t="s">
        <v>10</v>
      </c>
      <c r="C5" s="277" t="s">
        <v>11</v>
      </c>
      <c r="D5" s="311"/>
      <c r="E5" s="311"/>
      <c r="F5" s="39" t="s">
        <v>15</v>
      </c>
      <c r="G5" s="277" t="s">
        <v>10</v>
      </c>
      <c r="H5" s="277" t="s">
        <v>10</v>
      </c>
      <c r="I5" s="40" t="s">
        <v>10</v>
      </c>
    </row>
    <row r="6" spans="1:9" ht="9.75" thickBot="1">
      <c r="A6" s="309"/>
      <c r="B6" s="42"/>
      <c r="C6" s="43"/>
      <c r="D6" s="42" t="s">
        <v>25</v>
      </c>
      <c r="E6" s="42" t="s">
        <v>26</v>
      </c>
      <c r="F6" s="43"/>
      <c r="G6" s="42"/>
      <c r="H6" s="42"/>
      <c r="I6" s="44"/>
    </row>
    <row r="7" spans="1:12" s="50" customFormat="1" ht="11.25">
      <c r="A7" s="45" t="s">
        <v>27</v>
      </c>
      <c r="B7" s="46">
        <f>SUM(B8,B9,B10,B11,B12)</f>
        <v>3979</v>
      </c>
      <c r="C7" s="47">
        <f aca="true" t="shared" si="0" ref="C7:I7">SUM(C8,C9,C10,C11,C12)</f>
        <v>903197957</v>
      </c>
      <c r="D7" s="48">
        <f t="shared" si="0"/>
        <v>71</v>
      </c>
      <c r="E7" s="48">
        <f t="shared" si="0"/>
        <v>71</v>
      </c>
      <c r="F7" s="47">
        <f>SUM(F12,F11,F10,F9,F8)</f>
        <v>206467300</v>
      </c>
      <c r="G7" s="48">
        <f>SUM(G8,G9,G10,G11,G12)</f>
        <v>7833</v>
      </c>
      <c r="H7" s="48">
        <f t="shared" si="0"/>
        <v>19</v>
      </c>
      <c r="I7" s="49">
        <f t="shared" si="0"/>
        <v>1085</v>
      </c>
      <c r="K7" s="51"/>
      <c r="L7" s="52"/>
    </row>
    <row r="8" spans="1:12" s="50" customFormat="1" ht="11.25">
      <c r="A8" s="45" t="s">
        <v>28</v>
      </c>
      <c r="B8" s="53">
        <f>SUM(B15,B22,B29,B36,B43,B50,B57,B64,B72,B79,B86,B93,B100,B107,B114,B121,B128,B138,B145,B152,B159)</f>
        <v>200</v>
      </c>
      <c r="C8" s="54">
        <f>SUM(C15,C22,C29,C36,C43,C50,C57,C64,C72,C79,C86,C93,C100,C107,C114,C121,C128,C138:D138,C145,C152,C159)</f>
        <v>281651957</v>
      </c>
      <c r="D8" s="55">
        <f aca="true" t="shared" si="1" ref="D8:E11">SUM(D15,D22,D29,D36,D43,D50,D57,D64,D72,D79,D86,D93,D100,D107,D114,D121,D128,D138,D145,D152,D159)</f>
        <v>10</v>
      </c>
      <c r="E8" s="55">
        <f t="shared" si="1"/>
        <v>60</v>
      </c>
      <c r="F8" s="54">
        <f>SUM(F15,F22,F29,F36,F43,F50:F51,F57,F64,F72,F79,F86,F93,F100,F107,F114,F121,F128,F138,F145,F152,F159)</f>
        <v>190667300</v>
      </c>
      <c r="G8" s="55">
        <f>SUM(G15,G22,G29,G36,G43,G50,G57,G64,G72,G79,G86,G93,G100,G107,G114,G121,G128,G138,G145,G152,G159)</f>
        <v>1395</v>
      </c>
      <c r="H8" s="55">
        <f>SUM(H15,H22,H29,H36,H43,H50,H57,H64,H72,H79,H86,H93,H100,H107,H114,H121,H128,H138,H145,H152,H159)</f>
        <v>12</v>
      </c>
      <c r="I8" s="56">
        <f>SUM(I15,I22,I29,I36,I43,I50,I57,I64,I72,I79,I86,I93,I100,I107,I114,I121,I128,I138,I145,I152,I159)</f>
        <v>129</v>
      </c>
      <c r="K8" s="51"/>
      <c r="L8" s="52"/>
    </row>
    <row r="9" spans="1:12" s="50" customFormat="1" ht="11.25">
      <c r="A9" s="45" t="s">
        <v>29</v>
      </c>
      <c r="B9" s="53">
        <f>SUM(B16,B23,B30,B37,B44,B51,B58,B65,B73,B80,B87,B94,B101,B108,B115,B122,B129,B139,B146,B153,B160)</f>
        <v>1</v>
      </c>
      <c r="C9" s="54">
        <f>SUM(C16,C23,C30,C37,C44,C51,C58,C65,C73,C80,C87,C94,C101,C108,C115,C122,C129,C139,C146,C152,C152,C153,C160)</f>
        <v>100000</v>
      </c>
      <c r="D9" s="55">
        <f t="shared" si="1"/>
        <v>1</v>
      </c>
      <c r="E9" s="55">
        <f t="shared" si="1"/>
        <v>0</v>
      </c>
      <c r="F9" s="54">
        <f>SUM(F16,F23,F30,F37,F44,F51,F58,F65,F73,F80,F87,F94,F101,F108,F115,F122,F129,F139,F146,F153,F153)</f>
        <v>0</v>
      </c>
      <c r="G9" s="55">
        <f>SUM(G16,G23,G30,G37,G44,G51,G58,G65,G73,G80,G87,G94,G101,G108,G115,G122,G129,G139,G146,G153,G160)</f>
        <v>30</v>
      </c>
      <c r="H9" s="55">
        <f>SUM(H16,H23,H30,H37,H44,H51,H58,H65,H73,H80,H87,H94,H101,H108)</f>
        <v>0</v>
      </c>
      <c r="I9" s="56">
        <f>SUM(I16,I23,I30,I37,I44,I51,I58,I65,I73,I80,I87,I94,I101,I108,I115,I122,I129,I139,I146,I153,I160)</f>
        <v>6</v>
      </c>
      <c r="K9" s="51"/>
      <c r="L9" s="52"/>
    </row>
    <row r="10" spans="1:12" s="50" customFormat="1" ht="11.25">
      <c r="A10" s="45" t="s">
        <v>30</v>
      </c>
      <c r="B10" s="53">
        <f>SUM(B17,B24,B31,B38,B45,B52,B59,B66,B74,B81,B88,B95,B102,B109,B116,B123,B130,B140,B147,B154,B161)</f>
        <v>0</v>
      </c>
      <c r="C10" s="54">
        <f>SUM(C17,C24,C31,C38,C45,C52,C59,C66,C74,C81,C88,C95,C102,C109,C116,C123,C130,C140,C147,C154,C161)</f>
        <v>0</v>
      </c>
      <c r="D10" s="55">
        <f t="shared" si="1"/>
        <v>0</v>
      </c>
      <c r="E10" s="55">
        <f t="shared" si="1"/>
        <v>0</v>
      </c>
      <c r="F10" s="54">
        <f>SUM(F17,F24,F31,F38,F45,F52,F59,F66,F74,F81,F88,F95,F102,F109,F116,F123,F130,F139)</f>
        <v>0</v>
      </c>
      <c r="G10" s="55">
        <f>SUM(G17,G24,G31,G38,G45,G52,G59,G66,G74,G81,G88,G95,G102,G109,G116,G123,G130,G140,G147,G154,G161)</f>
        <v>1</v>
      </c>
      <c r="H10" s="55">
        <f>SUM(H17,H24,H31,H38,H45,H52,H59,H66,H74,H81,H88,H95,H102,H109,H116,H123,H130,H140,H147,H154,H161)</f>
        <v>0</v>
      </c>
      <c r="I10" s="56">
        <f>SUM(I17,I24,I31,I38,I45,I52,I59,I66,I74,I81,I88,I95,I102,I109,I116,I123,I130,I140,I147,I154,I161)</f>
        <v>0</v>
      </c>
      <c r="K10" s="51"/>
      <c r="L10" s="52"/>
    </row>
    <row r="11" spans="1:12" s="50" customFormat="1" ht="11.25">
      <c r="A11" s="45" t="s">
        <v>31</v>
      </c>
      <c r="B11" s="53">
        <f>SUM(B18,B25,B32,B39,B46,B53,B60,B67,B75,B82,B89,B96,B103,B110,B117,B124,B131,B141,B148,B155,B162)</f>
        <v>3685</v>
      </c>
      <c r="C11" s="54">
        <f>SUM(C18,C25,C32,C39,C46,C53,C60,C67,C75,C82,C89,C96,C103,C110,C117,C124,C131,C141,C148,C155,C162)</f>
        <v>621446000</v>
      </c>
      <c r="D11" s="55">
        <f t="shared" si="1"/>
        <v>60</v>
      </c>
      <c r="E11" s="55">
        <f t="shared" si="1"/>
        <v>11</v>
      </c>
      <c r="F11" s="54">
        <f>SUM(F18,F25,F32,F39,F53,F60,F67,F75,F82,F89,F96,F103,F110,F117,F124,F131,F141,F148,F155,F162)</f>
        <v>15800000</v>
      </c>
      <c r="G11" s="55">
        <f>SUM(G18,G25,G32,G39,G46,G53,G60,G67,G75,G82,G89,G96,G103,G110,G117,G124,G131,G141,G148,G155,G162,G162,G162)</f>
        <v>6404</v>
      </c>
      <c r="H11" s="55">
        <f>SUM(H18,H25,H32,H39,H46,H53,H60,H64,H75,H82,H89,H96,H103,H110,H117,H124,H131,H141,H148,H162)</f>
        <v>7</v>
      </c>
      <c r="I11" s="56">
        <f>SUM(I18,I25,I32,I39,I46,I53,I60,I67,I75,I82,I89,I162,I155,I148,I141,I131,I124,I117,I110,I103,I96)</f>
        <v>716</v>
      </c>
      <c r="K11" s="51"/>
      <c r="L11" s="52"/>
    </row>
    <row r="12" spans="1:12" s="50" customFormat="1" ht="12" thickBot="1">
      <c r="A12" s="57" t="s">
        <v>32</v>
      </c>
      <c r="B12" s="58">
        <f>SUM(B19,B26,B33,B40,B47,B54,B61,B68,B76,B83,B90,B97,B104,B111,B118,B125,B132,B142,B149,B156,B163)</f>
        <v>93</v>
      </c>
      <c r="C12" s="59">
        <f>SUM(C19,C26,C33,C40,C47,C54,C61,C68,C76,C83,C90,C97,C104,C111,C118,C125,C132,C142,C149,C156,C163)</f>
        <v>0</v>
      </c>
      <c r="D12" s="60">
        <f>SUM(D19,D26,D33,D40,D47,D54,D61,D68,D76,D83,D90,D97,D104,D111,D118,D125,D132,D142,D149,D163)</f>
        <v>0</v>
      </c>
      <c r="E12" s="60">
        <f>SUM(E19,E26,E33,E40,E47,E54,E61,E65,E76,E83,E90,E97,E104,E111,E118,E125,E132,E142,E149,E163)</f>
        <v>0</v>
      </c>
      <c r="F12" s="59">
        <f>SUM(F19,F26,F33,F40,F47,F54,F61,F65,F76,F83,F90,F97,F104,F111,F118,F125,F132,F142,F149,F163)</f>
        <v>0</v>
      </c>
      <c r="G12" s="60">
        <f>SUM(G19,G26,G33,G40,G47,G54,G61,G65,G68,G76,G83,G90,G97,G104,G111,G118,G125,G132,G142,G149,G163)</f>
        <v>3</v>
      </c>
      <c r="H12" s="60">
        <f>SUM(H19,H26,H33,H40,H47,H54,H61,H65,H76,H83,H90,H97,H104,H111,H118,H125,H132,H142,H149,H163)</f>
        <v>0</v>
      </c>
      <c r="I12" s="61">
        <f>SUM(,I19,I26,I33,I40,I47,I54,I61,I68,I76,I83,I90,I97,I104,I111,I118,I125,I132,I142,I149,I163,I156)</f>
        <v>234</v>
      </c>
      <c r="K12" s="51"/>
      <c r="L12" s="52"/>
    </row>
    <row r="13" spans="1:12" s="50" customFormat="1" ht="13.5" customHeight="1" thickBot="1">
      <c r="A13" s="312" t="s">
        <v>33</v>
      </c>
      <c r="B13" s="313"/>
      <c r="C13" s="313"/>
      <c r="D13" s="313"/>
      <c r="E13" s="313"/>
      <c r="F13" s="313"/>
      <c r="G13" s="313"/>
      <c r="H13" s="313"/>
      <c r="I13" s="314"/>
      <c r="K13" s="51"/>
      <c r="L13" s="52"/>
    </row>
    <row r="14" spans="1:12" s="50" customFormat="1" ht="11.25">
      <c r="A14" s="62" t="s">
        <v>34</v>
      </c>
      <c r="B14" s="63">
        <v>143</v>
      </c>
      <c r="C14" s="64">
        <v>30505000</v>
      </c>
      <c r="D14" s="65">
        <v>2</v>
      </c>
      <c r="E14" s="65">
        <v>2</v>
      </c>
      <c r="F14" s="64">
        <v>2600000</v>
      </c>
      <c r="G14" s="65">
        <v>84</v>
      </c>
      <c r="H14" s="65">
        <f>SUM(H15,H16,H17,H18,H19)</f>
        <v>0</v>
      </c>
      <c r="I14" s="66">
        <v>25</v>
      </c>
      <c r="K14" s="51"/>
      <c r="L14" s="52"/>
    </row>
    <row r="15" spans="1:12" s="50" customFormat="1" ht="11.25">
      <c r="A15" s="62" t="s">
        <v>35</v>
      </c>
      <c r="B15" s="67">
        <v>6</v>
      </c>
      <c r="C15" s="68">
        <v>4690000</v>
      </c>
      <c r="D15" s="69">
        <v>0</v>
      </c>
      <c r="E15" s="70">
        <v>2</v>
      </c>
      <c r="F15" s="71">
        <v>2600000</v>
      </c>
      <c r="G15" s="70">
        <v>10</v>
      </c>
      <c r="H15" s="69">
        <v>0</v>
      </c>
      <c r="I15" s="72">
        <v>3</v>
      </c>
      <c r="K15" s="51"/>
      <c r="L15" s="52"/>
    </row>
    <row r="16" spans="1:12" s="50" customFormat="1" ht="11.25">
      <c r="A16" s="62" t="s">
        <v>36</v>
      </c>
      <c r="B16" s="67">
        <v>0</v>
      </c>
      <c r="C16" s="68">
        <v>0</v>
      </c>
      <c r="D16" s="69">
        <v>0</v>
      </c>
      <c r="E16" s="69">
        <v>0</v>
      </c>
      <c r="F16" s="68">
        <v>0</v>
      </c>
      <c r="G16" s="69">
        <v>0</v>
      </c>
      <c r="H16" s="69">
        <v>0</v>
      </c>
      <c r="I16" s="73">
        <v>0</v>
      </c>
      <c r="K16" s="51"/>
      <c r="L16" s="52"/>
    </row>
    <row r="17" spans="1:9" ht="11.25">
      <c r="A17" s="62" t="s">
        <v>37</v>
      </c>
      <c r="B17" s="67">
        <v>0</v>
      </c>
      <c r="C17" s="68">
        <v>0</v>
      </c>
      <c r="D17" s="69">
        <v>0</v>
      </c>
      <c r="E17" s="69">
        <v>0</v>
      </c>
      <c r="F17" s="68">
        <v>0</v>
      </c>
      <c r="G17" s="69">
        <v>0</v>
      </c>
      <c r="H17" s="69">
        <v>0</v>
      </c>
      <c r="I17" s="73">
        <v>0</v>
      </c>
    </row>
    <row r="18" spans="1:10" ht="11.25">
      <c r="A18" s="62" t="s">
        <v>38</v>
      </c>
      <c r="B18" s="67">
        <v>109</v>
      </c>
      <c r="C18" s="68">
        <v>25815000</v>
      </c>
      <c r="D18" s="69">
        <v>2</v>
      </c>
      <c r="E18" s="69">
        <v>0</v>
      </c>
      <c r="F18" s="68">
        <v>0</v>
      </c>
      <c r="G18" s="70">
        <v>74</v>
      </c>
      <c r="H18" s="69">
        <v>0</v>
      </c>
      <c r="I18" s="72">
        <v>10</v>
      </c>
      <c r="J18" s="74"/>
    </row>
    <row r="19" spans="1:9" ht="12" thickBot="1">
      <c r="A19" s="75" t="s">
        <v>32</v>
      </c>
      <c r="B19" s="76">
        <v>28</v>
      </c>
      <c r="C19" s="77">
        <v>0</v>
      </c>
      <c r="D19" s="78">
        <v>0</v>
      </c>
      <c r="E19" s="78">
        <v>0</v>
      </c>
      <c r="F19" s="77">
        <v>0</v>
      </c>
      <c r="G19" s="79">
        <v>0</v>
      </c>
      <c r="H19" s="78">
        <v>0</v>
      </c>
      <c r="I19" s="80">
        <v>12</v>
      </c>
    </row>
    <row r="20" spans="1:9" ht="13.5" customHeight="1" thickBot="1">
      <c r="A20" s="312" t="s">
        <v>39</v>
      </c>
      <c r="B20" s="313"/>
      <c r="C20" s="313"/>
      <c r="D20" s="313"/>
      <c r="E20" s="313"/>
      <c r="F20" s="313"/>
      <c r="G20" s="313"/>
      <c r="H20" s="313"/>
      <c r="I20" s="314"/>
    </row>
    <row r="21" spans="1:9" ht="11.25">
      <c r="A21" s="62" t="s">
        <v>34</v>
      </c>
      <c r="B21" s="63">
        <v>50</v>
      </c>
      <c r="C21" s="64">
        <v>15812281</v>
      </c>
      <c r="D21" s="65">
        <v>2</v>
      </c>
      <c r="E21" s="65">
        <v>2</v>
      </c>
      <c r="F21" s="64">
        <v>3160000</v>
      </c>
      <c r="G21" s="65">
        <v>100</v>
      </c>
      <c r="H21" s="65">
        <f>SUM(H22,H23,H24,H25,H26)</f>
        <v>0</v>
      </c>
      <c r="I21" s="66">
        <v>6</v>
      </c>
    </row>
    <row r="22" spans="1:9" ht="11.25">
      <c r="A22" s="62" t="s">
        <v>35</v>
      </c>
      <c r="B22" s="67">
        <v>10</v>
      </c>
      <c r="C22" s="68">
        <v>10702281</v>
      </c>
      <c r="D22" s="69">
        <v>0</v>
      </c>
      <c r="E22" s="70">
        <v>2</v>
      </c>
      <c r="F22" s="71">
        <v>3160000</v>
      </c>
      <c r="G22" s="70">
        <v>27</v>
      </c>
      <c r="H22" s="69">
        <v>0</v>
      </c>
      <c r="I22" s="73">
        <v>1</v>
      </c>
    </row>
    <row r="23" spans="1:12" s="50" customFormat="1" ht="11.25">
      <c r="A23" s="62" t="s">
        <v>36</v>
      </c>
      <c r="B23" s="67">
        <v>0</v>
      </c>
      <c r="C23" s="68">
        <v>0</v>
      </c>
      <c r="D23" s="69">
        <v>0</v>
      </c>
      <c r="E23" s="69">
        <v>0</v>
      </c>
      <c r="F23" s="68">
        <v>0</v>
      </c>
      <c r="G23" s="69">
        <v>0</v>
      </c>
      <c r="H23" s="69">
        <v>0</v>
      </c>
      <c r="I23" s="73">
        <v>0</v>
      </c>
      <c r="K23" s="51"/>
      <c r="L23" s="52"/>
    </row>
    <row r="24" spans="1:9" ht="11.25">
      <c r="A24" s="62" t="s">
        <v>37</v>
      </c>
      <c r="B24" s="67">
        <v>0</v>
      </c>
      <c r="C24" s="68">
        <v>0</v>
      </c>
      <c r="D24" s="69">
        <v>0</v>
      </c>
      <c r="E24" s="69">
        <v>0</v>
      </c>
      <c r="F24" s="68">
        <v>0</v>
      </c>
      <c r="G24" s="69">
        <v>0</v>
      </c>
      <c r="H24" s="69">
        <v>0</v>
      </c>
      <c r="I24" s="73">
        <v>0</v>
      </c>
    </row>
    <row r="25" spans="1:9" ht="11.25">
      <c r="A25" s="62" t="s">
        <v>38</v>
      </c>
      <c r="B25" s="67">
        <v>40</v>
      </c>
      <c r="C25" s="68">
        <v>5110000</v>
      </c>
      <c r="D25" s="69">
        <v>2</v>
      </c>
      <c r="E25" s="70">
        <v>0</v>
      </c>
      <c r="F25" s="71">
        <v>0</v>
      </c>
      <c r="G25" s="70">
        <v>73</v>
      </c>
      <c r="H25" s="69">
        <v>0</v>
      </c>
      <c r="I25" s="73">
        <v>5</v>
      </c>
    </row>
    <row r="26" spans="1:9" ht="12" thickBot="1">
      <c r="A26" s="75" t="s">
        <v>32</v>
      </c>
      <c r="B26" s="76">
        <v>0</v>
      </c>
      <c r="C26" s="77">
        <v>0</v>
      </c>
      <c r="D26" s="78">
        <v>0</v>
      </c>
      <c r="E26" s="78">
        <v>0</v>
      </c>
      <c r="F26" s="77">
        <v>0</v>
      </c>
      <c r="G26" s="78">
        <v>0</v>
      </c>
      <c r="H26" s="78">
        <v>0</v>
      </c>
      <c r="I26" s="81">
        <v>0</v>
      </c>
    </row>
    <row r="27" spans="1:9" ht="13.5" customHeight="1" thickBot="1">
      <c r="A27" s="312" t="s">
        <v>40</v>
      </c>
      <c r="B27" s="313"/>
      <c r="C27" s="313"/>
      <c r="D27" s="313"/>
      <c r="E27" s="313"/>
      <c r="F27" s="313"/>
      <c r="G27" s="313"/>
      <c r="H27" s="313"/>
      <c r="I27" s="314"/>
    </row>
    <row r="28" spans="1:9" ht="11.25">
      <c r="A28" s="62" t="s">
        <v>34</v>
      </c>
      <c r="B28" s="63">
        <v>619</v>
      </c>
      <c r="C28" s="64">
        <v>148213000</v>
      </c>
      <c r="D28" s="65">
        <v>14</v>
      </c>
      <c r="E28" s="65">
        <v>14</v>
      </c>
      <c r="F28" s="64">
        <v>70250000</v>
      </c>
      <c r="G28" s="65">
        <v>1983</v>
      </c>
      <c r="H28" s="65">
        <f>SUM(H29,H30,H31,H32,H33)</f>
        <v>7</v>
      </c>
      <c r="I28" s="66">
        <v>187</v>
      </c>
    </row>
    <row r="29" spans="1:9" ht="11.25">
      <c r="A29" s="62" t="s">
        <v>35</v>
      </c>
      <c r="B29" s="67">
        <v>24</v>
      </c>
      <c r="C29" s="68">
        <v>16010000</v>
      </c>
      <c r="D29" s="69">
        <v>2</v>
      </c>
      <c r="E29" s="70">
        <v>12</v>
      </c>
      <c r="F29" s="71">
        <v>66750000</v>
      </c>
      <c r="G29" s="70">
        <v>432</v>
      </c>
      <c r="H29" s="69">
        <v>3</v>
      </c>
      <c r="I29" s="72">
        <v>34</v>
      </c>
    </row>
    <row r="30" spans="1:9" ht="11.25">
      <c r="A30" s="62" t="s">
        <v>36</v>
      </c>
      <c r="B30" s="67">
        <v>0</v>
      </c>
      <c r="C30" s="68">
        <v>0</v>
      </c>
      <c r="D30" s="69">
        <v>0</v>
      </c>
      <c r="E30" s="69">
        <v>0</v>
      </c>
      <c r="F30" s="68">
        <v>0</v>
      </c>
      <c r="G30" s="69">
        <v>9</v>
      </c>
      <c r="H30" s="69">
        <v>0</v>
      </c>
      <c r="I30" s="72">
        <v>0</v>
      </c>
    </row>
    <row r="31" spans="1:9" ht="11.25">
      <c r="A31" s="62" t="s">
        <v>37</v>
      </c>
      <c r="B31" s="67">
        <v>0</v>
      </c>
      <c r="C31" s="68">
        <v>0</v>
      </c>
      <c r="D31" s="69">
        <v>0</v>
      </c>
      <c r="E31" s="69">
        <v>0</v>
      </c>
      <c r="F31" s="68">
        <v>0</v>
      </c>
      <c r="G31" s="69">
        <v>0</v>
      </c>
      <c r="H31" s="69">
        <v>0</v>
      </c>
      <c r="I31" s="72">
        <v>0</v>
      </c>
    </row>
    <row r="32" spans="1:9" ht="11.25">
      <c r="A32" s="62" t="s">
        <v>38</v>
      </c>
      <c r="B32" s="67">
        <v>594</v>
      </c>
      <c r="C32" s="68">
        <v>132203000</v>
      </c>
      <c r="D32" s="69">
        <v>12</v>
      </c>
      <c r="E32" s="70">
        <v>2</v>
      </c>
      <c r="F32" s="71">
        <v>3500000</v>
      </c>
      <c r="G32" s="70">
        <v>1542</v>
      </c>
      <c r="H32" s="69">
        <v>4</v>
      </c>
      <c r="I32" s="72">
        <v>152</v>
      </c>
    </row>
    <row r="33" spans="1:9" ht="12" thickBot="1">
      <c r="A33" s="75" t="s">
        <v>32</v>
      </c>
      <c r="B33" s="76">
        <v>1</v>
      </c>
      <c r="C33" s="77">
        <v>0</v>
      </c>
      <c r="D33" s="78">
        <v>0</v>
      </c>
      <c r="E33" s="78">
        <v>0</v>
      </c>
      <c r="F33" s="77">
        <v>0</v>
      </c>
      <c r="G33" s="79">
        <v>0</v>
      </c>
      <c r="H33" s="78">
        <v>0</v>
      </c>
      <c r="I33" s="81">
        <v>1</v>
      </c>
    </row>
    <row r="34" spans="1:9" ht="12.75" customHeight="1" thickBot="1">
      <c r="A34" s="312" t="s">
        <v>41</v>
      </c>
      <c r="B34" s="313"/>
      <c r="C34" s="313"/>
      <c r="D34" s="313"/>
      <c r="E34" s="313"/>
      <c r="F34" s="313"/>
      <c r="G34" s="313"/>
      <c r="H34" s="313"/>
      <c r="I34" s="314"/>
    </row>
    <row r="35" spans="1:9" ht="11.25">
      <c r="A35" s="62" t="s">
        <v>34</v>
      </c>
      <c r="B35" s="63">
        <v>33</v>
      </c>
      <c r="C35" s="64">
        <v>11928046</v>
      </c>
      <c r="D35" s="65">
        <v>8</v>
      </c>
      <c r="E35" s="65">
        <v>8</v>
      </c>
      <c r="F35" s="64">
        <v>28090000</v>
      </c>
      <c r="G35" s="65">
        <v>43</v>
      </c>
      <c r="H35" s="65">
        <f>SUM(H36,H37,H38,H39,H40)</f>
        <v>2</v>
      </c>
      <c r="I35" s="66">
        <v>2</v>
      </c>
    </row>
    <row r="36" spans="1:9" ht="11.25">
      <c r="A36" s="62" t="s">
        <v>35</v>
      </c>
      <c r="B36" s="67">
        <v>16</v>
      </c>
      <c r="C36" s="68">
        <v>8938046</v>
      </c>
      <c r="D36" s="69">
        <v>0</v>
      </c>
      <c r="E36" s="70">
        <v>8</v>
      </c>
      <c r="F36" s="71">
        <v>28090000</v>
      </c>
      <c r="G36" s="70">
        <v>20</v>
      </c>
      <c r="H36" s="69">
        <v>2</v>
      </c>
      <c r="I36" s="72">
        <v>0</v>
      </c>
    </row>
    <row r="37" spans="1:9" s="50" customFormat="1" ht="11.25">
      <c r="A37" s="62" t="s">
        <v>36</v>
      </c>
      <c r="B37" s="67">
        <v>0</v>
      </c>
      <c r="C37" s="68">
        <v>0</v>
      </c>
      <c r="D37" s="69">
        <v>0</v>
      </c>
      <c r="E37" s="69">
        <v>0</v>
      </c>
      <c r="F37" s="68">
        <v>0</v>
      </c>
      <c r="G37" s="69">
        <v>0</v>
      </c>
      <c r="H37" s="69">
        <v>0</v>
      </c>
      <c r="I37" s="73">
        <v>0</v>
      </c>
    </row>
    <row r="38" spans="1:9" ht="11.25">
      <c r="A38" s="62" t="s">
        <v>37</v>
      </c>
      <c r="B38" s="67">
        <v>0</v>
      </c>
      <c r="C38" s="68">
        <v>0</v>
      </c>
      <c r="D38" s="69">
        <v>0</v>
      </c>
      <c r="E38" s="69">
        <v>0</v>
      </c>
      <c r="F38" s="68">
        <v>0</v>
      </c>
      <c r="G38" s="69">
        <v>0</v>
      </c>
      <c r="H38" s="69">
        <v>0</v>
      </c>
      <c r="I38" s="73">
        <v>0</v>
      </c>
    </row>
    <row r="39" spans="1:9" ht="11.25">
      <c r="A39" s="62" t="s">
        <v>38</v>
      </c>
      <c r="B39" s="67">
        <v>17</v>
      </c>
      <c r="C39" s="68">
        <v>2990000</v>
      </c>
      <c r="D39" s="69">
        <v>8</v>
      </c>
      <c r="E39" s="69">
        <v>0</v>
      </c>
      <c r="F39" s="68">
        <v>0</v>
      </c>
      <c r="G39" s="70">
        <v>23</v>
      </c>
      <c r="H39" s="69">
        <v>0</v>
      </c>
      <c r="I39" s="72">
        <v>2</v>
      </c>
    </row>
    <row r="40" spans="1:9" ht="12" thickBot="1">
      <c r="A40" s="75" t="s">
        <v>32</v>
      </c>
      <c r="B40" s="76">
        <v>0</v>
      </c>
      <c r="C40" s="77">
        <v>0</v>
      </c>
      <c r="D40" s="78">
        <v>0</v>
      </c>
      <c r="E40" s="78">
        <v>0</v>
      </c>
      <c r="F40" s="77">
        <v>0</v>
      </c>
      <c r="G40" s="78">
        <v>0</v>
      </c>
      <c r="H40" s="78">
        <v>0</v>
      </c>
      <c r="I40" s="80">
        <v>0</v>
      </c>
    </row>
    <row r="41" spans="1:9" ht="13.5" customHeight="1" thickBot="1">
      <c r="A41" s="312" t="s">
        <v>42</v>
      </c>
      <c r="B41" s="313"/>
      <c r="C41" s="313"/>
      <c r="D41" s="313"/>
      <c r="E41" s="313"/>
      <c r="F41" s="313"/>
      <c r="G41" s="313"/>
      <c r="H41" s="313"/>
      <c r="I41" s="314"/>
    </row>
    <row r="42" spans="1:9" ht="11.25">
      <c r="A42" s="62" t="s">
        <v>34</v>
      </c>
      <c r="B42" s="63">
        <v>10</v>
      </c>
      <c r="C42" s="64">
        <v>761000</v>
      </c>
      <c r="D42" s="65">
        <v>0</v>
      </c>
      <c r="E42" s="65">
        <v>0</v>
      </c>
      <c r="F42" s="64">
        <v>0</v>
      </c>
      <c r="G42" s="65">
        <v>18</v>
      </c>
      <c r="H42" s="65">
        <v>0</v>
      </c>
      <c r="I42" s="66">
        <v>2</v>
      </c>
    </row>
    <row r="43" spans="1:9" ht="11.25">
      <c r="A43" s="62" t="s">
        <v>35</v>
      </c>
      <c r="B43" s="67">
        <v>1</v>
      </c>
      <c r="C43" s="68">
        <v>50000</v>
      </c>
      <c r="D43" s="69">
        <v>0</v>
      </c>
      <c r="E43" s="69">
        <v>0</v>
      </c>
      <c r="F43" s="68">
        <v>0</v>
      </c>
      <c r="G43" s="70">
        <v>6</v>
      </c>
      <c r="H43" s="69">
        <v>0</v>
      </c>
      <c r="I43" s="72">
        <v>1</v>
      </c>
    </row>
    <row r="44" spans="1:9" s="50" customFormat="1" ht="13.5" customHeight="1">
      <c r="A44" s="62" t="s">
        <v>36</v>
      </c>
      <c r="B44" s="67">
        <v>0</v>
      </c>
      <c r="C44" s="68">
        <v>0</v>
      </c>
      <c r="D44" s="69">
        <v>0</v>
      </c>
      <c r="E44" s="69">
        <v>0</v>
      </c>
      <c r="F44" s="68">
        <v>0</v>
      </c>
      <c r="G44" s="69">
        <v>0</v>
      </c>
      <c r="H44" s="69">
        <v>0</v>
      </c>
      <c r="I44" s="73">
        <v>0</v>
      </c>
    </row>
    <row r="45" spans="1:9" ht="11.25">
      <c r="A45" s="62" t="s">
        <v>37</v>
      </c>
      <c r="B45" s="67">
        <v>0</v>
      </c>
      <c r="C45" s="68">
        <v>0</v>
      </c>
      <c r="D45" s="69">
        <v>0</v>
      </c>
      <c r="E45" s="69">
        <v>0</v>
      </c>
      <c r="F45" s="68">
        <v>0</v>
      </c>
      <c r="G45" s="69">
        <v>0</v>
      </c>
      <c r="H45" s="69">
        <v>0</v>
      </c>
      <c r="I45" s="73">
        <v>0</v>
      </c>
    </row>
    <row r="46" spans="1:9" ht="11.25">
      <c r="A46" s="62" t="s">
        <v>38</v>
      </c>
      <c r="B46" s="67">
        <v>9</v>
      </c>
      <c r="C46" s="68">
        <v>711000</v>
      </c>
      <c r="D46" s="69">
        <v>0</v>
      </c>
      <c r="E46" s="69">
        <v>0</v>
      </c>
      <c r="F46" s="68">
        <v>0</v>
      </c>
      <c r="G46" s="70">
        <v>12</v>
      </c>
      <c r="H46" s="69">
        <v>0</v>
      </c>
      <c r="I46" s="72">
        <v>1</v>
      </c>
    </row>
    <row r="47" spans="1:9" ht="12" thickBot="1">
      <c r="A47" s="75" t="s">
        <v>32</v>
      </c>
      <c r="B47" s="76">
        <v>0</v>
      </c>
      <c r="C47" s="77">
        <v>0</v>
      </c>
      <c r="D47" s="78">
        <v>0</v>
      </c>
      <c r="E47" s="78">
        <v>0</v>
      </c>
      <c r="F47" s="77">
        <v>0</v>
      </c>
      <c r="G47" s="78">
        <v>0</v>
      </c>
      <c r="H47" s="78">
        <v>0</v>
      </c>
      <c r="I47" s="81">
        <v>0</v>
      </c>
    </row>
    <row r="48" spans="1:9" ht="13.5" customHeight="1" thickBot="1">
      <c r="A48" s="312" t="s">
        <v>43</v>
      </c>
      <c r="B48" s="313"/>
      <c r="C48" s="313"/>
      <c r="D48" s="313"/>
      <c r="E48" s="313"/>
      <c r="F48" s="313"/>
      <c r="G48" s="313"/>
      <c r="H48" s="313"/>
      <c r="I48" s="314"/>
    </row>
    <row r="49" spans="1:9" ht="11.25">
      <c r="A49" s="62" t="s">
        <v>34</v>
      </c>
      <c r="B49" s="63">
        <v>651</v>
      </c>
      <c r="C49" s="64">
        <v>126820000</v>
      </c>
      <c r="D49" s="65">
        <v>11</v>
      </c>
      <c r="E49" s="65">
        <v>11</v>
      </c>
      <c r="F49" s="64">
        <v>17935000</v>
      </c>
      <c r="G49" s="65">
        <f>SUM(G54,G53,G52,G51,G50)</f>
        <v>1139</v>
      </c>
      <c r="H49" s="65">
        <v>2</v>
      </c>
      <c r="I49" s="66">
        <v>285</v>
      </c>
    </row>
    <row r="50" spans="1:10" ht="11.25">
      <c r="A50" s="62" t="s">
        <v>35</v>
      </c>
      <c r="B50" s="82">
        <v>21</v>
      </c>
      <c r="C50" s="71">
        <v>12655000</v>
      </c>
      <c r="D50" s="69">
        <v>1</v>
      </c>
      <c r="E50" s="69">
        <v>10</v>
      </c>
      <c r="F50" s="68">
        <v>17685000</v>
      </c>
      <c r="G50" s="70">
        <v>160</v>
      </c>
      <c r="H50" s="69">
        <v>1</v>
      </c>
      <c r="I50" s="72">
        <v>8</v>
      </c>
      <c r="J50" s="50"/>
    </row>
    <row r="51" spans="1:9" s="50" customFormat="1" ht="11.25">
      <c r="A51" s="62" t="s">
        <v>36</v>
      </c>
      <c r="B51" s="82">
        <v>0</v>
      </c>
      <c r="C51" s="71">
        <v>0</v>
      </c>
      <c r="D51" s="69">
        <v>0</v>
      </c>
      <c r="E51" s="69">
        <v>0</v>
      </c>
      <c r="F51" s="68">
        <v>0</v>
      </c>
      <c r="G51" s="69">
        <v>3</v>
      </c>
      <c r="H51" s="69">
        <v>0</v>
      </c>
      <c r="I51" s="72">
        <v>0</v>
      </c>
    </row>
    <row r="52" spans="1:10" ht="11.25">
      <c r="A52" s="62" t="s">
        <v>37</v>
      </c>
      <c r="B52" s="67">
        <v>0</v>
      </c>
      <c r="C52" s="68">
        <v>0</v>
      </c>
      <c r="D52" s="69">
        <v>0</v>
      </c>
      <c r="E52" s="69">
        <v>0</v>
      </c>
      <c r="F52" s="68">
        <v>0</v>
      </c>
      <c r="G52" s="70">
        <v>0</v>
      </c>
      <c r="H52" s="69">
        <v>0</v>
      </c>
      <c r="I52" s="73">
        <v>0</v>
      </c>
      <c r="J52" s="50"/>
    </row>
    <row r="53" spans="1:10" ht="11.25">
      <c r="A53" s="62" t="s">
        <v>38</v>
      </c>
      <c r="B53" s="82">
        <v>581</v>
      </c>
      <c r="C53" s="71">
        <v>114165000</v>
      </c>
      <c r="D53" s="69">
        <v>10</v>
      </c>
      <c r="E53" s="70">
        <v>1</v>
      </c>
      <c r="F53" s="71">
        <v>250000</v>
      </c>
      <c r="G53" s="70">
        <v>975</v>
      </c>
      <c r="H53" s="69">
        <v>1</v>
      </c>
      <c r="I53" s="72">
        <v>70</v>
      </c>
      <c r="J53" s="50"/>
    </row>
    <row r="54" spans="1:10" ht="12" thickBot="1">
      <c r="A54" s="75" t="s">
        <v>32</v>
      </c>
      <c r="B54" s="76">
        <v>49</v>
      </c>
      <c r="C54" s="77">
        <v>0</v>
      </c>
      <c r="D54" s="78">
        <v>0</v>
      </c>
      <c r="E54" s="78">
        <v>0</v>
      </c>
      <c r="F54" s="77">
        <v>0</v>
      </c>
      <c r="G54" s="79">
        <v>1</v>
      </c>
      <c r="H54" s="78">
        <v>0</v>
      </c>
      <c r="I54" s="80">
        <v>207</v>
      </c>
      <c r="J54" s="50"/>
    </row>
    <row r="55" spans="1:9" ht="13.5" customHeight="1" thickBot="1">
      <c r="A55" s="315" t="s">
        <v>44</v>
      </c>
      <c r="B55" s="316"/>
      <c r="C55" s="316"/>
      <c r="D55" s="316"/>
      <c r="E55" s="316"/>
      <c r="F55" s="316"/>
      <c r="G55" s="316"/>
      <c r="H55" s="316"/>
      <c r="I55" s="317"/>
    </row>
    <row r="56" spans="1:9" ht="11.25">
      <c r="A56" s="62" t="s">
        <v>34</v>
      </c>
      <c r="B56" s="63">
        <v>988</v>
      </c>
      <c r="C56" s="64">
        <v>199876000</v>
      </c>
      <c r="D56" s="65">
        <v>16</v>
      </c>
      <c r="E56" s="65">
        <v>16</v>
      </c>
      <c r="F56" s="64">
        <v>38042300</v>
      </c>
      <c r="G56" s="65">
        <v>2455</v>
      </c>
      <c r="H56" s="65">
        <v>6</v>
      </c>
      <c r="I56" s="66">
        <v>330</v>
      </c>
    </row>
    <row r="57" spans="1:9" ht="11.25">
      <c r="A57" s="62" t="s">
        <v>35</v>
      </c>
      <c r="B57" s="82">
        <v>36</v>
      </c>
      <c r="C57" s="71">
        <v>33765000</v>
      </c>
      <c r="D57" s="69">
        <v>3</v>
      </c>
      <c r="E57" s="70">
        <v>12</v>
      </c>
      <c r="F57" s="71">
        <v>34322300</v>
      </c>
      <c r="G57" s="70">
        <v>333</v>
      </c>
      <c r="H57" s="69">
        <v>4</v>
      </c>
      <c r="I57" s="73">
        <v>44</v>
      </c>
    </row>
    <row r="58" spans="1:9" s="50" customFormat="1" ht="12" customHeight="1">
      <c r="A58" s="62" t="s">
        <v>36</v>
      </c>
      <c r="B58" s="67">
        <v>0</v>
      </c>
      <c r="C58" s="68">
        <v>0</v>
      </c>
      <c r="D58" s="69">
        <v>1</v>
      </c>
      <c r="E58" s="69">
        <v>0</v>
      </c>
      <c r="F58" s="68">
        <v>0</v>
      </c>
      <c r="G58" s="70">
        <v>17</v>
      </c>
      <c r="H58" s="69">
        <v>0</v>
      </c>
      <c r="I58" s="73">
        <v>6</v>
      </c>
    </row>
    <row r="59" spans="1:9" ht="11.25">
      <c r="A59" s="62" t="s">
        <v>37</v>
      </c>
      <c r="B59" s="67">
        <v>0</v>
      </c>
      <c r="C59" s="68">
        <v>0</v>
      </c>
      <c r="D59" s="69">
        <v>0</v>
      </c>
      <c r="E59" s="69">
        <v>0</v>
      </c>
      <c r="F59" s="68">
        <v>0</v>
      </c>
      <c r="G59" s="70">
        <v>1</v>
      </c>
      <c r="H59" s="69">
        <v>0</v>
      </c>
      <c r="I59" s="73">
        <v>0</v>
      </c>
    </row>
    <row r="60" spans="1:9" ht="11.25">
      <c r="A60" s="62" t="s">
        <v>38</v>
      </c>
      <c r="B60" s="82">
        <v>946</v>
      </c>
      <c r="C60" s="71">
        <v>166111000</v>
      </c>
      <c r="D60" s="69">
        <v>12</v>
      </c>
      <c r="E60" s="69">
        <v>4</v>
      </c>
      <c r="F60" s="71">
        <v>3720000</v>
      </c>
      <c r="G60" s="70">
        <v>2104</v>
      </c>
      <c r="H60" s="69">
        <v>2</v>
      </c>
      <c r="I60" s="73">
        <v>271</v>
      </c>
    </row>
    <row r="61" spans="1:9" ht="12" thickBot="1">
      <c r="A61" s="75" t="s">
        <v>32</v>
      </c>
      <c r="B61" s="76">
        <v>6</v>
      </c>
      <c r="C61" s="77">
        <v>0</v>
      </c>
      <c r="D61" s="78">
        <v>0</v>
      </c>
      <c r="E61" s="78">
        <v>0</v>
      </c>
      <c r="F61" s="77">
        <v>0</v>
      </c>
      <c r="G61" s="78">
        <v>0</v>
      </c>
      <c r="H61" s="78">
        <v>0</v>
      </c>
      <c r="I61" s="81">
        <v>9</v>
      </c>
    </row>
    <row r="62" spans="1:9" s="50" customFormat="1" ht="15.75" customHeight="1" thickBot="1">
      <c r="A62" s="312" t="s">
        <v>45</v>
      </c>
      <c r="B62" s="318"/>
      <c r="C62" s="318"/>
      <c r="D62" s="318"/>
      <c r="E62" s="318"/>
      <c r="F62" s="318"/>
      <c r="G62" s="318"/>
      <c r="H62" s="318"/>
      <c r="I62" s="319"/>
    </row>
    <row r="63" spans="1:9" ht="11.25">
      <c r="A63" s="62" t="s">
        <v>34</v>
      </c>
      <c r="B63" s="63">
        <v>221</v>
      </c>
      <c r="C63" s="64">
        <v>35693000</v>
      </c>
      <c r="D63" s="65">
        <v>1</v>
      </c>
      <c r="E63" s="65">
        <v>1</v>
      </c>
      <c r="F63" s="64">
        <v>250000</v>
      </c>
      <c r="G63" s="65">
        <v>421</v>
      </c>
      <c r="H63" s="65">
        <v>0</v>
      </c>
      <c r="I63" s="66">
        <v>60</v>
      </c>
    </row>
    <row r="64" spans="1:9" ht="11.25">
      <c r="A64" s="62" t="s">
        <v>35</v>
      </c>
      <c r="B64" s="82">
        <v>7</v>
      </c>
      <c r="C64" s="71">
        <v>1515000</v>
      </c>
      <c r="D64" s="69">
        <v>0</v>
      </c>
      <c r="E64" s="70">
        <v>1</v>
      </c>
      <c r="F64" s="71">
        <v>250000</v>
      </c>
      <c r="G64" s="70">
        <v>50</v>
      </c>
      <c r="H64" s="69">
        <v>0</v>
      </c>
      <c r="I64" s="73">
        <v>14</v>
      </c>
    </row>
    <row r="65" spans="1:9" ht="11.25">
      <c r="A65" s="62" t="s">
        <v>36</v>
      </c>
      <c r="B65" s="67">
        <v>0</v>
      </c>
      <c r="C65" s="68">
        <v>0</v>
      </c>
      <c r="D65" s="69">
        <v>0</v>
      </c>
      <c r="E65" s="69">
        <v>0</v>
      </c>
      <c r="F65" s="68">
        <v>0</v>
      </c>
      <c r="G65" s="69">
        <v>0</v>
      </c>
      <c r="H65" s="69">
        <v>0</v>
      </c>
      <c r="I65" s="73">
        <v>0</v>
      </c>
    </row>
    <row r="66" spans="1:9" ht="11.25">
      <c r="A66" s="62" t="s">
        <v>37</v>
      </c>
      <c r="B66" s="67">
        <v>0</v>
      </c>
      <c r="C66" s="68">
        <v>0</v>
      </c>
      <c r="D66" s="69">
        <v>0</v>
      </c>
      <c r="E66" s="69">
        <v>0</v>
      </c>
      <c r="F66" s="68">
        <v>0</v>
      </c>
      <c r="G66" s="69">
        <v>0</v>
      </c>
      <c r="H66" s="69">
        <v>0</v>
      </c>
      <c r="I66" s="73">
        <v>0</v>
      </c>
    </row>
    <row r="67" spans="1:9" ht="11.25">
      <c r="A67" s="62" t="s">
        <v>38</v>
      </c>
      <c r="B67" s="82">
        <v>206</v>
      </c>
      <c r="C67" s="71">
        <v>34178000</v>
      </c>
      <c r="D67" s="69">
        <v>1</v>
      </c>
      <c r="E67" s="70">
        <v>0</v>
      </c>
      <c r="F67" s="71">
        <v>0</v>
      </c>
      <c r="G67" s="70">
        <v>369</v>
      </c>
      <c r="H67" s="69">
        <v>0</v>
      </c>
      <c r="I67" s="73">
        <v>42</v>
      </c>
    </row>
    <row r="68" spans="1:9" ht="12" thickBot="1">
      <c r="A68" s="280" t="s">
        <v>32</v>
      </c>
      <c r="B68" s="83">
        <v>8</v>
      </c>
      <c r="C68" s="84">
        <v>0</v>
      </c>
      <c r="D68" s="78">
        <v>0</v>
      </c>
      <c r="E68" s="78">
        <v>0</v>
      </c>
      <c r="F68" s="77">
        <v>0</v>
      </c>
      <c r="G68" s="79">
        <v>2</v>
      </c>
      <c r="H68" s="78">
        <v>0</v>
      </c>
      <c r="I68" s="81">
        <v>4</v>
      </c>
    </row>
    <row r="69" spans="1:9" ht="12" thickBot="1">
      <c r="A69" s="281"/>
      <c r="B69" s="85"/>
      <c r="C69" s="86"/>
      <c r="D69" s="87"/>
      <c r="E69" s="87"/>
      <c r="F69" s="88"/>
      <c r="G69" s="85"/>
      <c r="H69" s="87"/>
      <c r="I69" s="85"/>
    </row>
    <row r="70" spans="1:9" ht="13.5" customHeight="1" thickBot="1">
      <c r="A70" s="312" t="s">
        <v>46</v>
      </c>
      <c r="B70" s="318"/>
      <c r="C70" s="318"/>
      <c r="D70" s="318"/>
      <c r="E70" s="318"/>
      <c r="F70" s="318"/>
      <c r="G70" s="318"/>
      <c r="H70" s="318"/>
      <c r="I70" s="319"/>
    </row>
    <row r="71" spans="1:9" ht="11.25">
      <c r="A71" s="62" t="s">
        <v>34</v>
      </c>
      <c r="B71" s="63">
        <v>171</v>
      </c>
      <c r="C71" s="64">
        <v>52690000</v>
      </c>
      <c r="D71" s="65">
        <v>4</v>
      </c>
      <c r="E71" s="65">
        <v>4</v>
      </c>
      <c r="F71" s="64">
        <v>520000</v>
      </c>
      <c r="G71" s="65">
        <v>217</v>
      </c>
      <c r="H71" s="65">
        <v>1</v>
      </c>
      <c r="I71" s="66">
        <v>19</v>
      </c>
    </row>
    <row r="72" spans="1:9" ht="11.25">
      <c r="A72" s="62" t="s">
        <v>35</v>
      </c>
      <c r="B72" s="82">
        <v>16</v>
      </c>
      <c r="C72" s="71">
        <v>17470000</v>
      </c>
      <c r="D72" s="69">
        <v>2</v>
      </c>
      <c r="E72" s="70">
        <v>2</v>
      </c>
      <c r="F72" s="71">
        <v>400000</v>
      </c>
      <c r="G72" s="70">
        <v>69</v>
      </c>
      <c r="H72" s="69">
        <v>1</v>
      </c>
      <c r="I72" s="73">
        <v>3</v>
      </c>
    </row>
    <row r="73" spans="1:9" s="50" customFormat="1" ht="11.25">
      <c r="A73" s="62" t="s">
        <v>36</v>
      </c>
      <c r="B73" s="67">
        <v>1</v>
      </c>
      <c r="C73" s="68">
        <v>100000</v>
      </c>
      <c r="D73" s="69">
        <v>0</v>
      </c>
      <c r="E73" s="69">
        <v>0</v>
      </c>
      <c r="F73" s="68">
        <v>0</v>
      </c>
      <c r="G73" s="69">
        <v>0</v>
      </c>
      <c r="H73" s="69">
        <v>0</v>
      </c>
      <c r="I73" s="73">
        <v>0</v>
      </c>
    </row>
    <row r="74" spans="1:9" ht="11.25">
      <c r="A74" s="62" t="s">
        <v>37</v>
      </c>
      <c r="B74" s="67">
        <v>0</v>
      </c>
      <c r="C74" s="68">
        <v>0</v>
      </c>
      <c r="D74" s="69">
        <v>0</v>
      </c>
      <c r="E74" s="69">
        <v>0</v>
      </c>
      <c r="F74" s="68">
        <v>0</v>
      </c>
      <c r="G74" s="69">
        <v>0</v>
      </c>
      <c r="H74" s="69">
        <v>0</v>
      </c>
      <c r="I74" s="73">
        <v>0</v>
      </c>
    </row>
    <row r="75" spans="1:9" ht="11.25">
      <c r="A75" s="62" t="s">
        <v>38</v>
      </c>
      <c r="B75" s="82">
        <v>154</v>
      </c>
      <c r="C75" s="71">
        <v>35120000</v>
      </c>
      <c r="D75" s="69">
        <v>2</v>
      </c>
      <c r="E75" s="69">
        <v>2</v>
      </c>
      <c r="F75" s="68">
        <v>120000</v>
      </c>
      <c r="G75" s="70">
        <v>148</v>
      </c>
      <c r="H75" s="69">
        <v>0</v>
      </c>
      <c r="I75" s="73">
        <v>16</v>
      </c>
    </row>
    <row r="76" spans="1:9" ht="12" thickBot="1">
      <c r="A76" s="75" t="s">
        <v>32</v>
      </c>
      <c r="B76" s="76">
        <v>0</v>
      </c>
      <c r="C76" s="77">
        <v>0</v>
      </c>
      <c r="D76" s="78">
        <v>0</v>
      </c>
      <c r="E76" s="78">
        <v>0</v>
      </c>
      <c r="F76" s="77">
        <v>0</v>
      </c>
      <c r="G76" s="78">
        <v>0</v>
      </c>
      <c r="H76" s="78">
        <v>0</v>
      </c>
      <c r="I76" s="81">
        <v>0</v>
      </c>
    </row>
    <row r="77" spans="1:9" ht="13.5" customHeight="1" thickBot="1">
      <c r="A77" s="312" t="s">
        <v>47</v>
      </c>
      <c r="B77" s="313"/>
      <c r="C77" s="313"/>
      <c r="D77" s="313"/>
      <c r="E77" s="313"/>
      <c r="F77" s="313"/>
      <c r="G77" s="313"/>
      <c r="H77" s="313"/>
      <c r="I77" s="314"/>
    </row>
    <row r="78" spans="1:9" ht="11.25">
      <c r="A78" s="62" t="s">
        <v>34</v>
      </c>
      <c r="B78" s="63">
        <v>141</v>
      </c>
      <c r="C78" s="64">
        <v>67579760</v>
      </c>
      <c r="D78" s="65">
        <v>5</v>
      </c>
      <c r="E78" s="65">
        <v>5</v>
      </c>
      <c r="F78" s="64">
        <v>410000</v>
      </c>
      <c r="G78" s="65">
        <v>186</v>
      </c>
      <c r="H78" s="65">
        <v>0</v>
      </c>
      <c r="I78" s="66">
        <v>26</v>
      </c>
    </row>
    <row r="79" spans="1:9" ht="11.25">
      <c r="A79" s="62" t="s">
        <v>35</v>
      </c>
      <c r="B79" s="82">
        <v>13</v>
      </c>
      <c r="C79" s="71">
        <v>56175760</v>
      </c>
      <c r="D79" s="69">
        <v>0</v>
      </c>
      <c r="E79" s="69">
        <v>5</v>
      </c>
      <c r="F79" s="68">
        <v>410000</v>
      </c>
      <c r="G79" s="70">
        <v>46</v>
      </c>
      <c r="H79" s="69">
        <v>0</v>
      </c>
      <c r="I79" s="73">
        <v>2</v>
      </c>
    </row>
    <row r="80" spans="1:11" s="50" customFormat="1" ht="11.25">
      <c r="A80" s="62" t="s">
        <v>36</v>
      </c>
      <c r="B80" s="67">
        <v>0</v>
      </c>
      <c r="C80" s="68">
        <v>0</v>
      </c>
      <c r="D80" s="69">
        <v>0</v>
      </c>
      <c r="E80" s="69">
        <v>0</v>
      </c>
      <c r="F80" s="68">
        <v>0</v>
      </c>
      <c r="G80" s="69">
        <v>0</v>
      </c>
      <c r="H80" s="69">
        <v>0</v>
      </c>
      <c r="I80" s="73">
        <v>0</v>
      </c>
      <c r="K80" s="51"/>
    </row>
    <row r="81" spans="1:9" ht="11.25">
      <c r="A81" s="62" t="s">
        <v>37</v>
      </c>
      <c r="B81" s="67">
        <v>0</v>
      </c>
      <c r="C81" s="68">
        <v>0</v>
      </c>
      <c r="D81" s="69">
        <v>0</v>
      </c>
      <c r="E81" s="69">
        <v>0</v>
      </c>
      <c r="F81" s="68">
        <v>0</v>
      </c>
      <c r="G81" s="69">
        <v>0</v>
      </c>
      <c r="H81" s="69">
        <v>0</v>
      </c>
      <c r="I81" s="73">
        <v>0</v>
      </c>
    </row>
    <row r="82" spans="1:9" ht="11.25">
      <c r="A82" s="62" t="s">
        <v>38</v>
      </c>
      <c r="B82" s="82">
        <v>128</v>
      </c>
      <c r="C82" s="71">
        <v>11404000</v>
      </c>
      <c r="D82" s="69">
        <v>5</v>
      </c>
      <c r="E82" s="69">
        <v>0</v>
      </c>
      <c r="F82" s="68">
        <v>0</v>
      </c>
      <c r="G82" s="70">
        <v>140</v>
      </c>
      <c r="H82" s="69">
        <v>0</v>
      </c>
      <c r="I82" s="73">
        <v>24</v>
      </c>
    </row>
    <row r="83" spans="1:9" ht="12" thickBot="1">
      <c r="A83" s="75" t="s">
        <v>32</v>
      </c>
      <c r="B83" s="76">
        <v>0</v>
      </c>
      <c r="C83" s="77">
        <v>0</v>
      </c>
      <c r="D83" s="78">
        <v>0</v>
      </c>
      <c r="E83" s="78">
        <v>0</v>
      </c>
      <c r="F83" s="77">
        <v>0</v>
      </c>
      <c r="G83" s="78">
        <v>0</v>
      </c>
      <c r="H83" s="78">
        <v>0</v>
      </c>
      <c r="I83" s="81">
        <v>0</v>
      </c>
    </row>
    <row r="84" spans="1:9" ht="16.5" customHeight="1" thickBot="1">
      <c r="A84" s="312" t="s">
        <v>48</v>
      </c>
      <c r="B84" s="313"/>
      <c r="C84" s="313"/>
      <c r="D84" s="313"/>
      <c r="E84" s="313"/>
      <c r="F84" s="313"/>
      <c r="G84" s="313"/>
      <c r="H84" s="313"/>
      <c r="I84" s="314"/>
    </row>
    <row r="85" spans="1:9" ht="11.25">
      <c r="A85" s="62" t="s">
        <v>34</v>
      </c>
      <c r="B85" s="63">
        <v>47</v>
      </c>
      <c r="C85" s="64">
        <v>6917400</v>
      </c>
      <c r="D85" s="65">
        <v>2</v>
      </c>
      <c r="E85" s="65">
        <v>2</v>
      </c>
      <c r="F85" s="64">
        <v>1500000</v>
      </c>
      <c r="G85" s="65">
        <v>102</v>
      </c>
      <c r="H85" s="65">
        <v>0</v>
      </c>
      <c r="I85" s="66">
        <v>4</v>
      </c>
    </row>
    <row r="86" spans="1:9" ht="11.25">
      <c r="A86" s="62" t="s">
        <v>35</v>
      </c>
      <c r="B86" s="82">
        <v>7</v>
      </c>
      <c r="C86" s="71">
        <v>5050400</v>
      </c>
      <c r="D86" s="69">
        <v>0</v>
      </c>
      <c r="E86" s="69">
        <v>2</v>
      </c>
      <c r="F86" s="68">
        <v>1500000</v>
      </c>
      <c r="G86" s="70">
        <v>46</v>
      </c>
      <c r="H86" s="69">
        <v>0</v>
      </c>
      <c r="I86" s="72">
        <v>1</v>
      </c>
    </row>
    <row r="87" spans="1:9" s="50" customFormat="1" ht="11.25">
      <c r="A87" s="62" t="s">
        <v>36</v>
      </c>
      <c r="B87" s="67">
        <v>0</v>
      </c>
      <c r="C87" s="68">
        <v>0</v>
      </c>
      <c r="D87" s="69">
        <v>0</v>
      </c>
      <c r="E87" s="69">
        <v>0</v>
      </c>
      <c r="F87" s="68">
        <v>0</v>
      </c>
      <c r="G87" s="69">
        <v>0</v>
      </c>
      <c r="H87" s="69">
        <v>0</v>
      </c>
      <c r="I87" s="73">
        <v>0</v>
      </c>
    </row>
    <row r="88" spans="1:9" ht="11.25">
      <c r="A88" s="62" t="s">
        <v>37</v>
      </c>
      <c r="B88" s="67">
        <v>0</v>
      </c>
      <c r="C88" s="68">
        <v>0</v>
      </c>
      <c r="D88" s="69">
        <v>0</v>
      </c>
      <c r="E88" s="69">
        <v>0</v>
      </c>
      <c r="F88" s="68">
        <v>0</v>
      </c>
      <c r="G88" s="69">
        <v>0</v>
      </c>
      <c r="H88" s="69">
        <v>0</v>
      </c>
      <c r="I88" s="73">
        <v>0</v>
      </c>
    </row>
    <row r="89" spans="1:9" ht="11.25">
      <c r="A89" s="62" t="s">
        <v>38</v>
      </c>
      <c r="B89" s="82">
        <v>39</v>
      </c>
      <c r="C89" s="71">
        <v>1867000</v>
      </c>
      <c r="D89" s="69">
        <v>2</v>
      </c>
      <c r="E89" s="69">
        <v>0</v>
      </c>
      <c r="F89" s="68">
        <v>0</v>
      </c>
      <c r="G89" s="70">
        <v>56</v>
      </c>
      <c r="H89" s="69">
        <v>0</v>
      </c>
      <c r="I89" s="72">
        <v>3</v>
      </c>
    </row>
    <row r="90" spans="1:9" ht="12" thickBot="1">
      <c r="A90" s="75" t="s">
        <v>32</v>
      </c>
      <c r="B90" s="76">
        <v>1</v>
      </c>
      <c r="C90" s="77">
        <v>0</v>
      </c>
      <c r="D90" s="78">
        <v>0</v>
      </c>
      <c r="E90" s="78">
        <v>0</v>
      </c>
      <c r="F90" s="77">
        <v>0</v>
      </c>
      <c r="G90" s="78">
        <v>0</v>
      </c>
      <c r="H90" s="78">
        <v>0</v>
      </c>
      <c r="I90" s="81">
        <v>0</v>
      </c>
    </row>
    <row r="91" spans="1:9" ht="13.5" customHeight="1" thickBot="1">
      <c r="A91" s="312" t="s">
        <v>49</v>
      </c>
      <c r="B91" s="313"/>
      <c r="C91" s="313"/>
      <c r="D91" s="313"/>
      <c r="E91" s="313"/>
      <c r="F91" s="313"/>
      <c r="G91" s="313"/>
      <c r="H91" s="313"/>
      <c r="I91" s="314"/>
    </row>
    <row r="92" spans="1:9" ht="11.25">
      <c r="A92" s="62" t="s">
        <v>34</v>
      </c>
      <c r="B92" s="63">
        <v>53</v>
      </c>
      <c r="C92" s="64">
        <v>87094470</v>
      </c>
      <c r="D92" s="65">
        <v>0</v>
      </c>
      <c r="E92" s="65">
        <v>0</v>
      </c>
      <c r="F92" s="64">
        <v>0</v>
      </c>
      <c r="G92" s="65">
        <v>37</v>
      </c>
      <c r="H92" s="65">
        <v>0</v>
      </c>
      <c r="I92" s="66">
        <v>11</v>
      </c>
    </row>
    <row r="93" spans="1:9" ht="11.25">
      <c r="A93" s="62" t="s">
        <v>35</v>
      </c>
      <c r="B93" s="82">
        <v>9</v>
      </c>
      <c r="C93" s="71">
        <v>81624470</v>
      </c>
      <c r="D93" s="69">
        <v>0</v>
      </c>
      <c r="E93" s="69">
        <v>0</v>
      </c>
      <c r="F93" s="68">
        <v>0</v>
      </c>
      <c r="G93" s="70">
        <v>17</v>
      </c>
      <c r="H93" s="69">
        <v>0</v>
      </c>
      <c r="I93" s="73">
        <v>4</v>
      </c>
    </row>
    <row r="94" spans="1:9" s="50" customFormat="1" ht="11.25">
      <c r="A94" s="62" t="s">
        <v>36</v>
      </c>
      <c r="B94" s="67">
        <v>0</v>
      </c>
      <c r="C94" s="68">
        <v>0</v>
      </c>
      <c r="D94" s="69">
        <v>0</v>
      </c>
      <c r="E94" s="69">
        <v>0</v>
      </c>
      <c r="F94" s="68">
        <v>0</v>
      </c>
      <c r="G94" s="69">
        <v>0</v>
      </c>
      <c r="H94" s="69">
        <v>0</v>
      </c>
      <c r="I94" s="73">
        <v>0</v>
      </c>
    </row>
    <row r="95" spans="1:9" ht="11.25">
      <c r="A95" s="62" t="s">
        <v>37</v>
      </c>
      <c r="B95" s="67">
        <v>0</v>
      </c>
      <c r="C95" s="68">
        <v>0</v>
      </c>
      <c r="D95" s="69">
        <v>0</v>
      </c>
      <c r="E95" s="69">
        <v>0</v>
      </c>
      <c r="F95" s="68">
        <v>0</v>
      </c>
      <c r="G95" s="69">
        <v>0</v>
      </c>
      <c r="H95" s="69">
        <v>0</v>
      </c>
      <c r="I95" s="73">
        <v>0</v>
      </c>
    </row>
    <row r="96" spans="1:9" ht="11.25">
      <c r="A96" s="62" t="s">
        <v>38</v>
      </c>
      <c r="B96" s="82">
        <v>44</v>
      </c>
      <c r="C96" s="71">
        <v>5470000</v>
      </c>
      <c r="D96" s="69">
        <v>0</v>
      </c>
      <c r="E96" s="69">
        <v>0</v>
      </c>
      <c r="F96" s="68">
        <v>0</v>
      </c>
      <c r="G96" s="70">
        <v>20</v>
      </c>
      <c r="H96" s="69">
        <v>0</v>
      </c>
      <c r="I96" s="73">
        <v>7</v>
      </c>
    </row>
    <row r="97" spans="1:9" ht="12" thickBot="1">
      <c r="A97" s="75" t="s">
        <v>32</v>
      </c>
      <c r="B97" s="83">
        <v>0</v>
      </c>
      <c r="C97" s="84">
        <v>0</v>
      </c>
      <c r="D97" s="78">
        <v>0</v>
      </c>
      <c r="E97" s="78">
        <v>0</v>
      </c>
      <c r="F97" s="77">
        <v>0</v>
      </c>
      <c r="G97" s="78">
        <v>0</v>
      </c>
      <c r="H97" s="78">
        <v>0</v>
      </c>
      <c r="I97" s="81">
        <v>0</v>
      </c>
    </row>
    <row r="98" spans="1:10" ht="13.5" customHeight="1" thickBot="1">
      <c r="A98" s="312" t="s">
        <v>50</v>
      </c>
      <c r="B98" s="313"/>
      <c r="C98" s="313"/>
      <c r="D98" s="313"/>
      <c r="E98" s="313"/>
      <c r="F98" s="313"/>
      <c r="G98" s="313"/>
      <c r="H98" s="313"/>
      <c r="I98" s="314"/>
      <c r="J98" s="50"/>
    </row>
    <row r="99" spans="1:10" ht="11.25">
      <c r="A99" s="62" t="s">
        <v>34</v>
      </c>
      <c r="B99" s="63">
        <v>470</v>
      </c>
      <c r="C99" s="64">
        <v>41455000</v>
      </c>
      <c r="D99" s="65">
        <v>3</v>
      </c>
      <c r="E99" s="65">
        <v>3</v>
      </c>
      <c r="F99" s="64">
        <v>12610000</v>
      </c>
      <c r="G99" s="65">
        <v>526</v>
      </c>
      <c r="H99" s="65">
        <v>0</v>
      </c>
      <c r="I99" s="66">
        <v>53</v>
      </c>
      <c r="J99" s="50"/>
    </row>
    <row r="100" spans="1:10" ht="11.25">
      <c r="A100" s="62" t="s">
        <v>35</v>
      </c>
      <c r="B100" s="82">
        <v>16</v>
      </c>
      <c r="C100" s="71">
        <v>1506000</v>
      </c>
      <c r="D100" s="69">
        <v>2</v>
      </c>
      <c r="E100" s="70">
        <v>1</v>
      </c>
      <c r="F100" s="71">
        <v>4400000</v>
      </c>
      <c r="G100" s="70">
        <v>58</v>
      </c>
      <c r="H100" s="69">
        <v>0</v>
      </c>
      <c r="I100" s="73">
        <v>7</v>
      </c>
      <c r="J100" s="50"/>
    </row>
    <row r="101" spans="1:9" s="50" customFormat="1" ht="11.25">
      <c r="A101" s="62" t="s">
        <v>36</v>
      </c>
      <c r="B101" s="67">
        <v>0</v>
      </c>
      <c r="C101" s="68">
        <v>0</v>
      </c>
      <c r="D101" s="69">
        <v>0</v>
      </c>
      <c r="E101" s="69">
        <v>0</v>
      </c>
      <c r="F101" s="68">
        <v>0</v>
      </c>
      <c r="G101" s="69">
        <v>0</v>
      </c>
      <c r="H101" s="69">
        <v>0</v>
      </c>
      <c r="I101" s="73">
        <v>0</v>
      </c>
    </row>
    <row r="102" spans="1:9" ht="11.25">
      <c r="A102" s="62" t="s">
        <v>37</v>
      </c>
      <c r="B102" s="67">
        <v>0</v>
      </c>
      <c r="C102" s="68">
        <v>0</v>
      </c>
      <c r="D102" s="69">
        <v>0</v>
      </c>
      <c r="E102" s="69">
        <v>0</v>
      </c>
      <c r="F102" s="68">
        <v>0</v>
      </c>
      <c r="G102" s="69">
        <v>0</v>
      </c>
      <c r="H102" s="69">
        <v>0</v>
      </c>
      <c r="I102" s="73">
        <v>0</v>
      </c>
    </row>
    <row r="103" spans="1:9" ht="11.25">
      <c r="A103" s="62" t="s">
        <v>38</v>
      </c>
      <c r="B103" s="82">
        <v>454</v>
      </c>
      <c r="C103" s="71">
        <v>39949000</v>
      </c>
      <c r="D103" s="69">
        <v>1</v>
      </c>
      <c r="E103" s="70">
        <v>2</v>
      </c>
      <c r="F103" s="71">
        <v>8210000</v>
      </c>
      <c r="G103" s="70">
        <v>468</v>
      </c>
      <c r="H103" s="69">
        <v>0</v>
      </c>
      <c r="I103" s="73">
        <v>46</v>
      </c>
    </row>
    <row r="104" spans="1:9" ht="12" thickBot="1">
      <c r="A104" s="75" t="s">
        <v>32</v>
      </c>
      <c r="B104" s="76">
        <v>0</v>
      </c>
      <c r="C104" s="77">
        <v>0</v>
      </c>
      <c r="D104" s="78">
        <v>0</v>
      </c>
      <c r="E104" s="78">
        <v>0</v>
      </c>
      <c r="F104" s="77">
        <v>0</v>
      </c>
      <c r="G104" s="78">
        <v>0</v>
      </c>
      <c r="H104" s="78">
        <v>0</v>
      </c>
      <c r="I104" s="81">
        <v>0</v>
      </c>
    </row>
    <row r="105" spans="1:9" ht="14.25" customHeight="1" thickBot="1">
      <c r="A105" s="312" t="s">
        <v>51</v>
      </c>
      <c r="B105" s="313"/>
      <c r="C105" s="313"/>
      <c r="D105" s="313"/>
      <c r="E105" s="313"/>
      <c r="F105" s="313"/>
      <c r="G105" s="313"/>
      <c r="H105" s="313"/>
      <c r="I105" s="314"/>
    </row>
    <row r="106" spans="1:9" ht="11.25">
      <c r="A106" s="62" t="s">
        <v>34</v>
      </c>
      <c r="B106" s="63">
        <v>149</v>
      </c>
      <c r="C106" s="64">
        <v>20401000</v>
      </c>
      <c r="D106" s="65">
        <v>3</v>
      </c>
      <c r="E106" s="65">
        <v>3</v>
      </c>
      <c r="F106" s="64">
        <v>31100000</v>
      </c>
      <c r="G106" s="65">
        <v>249</v>
      </c>
      <c r="H106" s="65">
        <v>0</v>
      </c>
      <c r="I106" s="66">
        <v>17</v>
      </c>
    </row>
    <row r="107" spans="1:9" ht="11.25">
      <c r="A107" s="62" t="s">
        <v>35</v>
      </c>
      <c r="B107" s="82">
        <v>4</v>
      </c>
      <c r="C107" s="71">
        <v>3250000</v>
      </c>
      <c r="D107" s="69">
        <v>0</v>
      </c>
      <c r="E107" s="70">
        <v>3</v>
      </c>
      <c r="F107" s="71">
        <v>31100000</v>
      </c>
      <c r="G107" s="70">
        <v>53</v>
      </c>
      <c r="H107" s="69">
        <v>0</v>
      </c>
      <c r="I107" s="73">
        <v>2</v>
      </c>
    </row>
    <row r="108" spans="1:9" s="50" customFormat="1" ht="11.25">
      <c r="A108" s="62" t="s">
        <v>36</v>
      </c>
      <c r="B108" s="67">
        <v>0</v>
      </c>
      <c r="C108" s="68">
        <v>0</v>
      </c>
      <c r="D108" s="69">
        <v>0</v>
      </c>
      <c r="E108" s="69">
        <v>0</v>
      </c>
      <c r="F108" s="68">
        <v>0</v>
      </c>
      <c r="G108" s="69">
        <v>1</v>
      </c>
      <c r="H108" s="69">
        <v>0</v>
      </c>
      <c r="I108" s="73">
        <v>0</v>
      </c>
    </row>
    <row r="109" spans="1:9" ht="11.25">
      <c r="A109" s="62" t="s">
        <v>37</v>
      </c>
      <c r="B109" s="67">
        <v>0</v>
      </c>
      <c r="C109" s="68">
        <v>0</v>
      </c>
      <c r="D109" s="69">
        <v>0</v>
      </c>
      <c r="E109" s="69">
        <v>0</v>
      </c>
      <c r="F109" s="68">
        <v>0</v>
      </c>
      <c r="G109" s="69">
        <v>0</v>
      </c>
      <c r="H109" s="69">
        <v>0</v>
      </c>
      <c r="I109" s="73">
        <v>0</v>
      </c>
    </row>
    <row r="110" spans="1:9" ht="11.25">
      <c r="A110" s="62" t="s">
        <v>38</v>
      </c>
      <c r="B110" s="82">
        <v>145</v>
      </c>
      <c r="C110" s="71">
        <v>17151000</v>
      </c>
      <c r="D110" s="69">
        <v>3</v>
      </c>
      <c r="E110" s="70">
        <v>0</v>
      </c>
      <c r="F110" s="71">
        <v>0</v>
      </c>
      <c r="G110" s="70">
        <v>195</v>
      </c>
      <c r="H110" s="69">
        <v>0</v>
      </c>
      <c r="I110" s="73">
        <v>15</v>
      </c>
    </row>
    <row r="111" spans="1:9" ht="12" thickBot="1">
      <c r="A111" s="75" t="s">
        <v>32</v>
      </c>
      <c r="B111" s="76">
        <v>0</v>
      </c>
      <c r="C111" s="77">
        <v>0</v>
      </c>
      <c r="D111" s="78">
        <v>0</v>
      </c>
      <c r="E111" s="78">
        <v>0</v>
      </c>
      <c r="F111" s="77">
        <v>0</v>
      </c>
      <c r="G111" s="78">
        <v>0</v>
      </c>
      <c r="H111" s="78">
        <v>0</v>
      </c>
      <c r="I111" s="81">
        <v>0</v>
      </c>
    </row>
    <row r="112" spans="1:9" ht="13.5" customHeight="1" thickBot="1">
      <c r="A112" s="320" t="s">
        <v>52</v>
      </c>
      <c r="B112" s="313"/>
      <c r="C112" s="313"/>
      <c r="D112" s="313"/>
      <c r="E112" s="313"/>
      <c r="F112" s="313"/>
      <c r="G112" s="313"/>
      <c r="H112" s="313"/>
      <c r="I112" s="314"/>
    </row>
    <row r="113" spans="1:9" ht="11.25">
      <c r="A113" s="62" t="s">
        <v>34</v>
      </c>
      <c r="B113" s="63">
        <v>7</v>
      </c>
      <c r="C113" s="64">
        <v>406000</v>
      </c>
      <c r="D113" s="65">
        <v>0</v>
      </c>
      <c r="E113" s="65">
        <v>0</v>
      </c>
      <c r="F113" s="64">
        <v>0</v>
      </c>
      <c r="G113" s="65">
        <v>5</v>
      </c>
      <c r="H113" s="65">
        <v>0</v>
      </c>
      <c r="I113" s="66">
        <v>1</v>
      </c>
    </row>
    <row r="114" spans="1:9" ht="11.25">
      <c r="A114" s="62" t="s">
        <v>35</v>
      </c>
      <c r="B114" s="67">
        <v>2</v>
      </c>
      <c r="C114" s="68">
        <v>100000</v>
      </c>
      <c r="D114" s="69">
        <v>0</v>
      </c>
      <c r="E114" s="69">
        <v>0</v>
      </c>
      <c r="F114" s="68">
        <v>0</v>
      </c>
      <c r="G114" s="70">
        <v>1</v>
      </c>
      <c r="H114" s="69">
        <v>0</v>
      </c>
      <c r="I114" s="73">
        <v>0</v>
      </c>
    </row>
    <row r="115" spans="1:9" ht="11.25">
      <c r="A115" s="62" t="s">
        <v>36</v>
      </c>
      <c r="B115" s="67">
        <v>0</v>
      </c>
      <c r="C115" s="68">
        <v>0</v>
      </c>
      <c r="D115" s="69">
        <v>0</v>
      </c>
      <c r="E115" s="69">
        <v>0</v>
      </c>
      <c r="F115" s="68">
        <v>0</v>
      </c>
      <c r="G115" s="69">
        <v>0</v>
      </c>
      <c r="H115" s="69">
        <v>0</v>
      </c>
      <c r="I115" s="73">
        <v>0</v>
      </c>
    </row>
    <row r="116" spans="1:12" s="50" customFormat="1" ht="11.25">
      <c r="A116" s="62" t="s">
        <v>37</v>
      </c>
      <c r="B116" s="67">
        <v>0</v>
      </c>
      <c r="C116" s="68">
        <v>0</v>
      </c>
      <c r="D116" s="69">
        <v>0</v>
      </c>
      <c r="E116" s="69">
        <v>0</v>
      </c>
      <c r="F116" s="68">
        <v>0</v>
      </c>
      <c r="G116" s="69">
        <v>0</v>
      </c>
      <c r="H116" s="69">
        <v>0</v>
      </c>
      <c r="I116" s="73">
        <v>0</v>
      </c>
      <c r="K116" s="51"/>
      <c r="L116" s="52"/>
    </row>
    <row r="117" spans="1:9" ht="11.25">
      <c r="A117" s="62" t="s">
        <v>38</v>
      </c>
      <c r="B117" s="82">
        <v>5</v>
      </c>
      <c r="C117" s="71">
        <v>306000</v>
      </c>
      <c r="D117" s="69">
        <v>0</v>
      </c>
      <c r="E117" s="69">
        <v>0</v>
      </c>
      <c r="F117" s="68">
        <v>0</v>
      </c>
      <c r="G117" s="70">
        <v>4</v>
      </c>
      <c r="H117" s="69">
        <v>0</v>
      </c>
      <c r="I117" s="73">
        <v>1</v>
      </c>
    </row>
    <row r="118" spans="1:9" ht="12" thickBot="1">
      <c r="A118" s="75" t="s">
        <v>32</v>
      </c>
      <c r="B118" s="83">
        <v>0</v>
      </c>
      <c r="C118" s="84">
        <v>0</v>
      </c>
      <c r="D118" s="78">
        <v>0</v>
      </c>
      <c r="E118" s="78">
        <v>0</v>
      </c>
      <c r="F118" s="77">
        <v>0</v>
      </c>
      <c r="G118" s="78">
        <v>0</v>
      </c>
      <c r="H118" s="78">
        <v>0</v>
      </c>
      <c r="I118" s="81">
        <v>0</v>
      </c>
    </row>
    <row r="119" spans="1:9" ht="14.25" customHeight="1" thickBot="1">
      <c r="A119" s="312" t="s">
        <v>53</v>
      </c>
      <c r="B119" s="313"/>
      <c r="C119" s="313"/>
      <c r="D119" s="313"/>
      <c r="E119" s="313"/>
      <c r="F119" s="313"/>
      <c r="G119" s="313"/>
      <c r="H119" s="313"/>
      <c r="I119" s="314"/>
    </row>
    <row r="120" spans="1:9" ht="11.25">
      <c r="A120" s="62" t="s">
        <v>34</v>
      </c>
      <c r="B120" s="63">
        <v>80</v>
      </c>
      <c r="C120" s="64">
        <v>11910000</v>
      </c>
      <c r="D120" s="65">
        <v>0</v>
      </c>
      <c r="E120" s="65">
        <v>0</v>
      </c>
      <c r="F120" s="64">
        <v>0</v>
      </c>
      <c r="G120" s="65">
        <v>92</v>
      </c>
      <c r="H120" s="65">
        <v>1</v>
      </c>
      <c r="I120" s="66">
        <v>18</v>
      </c>
    </row>
    <row r="121" spans="1:9" ht="11.25">
      <c r="A121" s="62" t="s">
        <v>35</v>
      </c>
      <c r="B121" s="82">
        <v>2</v>
      </c>
      <c r="C121" s="71">
        <v>150000</v>
      </c>
      <c r="D121" s="69">
        <v>0</v>
      </c>
      <c r="E121" s="69">
        <v>0</v>
      </c>
      <c r="F121" s="68">
        <v>0</v>
      </c>
      <c r="G121" s="70">
        <v>40</v>
      </c>
      <c r="H121" s="69">
        <v>1</v>
      </c>
      <c r="I121" s="73">
        <v>3</v>
      </c>
    </row>
    <row r="122" spans="1:9" ht="11.25">
      <c r="A122" s="62" t="s">
        <v>36</v>
      </c>
      <c r="B122" s="67">
        <v>0</v>
      </c>
      <c r="C122" s="68">
        <v>0</v>
      </c>
      <c r="D122" s="69">
        <v>0</v>
      </c>
      <c r="E122" s="69">
        <v>0</v>
      </c>
      <c r="F122" s="68">
        <v>0</v>
      </c>
      <c r="G122" s="69">
        <v>0</v>
      </c>
      <c r="H122" s="69">
        <v>0</v>
      </c>
      <c r="I122" s="73">
        <v>0</v>
      </c>
    </row>
    <row r="123" spans="1:9" ht="11.25">
      <c r="A123" s="62" t="s">
        <v>37</v>
      </c>
      <c r="B123" s="67">
        <v>0</v>
      </c>
      <c r="C123" s="68">
        <v>0</v>
      </c>
      <c r="D123" s="69">
        <v>0</v>
      </c>
      <c r="E123" s="69">
        <v>0</v>
      </c>
      <c r="F123" s="68">
        <v>0</v>
      </c>
      <c r="G123" s="69">
        <v>0</v>
      </c>
      <c r="H123" s="69">
        <v>0</v>
      </c>
      <c r="I123" s="73">
        <v>0</v>
      </c>
    </row>
    <row r="124" spans="1:9" ht="11.25">
      <c r="A124" s="62" t="s">
        <v>38</v>
      </c>
      <c r="B124" s="82">
        <v>78</v>
      </c>
      <c r="C124" s="71">
        <v>11760000</v>
      </c>
      <c r="D124" s="69">
        <v>0</v>
      </c>
      <c r="E124" s="69">
        <v>0</v>
      </c>
      <c r="F124" s="68">
        <v>0</v>
      </c>
      <c r="G124" s="70">
        <v>52</v>
      </c>
      <c r="H124" s="69">
        <v>0</v>
      </c>
      <c r="I124" s="73">
        <v>15</v>
      </c>
    </row>
    <row r="125" spans="1:9" ht="12" thickBot="1">
      <c r="A125" s="75" t="s">
        <v>32</v>
      </c>
      <c r="B125" s="83">
        <v>0</v>
      </c>
      <c r="C125" s="84">
        <v>0</v>
      </c>
      <c r="D125" s="78">
        <v>0</v>
      </c>
      <c r="E125" s="78">
        <v>0</v>
      </c>
      <c r="F125" s="77">
        <v>0</v>
      </c>
      <c r="G125" s="78">
        <v>0</v>
      </c>
      <c r="H125" s="78">
        <v>0</v>
      </c>
      <c r="I125" s="81">
        <v>0</v>
      </c>
    </row>
    <row r="126" spans="1:9" ht="13.5" customHeight="1" thickBot="1">
      <c r="A126" s="320" t="s">
        <v>54</v>
      </c>
      <c r="B126" s="313"/>
      <c r="C126" s="313"/>
      <c r="D126" s="313"/>
      <c r="E126" s="313"/>
      <c r="F126" s="313"/>
      <c r="G126" s="313"/>
      <c r="H126" s="313"/>
      <c r="I126" s="314"/>
    </row>
    <row r="127" spans="1:10" ht="11.25">
      <c r="A127" s="62" t="s">
        <v>34</v>
      </c>
      <c r="B127" s="63">
        <v>75</v>
      </c>
      <c r="C127" s="64">
        <v>35176000</v>
      </c>
      <c r="D127" s="65">
        <v>0</v>
      </c>
      <c r="E127" s="65">
        <v>0</v>
      </c>
      <c r="F127" s="64">
        <v>0</v>
      </c>
      <c r="G127" s="65">
        <v>100</v>
      </c>
      <c r="H127" s="65">
        <v>0</v>
      </c>
      <c r="I127" s="66">
        <v>31</v>
      </c>
      <c r="J127" s="89"/>
    </row>
    <row r="128" spans="1:9" ht="11.25">
      <c r="A128" s="62" t="s">
        <v>35</v>
      </c>
      <c r="B128" s="82">
        <v>5</v>
      </c>
      <c r="C128" s="71">
        <v>27350000</v>
      </c>
      <c r="D128" s="69">
        <v>0</v>
      </c>
      <c r="E128" s="70">
        <v>0</v>
      </c>
      <c r="F128" s="71">
        <v>0</v>
      </c>
      <c r="G128" s="70">
        <v>20</v>
      </c>
      <c r="H128" s="69">
        <v>0</v>
      </c>
      <c r="I128" s="73">
        <v>2</v>
      </c>
    </row>
    <row r="129" spans="1:9" ht="11.25">
      <c r="A129" s="62" t="s">
        <v>36</v>
      </c>
      <c r="B129" s="67">
        <v>0</v>
      </c>
      <c r="C129" s="68">
        <v>0</v>
      </c>
      <c r="D129" s="69">
        <v>0</v>
      </c>
      <c r="E129" s="69">
        <v>0</v>
      </c>
      <c r="F129" s="68">
        <v>0</v>
      </c>
      <c r="G129" s="69">
        <v>0</v>
      </c>
      <c r="H129" s="69">
        <v>0</v>
      </c>
      <c r="I129" s="73">
        <v>0</v>
      </c>
    </row>
    <row r="130" spans="1:12" s="50" customFormat="1" ht="11.25">
      <c r="A130" s="62" t="s">
        <v>37</v>
      </c>
      <c r="B130" s="67">
        <v>0</v>
      </c>
      <c r="C130" s="68">
        <v>0</v>
      </c>
      <c r="D130" s="69">
        <v>0</v>
      </c>
      <c r="E130" s="69">
        <v>0</v>
      </c>
      <c r="F130" s="68">
        <v>0</v>
      </c>
      <c r="G130" s="69">
        <v>0</v>
      </c>
      <c r="H130" s="69">
        <v>0</v>
      </c>
      <c r="I130" s="73">
        <v>0</v>
      </c>
      <c r="K130" s="51"/>
      <c r="L130" s="52"/>
    </row>
    <row r="131" spans="1:9" ht="11.25">
      <c r="A131" s="62" t="s">
        <v>38</v>
      </c>
      <c r="B131" s="82">
        <v>70</v>
      </c>
      <c r="C131" s="71">
        <v>7826000</v>
      </c>
      <c r="D131" s="69">
        <v>0</v>
      </c>
      <c r="E131" s="69">
        <v>0</v>
      </c>
      <c r="F131" s="68">
        <v>0</v>
      </c>
      <c r="G131" s="70">
        <v>80</v>
      </c>
      <c r="H131" s="69">
        <v>0</v>
      </c>
      <c r="I131" s="73">
        <v>28</v>
      </c>
    </row>
    <row r="132" spans="1:9" ht="12" thickBot="1">
      <c r="A132" s="280" t="s">
        <v>32</v>
      </c>
      <c r="B132" s="76">
        <v>0</v>
      </c>
      <c r="C132" s="77">
        <v>0</v>
      </c>
      <c r="D132" s="78">
        <v>0</v>
      </c>
      <c r="E132" s="78">
        <v>0</v>
      </c>
      <c r="F132" s="77">
        <v>0</v>
      </c>
      <c r="G132" s="78">
        <v>0</v>
      </c>
      <c r="H132" s="78">
        <v>0</v>
      </c>
      <c r="I132" s="81">
        <v>1</v>
      </c>
    </row>
    <row r="133" spans="1:9" ht="11.25">
      <c r="A133" s="279"/>
      <c r="B133" s="87"/>
      <c r="C133" s="88"/>
      <c r="D133" s="87"/>
      <c r="E133" s="87"/>
      <c r="F133" s="88"/>
      <c r="G133" s="87"/>
      <c r="H133" s="87"/>
      <c r="I133" s="87"/>
    </row>
    <row r="134" spans="1:9" ht="11.25">
      <c r="A134" s="279"/>
      <c r="B134" s="87"/>
      <c r="C134" s="88"/>
      <c r="D134" s="87"/>
      <c r="E134" s="87"/>
      <c r="F134" s="88"/>
      <c r="G134" s="87"/>
      <c r="H134" s="87"/>
      <c r="I134" s="87"/>
    </row>
    <row r="135" spans="1:9" ht="12" thickBot="1">
      <c r="A135" s="279"/>
      <c r="B135" s="87"/>
      <c r="C135" s="88"/>
      <c r="D135" s="87"/>
      <c r="E135" s="87"/>
      <c r="F135" s="88"/>
      <c r="G135" s="87"/>
      <c r="H135" s="87"/>
      <c r="I135" s="87"/>
    </row>
    <row r="136" spans="1:9" ht="14.25" customHeight="1" thickBot="1">
      <c r="A136" s="312" t="s">
        <v>55</v>
      </c>
      <c r="B136" s="318"/>
      <c r="C136" s="318"/>
      <c r="D136" s="318"/>
      <c r="E136" s="318"/>
      <c r="F136" s="318"/>
      <c r="G136" s="318"/>
      <c r="H136" s="318"/>
      <c r="I136" s="319"/>
    </row>
    <row r="137" spans="1:9" ht="11.25">
      <c r="A137" s="62" t="s">
        <v>34</v>
      </c>
      <c r="B137" s="63">
        <v>30</v>
      </c>
      <c r="C137" s="64">
        <v>4190000</v>
      </c>
      <c r="D137" s="65">
        <v>0</v>
      </c>
      <c r="E137" s="65">
        <v>0</v>
      </c>
      <c r="F137" s="64">
        <v>0</v>
      </c>
      <c r="G137" s="65">
        <v>24</v>
      </c>
      <c r="H137" s="65">
        <v>0</v>
      </c>
      <c r="I137" s="66">
        <v>2</v>
      </c>
    </row>
    <row r="138" spans="1:9" ht="11.25">
      <c r="A138" s="62" t="s">
        <v>35</v>
      </c>
      <c r="B138" s="82">
        <v>4</v>
      </c>
      <c r="C138" s="71">
        <v>600000</v>
      </c>
      <c r="D138" s="69">
        <v>0</v>
      </c>
      <c r="E138" s="69">
        <v>0</v>
      </c>
      <c r="F138" s="68">
        <v>0</v>
      </c>
      <c r="G138" s="70">
        <v>2</v>
      </c>
      <c r="H138" s="69">
        <v>0</v>
      </c>
      <c r="I138" s="73">
        <v>0</v>
      </c>
    </row>
    <row r="139" spans="1:9" ht="11.25">
      <c r="A139" s="62" t="s">
        <v>36</v>
      </c>
      <c r="B139" s="67">
        <v>0</v>
      </c>
      <c r="C139" s="68">
        <v>0</v>
      </c>
      <c r="D139" s="69">
        <v>0</v>
      </c>
      <c r="E139" s="69">
        <v>0</v>
      </c>
      <c r="F139" s="68">
        <v>0</v>
      </c>
      <c r="G139" s="69">
        <v>0</v>
      </c>
      <c r="H139" s="69">
        <v>0</v>
      </c>
      <c r="I139" s="73">
        <v>0</v>
      </c>
    </row>
    <row r="140" spans="1:12" s="50" customFormat="1" ht="11.25">
      <c r="A140" s="62" t="s">
        <v>37</v>
      </c>
      <c r="B140" s="67">
        <v>0</v>
      </c>
      <c r="C140" s="68">
        <v>0</v>
      </c>
      <c r="D140" s="69">
        <v>0</v>
      </c>
      <c r="E140" s="69">
        <v>0</v>
      </c>
      <c r="F140" s="68">
        <v>0</v>
      </c>
      <c r="G140" s="69">
        <v>0</v>
      </c>
      <c r="H140" s="69">
        <v>0</v>
      </c>
      <c r="I140" s="73">
        <v>0</v>
      </c>
      <c r="K140" s="51"/>
      <c r="L140" s="52"/>
    </row>
    <row r="141" spans="1:9" ht="11.25">
      <c r="A141" s="62" t="s">
        <v>38</v>
      </c>
      <c r="B141" s="82">
        <v>26</v>
      </c>
      <c r="C141" s="71">
        <v>3590000</v>
      </c>
      <c r="D141" s="69">
        <v>0</v>
      </c>
      <c r="E141" s="69">
        <v>0</v>
      </c>
      <c r="F141" s="68">
        <v>0</v>
      </c>
      <c r="G141" s="70">
        <v>22</v>
      </c>
      <c r="H141" s="69">
        <v>0</v>
      </c>
      <c r="I141" s="73">
        <v>2</v>
      </c>
    </row>
    <row r="142" spans="1:9" ht="12" thickBot="1">
      <c r="A142" s="75" t="s">
        <v>32</v>
      </c>
      <c r="B142" s="76">
        <v>0</v>
      </c>
      <c r="C142" s="77">
        <v>0</v>
      </c>
      <c r="D142" s="78">
        <v>0</v>
      </c>
      <c r="E142" s="78">
        <v>0</v>
      </c>
      <c r="F142" s="77">
        <v>0</v>
      </c>
      <c r="G142" s="78">
        <v>0</v>
      </c>
      <c r="H142" s="78">
        <v>0</v>
      </c>
      <c r="I142" s="81">
        <v>0</v>
      </c>
    </row>
    <row r="143" spans="1:9" ht="13.5" customHeight="1" thickBot="1">
      <c r="A143" s="312" t="s">
        <v>56</v>
      </c>
      <c r="B143" s="313"/>
      <c r="C143" s="313"/>
      <c r="D143" s="313"/>
      <c r="E143" s="313"/>
      <c r="F143" s="313"/>
      <c r="G143" s="313"/>
      <c r="H143" s="313"/>
      <c r="I143" s="314"/>
    </row>
    <row r="144" spans="1:9" ht="12.75" customHeight="1">
      <c r="A144" s="62" t="s">
        <v>34</v>
      </c>
      <c r="B144" s="63">
        <v>41</v>
      </c>
      <c r="C144" s="64">
        <v>5770000</v>
      </c>
      <c r="D144" s="65">
        <v>0</v>
      </c>
      <c r="E144" s="65">
        <v>0</v>
      </c>
      <c r="F144" s="64">
        <v>0</v>
      </c>
      <c r="G144" s="65">
        <v>52</v>
      </c>
      <c r="H144" s="65">
        <v>0</v>
      </c>
      <c r="I144" s="66">
        <v>6</v>
      </c>
    </row>
    <row r="145" spans="1:9" ht="11.25">
      <c r="A145" s="62" t="s">
        <v>35</v>
      </c>
      <c r="B145" s="67">
        <v>1</v>
      </c>
      <c r="C145" s="68">
        <v>50000</v>
      </c>
      <c r="D145" s="69">
        <v>0</v>
      </c>
      <c r="E145" s="69">
        <v>0</v>
      </c>
      <c r="F145" s="68">
        <v>0</v>
      </c>
      <c r="G145" s="69">
        <v>5</v>
      </c>
      <c r="H145" s="69">
        <v>0</v>
      </c>
      <c r="I145" s="73">
        <v>0</v>
      </c>
    </row>
    <row r="146" spans="1:9" ht="11.25">
      <c r="A146" s="62" t="s">
        <v>36</v>
      </c>
      <c r="B146" s="67">
        <v>0</v>
      </c>
      <c r="C146" s="68">
        <v>0</v>
      </c>
      <c r="D146" s="69">
        <v>0</v>
      </c>
      <c r="E146" s="69">
        <v>0</v>
      </c>
      <c r="F146" s="68">
        <v>0</v>
      </c>
      <c r="G146" s="69">
        <v>0</v>
      </c>
      <c r="H146" s="69">
        <v>0</v>
      </c>
      <c r="I146" s="73">
        <v>0</v>
      </c>
    </row>
    <row r="147" spans="1:9" ht="11.25">
      <c r="A147" s="62" t="s">
        <v>37</v>
      </c>
      <c r="B147" s="67">
        <v>0</v>
      </c>
      <c r="C147" s="68">
        <v>0</v>
      </c>
      <c r="D147" s="69">
        <v>0</v>
      </c>
      <c r="E147" s="69">
        <v>0</v>
      </c>
      <c r="F147" s="68">
        <v>0</v>
      </c>
      <c r="G147" s="69">
        <v>0</v>
      </c>
      <c r="H147" s="69">
        <v>0</v>
      </c>
      <c r="I147" s="73">
        <v>0</v>
      </c>
    </row>
    <row r="148" spans="1:9" ht="11.25">
      <c r="A148" s="62" t="s">
        <v>38</v>
      </c>
      <c r="B148" s="82">
        <v>40</v>
      </c>
      <c r="C148" s="68">
        <v>5720000</v>
      </c>
      <c r="D148" s="69">
        <v>0</v>
      </c>
      <c r="E148" s="69">
        <v>0</v>
      </c>
      <c r="F148" s="68">
        <v>0</v>
      </c>
      <c r="G148" s="70">
        <v>47</v>
      </c>
      <c r="H148" s="69">
        <v>0</v>
      </c>
      <c r="I148" s="73">
        <v>6</v>
      </c>
    </row>
    <row r="149" spans="1:9" ht="12" thickBot="1">
      <c r="A149" s="75" t="s">
        <v>32</v>
      </c>
      <c r="B149" s="83">
        <v>0</v>
      </c>
      <c r="C149" s="84">
        <v>0</v>
      </c>
      <c r="D149" s="78">
        <v>0</v>
      </c>
      <c r="E149" s="78">
        <v>0</v>
      </c>
      <c r="F149" s="77">
        <v>0</v>
      </c>
      <c r="G149" s="78">
        <v>0</v>
      </c>
      <c r="H149" s="78">
        <v>0</v>
      </c>
      <c r="I149" s="81">
        <v>0</v>
      </c>
    </row>
    <row r="150" spans="1:9" ht="24.75" customHeight="1" thickBot="1">
      <c r="A150" s="312" t="s">
        <v>57</v>
      </c>
      <c r="B150" s="313"/>
      <c r="C150" s="313"/>
      <c r="D150" s="313"/>
      <c r="E150" s="313"/>
      <c r="F150" s="313"/>
      <c r="G150" s="313"/>
      <c r="H150" s="313"/>
      <c r="I150" s="314"/>
    </row>
    <row r="151" spans="1:9" ht="11.25">
      <c r="A151" s="62" t="s">
        <v>34</v>
      </c>
      <c r="B151" s="63">
        <f>SUM(B152,B153,B154,B155,B156)</f>
        <v>0</v>
      </c>
      <c r="C151" s="64">
        <f>SUM(C152,C153,C154,C155,C156)</f>
        <v>0</v>
      </c>
      <c r="D151" s="65">
        <f>SUM(D152,D153,D154,D155,D156)</f>
        <v>0</v>
      </c>
      <c r="E151" s="65">
        <f>SUM(E152,E153,E154,E155,E156)</f>
        <v>0</v>
      </c>
      <c r="F151" s="64">
        <f>SUM(F152,F153,F154,F155,F156)</f>
        <v>0</v>
      </c>
      <c r="G151" s="65">
        <f>SUM(G153,G152,G154,G155:G156)</f>
        <v>0</v>
      </c>
      <c r="H151" s="65">
        <f>SUM(H152,H153,H154,H155,H156)</f>
        <v>0</v>
      </c>
      <c r="I151" s="66">
        <f>SUM(I156,I155,I154,I153,I152)</f>
        <v>0</v>
      </c>
    </row>
    <row r="152" spans="1:9" ht="11.25">
      <c r="A152" s="62" t="s">
        <v>35</v>
      </c>
      <c r="B152" s="67">
        <v>0</v>
      </c>
      <c r="C152" s="68">
        <v>0</v>
      </c>
      <c r="D152" s="69">
        <v>0</v>
      </c>
      <c r="E152" s="69">
        <v>0</v>
      </c>
      <c r="F152" s="68">
        <v>0</v>
      </c>
      <c r="G152" s="69">
        <v>0</v>
      </c>
      <c r="H152" s="69">
        <v>0</v>
      </c>
      <c r="I152" s="72">
        <v>0</v>
      </c>
    </row>
    <row r="153" spans="1:9" ht="11.25">
      <c r="A153" s="62" t="s">
        <v>36</v>
      </c>
      <c r="B153" s="67">
        <v>0</v>
      </c>
      <c r="C153" s="68">
        <v>0</v>
      </c>
      <c r="D153" s="69">
        <v>0</v>
      </c>
      <c r="E153" s="69">
        <v>0</v>
      </c>
      <c r="F153" s="68">
        <v>0</v>
      </c>
      <c r="G153" s="69">
        <v>0</v>
      </c>
      <c r="H153" s="69">
        <v>0</v>
      </c>
      <c r="I153" s="73">
        <v>0</v>
      </c>
    </row>
    <row r="154" spans="1:12" s="50" customFormat="1" ht="11.25">
      <c r="A154" s="62" t="s">
        <v>37</v>
      </c>
      <c r="B154" s="67">
        <v>0</v>
      </c>
      <c r="C154" s="68">
        <v>0</v>
      </c>
      <c r="D154" s="69">
        <v>0</v>
      </c>
      <c r="E154" s="69">
        <v>0</v>
      </c>
      <c r="F154" s="68">
        <v>0</v>
      </c>
      <c r="G154" s="69">
        <v>0</v>
      </c>
      <c r="H154" s="69">
        <v>0</v>
      </c>
      <c r="I154" s="73">
        <v>0</v>
      </c>
      <c r="K154" s="51"/>
      <c r="L154" s="52"/>
    </row>
    <row r="155" spans="1:9" ht="11.25">
      <c r="A155" s="62" t="s">
        <v>38</v>
      </c>
      <c r="B155" s="82">
        <v>0</v>
      </c>
      <c r="C155" s="71">
        <v>0</v>
      </c>
      <c r="D155" s="69">
        <v>0</v>
      </c>
      <c r="E155" s="69">
        <v>0</v>
      </c>
      <c r="F155" s="68">
        <v>0</v>
      </c>
      <c r="G155" s="70">
        <v>0</v>
      </c>
      <c r="H155" s="69">
        <v>0</v>
      </c>
      <c r="I155" s="73">
        <v>0</v>
      </c>
    </row>
    <row r="156" spans="1:9" ht="12" thickBot="1">
      <c r="A156" s="75" t="s">
        <v>32</v>
      </c>
      <c r="B156" s="83">
        <v>0</v>
      </c>
      <c r="C156" s="84">
        <v>0</v>
      </c>
      <c r="D156" s="78">
        <v>0</v>
      </c>
      <c r="E156" s="78">
        <v>0</v>
      </c>
      <c r="F156" s="77">
        <v>0</v>
      </c>
      <c r="G156" s="78">
        <v>0</v>
      </c>
      <c r="H156" s="78">
        <v>0</v>
      </c>
      <c r="I156" s="81">
        <v>0</v>
      </c>
    </row>
    <row r="157" spans="1:9" ht="13.5" customHeight="1" thickBot="1">
      <c r="A157" s="312" t="s">
        <v>58</v>
      </c>
      <c r="B157" s="313"/>
      <c r="C157" s="313"/>
      <c r="D157" s="313"/>
      <c r="E157" s="313"/>
      <c r="F157" s="313"/>
      <c r="G157" s="313"/>
      <c r="H157" s="313"/>
      <c r="I157" s="314"/>
    </row>
    <row r="158" spans="1:9" ht="11.25">
      <c r="A158" s="62" t="s">
        <v>34</v>
      </c>
      <c r="B158" s="63">
        <f>SUM(B159,B160,B161,B162,B163)</f>
        <v>0</v>
      </c>
      <c r="C158" s="64">
        <f>SUM(C159,C160,C161,C162,C163)</f>
        <v>0</v>
      </c>
      <c r="D158" s="65">
        <f>SUM(D159,D160,D161,D162,D163)</f>
        <v>0</v>
      </c>
      <c r="E158" s="65">
        <f>SUM(E159,E160,E161,E162,E163)</f>
        <v>0</v>
      </c>
      <c r="F158" s="64">
        <f>SUM(F159,F160,F161,F162,F163)</f>
        <v>0</v>
      </c>
      <c r="G158" s="65">
        <f>SUM(G160,G159,G161,G162:G163)</f>
        <v>0</v>
      </c>
      <c r="H158" s="65">
        <f>SUM(H159,H160,H161,H162,H163)</f>
        <v>0</v>
      </c>
      <c r="I158" s="66">
        <f>SUM(I163,I162,I161,I160,I159)</f>
        <v>0</v>
      </c>
    </row>
    <row r="159" spans="1:9" ht="11.25">
      <c r="A159" s="62" t="s">
        <v>35</v>
      </c>
      <c r="B159" s="67">
        <v>0</v>
      </c>
      <c r="C159" s="68">
        <v>0</v>
      </c>
      <c r="D159" s="69">
        <v>0</v>
      </c>
      <c r="E159" s="69">
        <v>0</v>
      </c>
      <c r="F159" s="68">
        <v>0</v>
      </c>
      <c r="G159" s="69">
        <v>0</v>
      </c>
      <c r="H159" s="69">
        <v>0</v>
      </c>
      <c r="I159" s="73">
        <v>0</v>
      </c>
    </row>
    <row r="160" spans="1:9" ht="11.25">
      <c r="A160" s="62" t="s">
        <v>36</v>
      </c>
      <c r="B160" s="67">
        <v>0</v>
      </c>
      <c r="C160" s="68">
        <v>0</v>
      </c>
      <c r="D160" s="69">
        <v>0</v>
      </c>
      <c r="E160" s="69">
        <v>0</v>
      </c>
      <c r="F160" s="68">
        <v>0</v>
      </c>
      <c r="G160" s="69">
        <v>0</v>
      </c>
      <c r="H160" s="69">
        <v>0</v>
      </c>
      <c r="I160" s="73">
        <v>0</v>
      </c>
    </row>
    <row r="161" spans="1:9" ht="11.25">
      <c r="A161" s="62" t="s">
        <v>37</v>
      </c>
      <c r="B161" s="67">
        <v>0</v>
      </c>
      <c r="C161" s="68">
        <v>0</v>
      </c>
      <c r="D161" s="69">
        <v>0</v>
      </c>
      <c r="E161" s="69">
        <v>0</v>
      </c>
      <c r="F161" s="68">
        <v>0</v>
      </c>
      <c r="G161" s="69">
        <v>0</v>
      </c>
      <c r="H161" s="69">
        <v>0</v>
      </c>
      <c r="I161" s="73">
        <v>0</v>
      </c>
    </row>
    <row r="162" spans="1:9" ht="11.25">
      <c r="A162" s="62" t="s">
        <v>38</v>
      </c>
      <c r="B162" s="67">
        <v>0</v>
      </c>
      <c r="C162" s="68">
        <v>0</v>
      </c>
      <c r="D162" s="69">
        <v>0</v>
      </c>
      <c r="E162" s="69">
        <v>0</v>
      </c>
      <c r="F162" s="68">
        <v>0</v>
      </c>
      <c r="G162" s="69">
        <v>0</v>
      </c>
      <c r="H162" s="69">
        <v>0</v>
      </c>
      <c r="I162" s="73">
        <v>0</v>
      </c>
    </row>
    <row r="163" spans="1:9" ht="12" thickBot="1">
      <c r="A163" s="75" t="s">
        <v>59</v>
      </c>
      <c r="B163" s="76">
        <v>0</v>
      </c>
      <c r="C163" s="77">
        <v>0</v>
      </c>
      <c r="D163" s="78">
        <v>0</v>
      </c>
      <c r="E163" s="78">
        <v>0</v>
      </c>
      <c r="F163" s="77">
        <v>0</v>
      </c>
      <c r="G163" s="78">
        <v>0</v>
      </c>
      <c r="H163" s="78">
        <v>0</v>
      </c>
      <c r="I163" s="81">
        <v>0</v>
      </c>
    </row>
    <row r="165" ht="11.25">
      <c r="A165" s="90" t="s">
        <v>19</v>
      </c>
    </row>
  </sheetData>
  <sheetProtection/>
  <mergeCells count="27"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20.08.2010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28">
      <selection activeCell="G12" sqref="G12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255" max="255" width="19.28125" style="0" bestFit="1" customWidth="1"/>
    <col min="256" max="16384" width="7.00390625" style="0" bestFit="1" customWidth="1"/>
  </cols>
  <sheetData>
    <row r="2" spans="1:11" ht="18.75" thickBot="1">
      <c r="A2" s="288" t="s">
        <v>60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5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8.75" customHeight="1">
      <c r="A4" s="306" t="s">
        <v>61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2:11" ht="15.75" thickBot="1"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 thickBot="1">
      <c r="A6" s="321" t="s">
        <v>62</v>
      </c>
      <c r="B6" s="323" t="s">
        <v>63</v>
      </c>
      <c r="C6" s="324"/>
      <c r="D6" s="325" t="s">
        <v>64</v>
      </c>
      <c r="E6" s="324"/>
      <c r="F6" s="325" t="s">
        <v>65</v>
      </c>
      <c r="G6" s="324"/>
      <c r="H6" s="325" t="s">
        <v>66</v>
      </c>
      <c r="I6" s="324"/>
      <c r="J6" s="325" t="s">
        <v>67</v>
      </c>
      <c r="K6" s="324"/>
    </row>
    <row r="7" spans="1:11" ht="15.75" thickBot="1">
      <c r="A7" s="322"/>
      <c r="B7" s="97" t="s">
        <v>9</v>
      </c>
      <c r="C7" s="98" t="s">
        <v>18</v>
      </c>
      <c r="D7" s="97" t="s">
        <v>9</v>
      </c>
      <c r="E7" s="98" t="s">
        <v>18</v>
      </c>
      <c r="F7" s="97" t="s">
        <v>9</v>
      </c>
      <c r="G7" s="98" t="s">
        <v>18</v>
      </c>
      <c r="H7" s="97" t="s">
        <v>9</v>
      </c>
      <c r="I7" s="98" t="s">
        <v>18</v>
      </c>
      <c r="J7" s="97" t="s">
        <v>9</v>
      </c>
      <c r="K7" s="98" t="s">
        <v>18</v>
      </c>
    </row>
    <row r="8" spans="1:11" ht="15.75" thickBot="1">
      <c r="A8" s="99" t="s">
        <v>68</v>
      </c>
      <c r="B8" s="100">
        <f>SUM(B9,B10,B11,B12,B13,B14,B15,B16,B17,B18,B19,B20,B21,B22,B23,B24,B25,B26,B27,B28,B29)</f>
        <v>3979</v>
      </c>
      <c r="C8" s="101">
        <f>SUM(C9,C10,C11,C12,C13,C14,C15,C16,C17,C18,C19,C20,C21,C22,C23,C24,C25,C26,C27,C28,C29)</f>
        <v>1085</v>
      </c>
      <c r="D8" s="101">
        <f>SUM(D9,D10,D11,D12,D13,D14,D15,D16,D17,D18,D19,D20,D21,D22,D23,D24,D25,D26,D27,D28,D29)</f>
        <v>1406</v>
      </c>
      <c r="E8" s="101">
        <f>SUM(E9:E29)</f>
        <v>487</v>
      </c>
      <c r="F8" s="101">
        <f>SUM(F9,F10,F11,F12,F13,F14,F15,F16,F17,F18,F19,F20,F21,F22,F23,F24,F25,F26,F27,F28,F30)</f>
        <v>383</v>
      </c>
      <c r="G8" s="101">
        <f>SUM(G9,G10,G11,G12,G13,G14,G15,G16,G17,G18,G19,G20,G21,G22,G23,G24,G25,G26,G27,G28,G30)</f>
        <v>124</v>
      </c>
      <c r="H8" s="101">
        <f>SUM(H9,H10,H11,H12,H13,H14,H15,H16,H17,H18,H19,H20,H21,H22,H23,H24,H25,H26,H27,H28,H30)</f>
        <v>263</v>
      </c>
      <c r="I8" s="101">
        <f>SUM(I9,I10,I11,I12,I13,I14,I15,I16,I17,I18,I19,I20,I21,I22,I23,I24,I25,I26,I27,I28,I30)</f>
        <v>90</v>
      </c>
      <c r="J8" s="101">
        <f>SUM(J9:J29)</f>
        <v>1927</v>
      </c>
      <c r="K8" s="101">
        <f>SUM(K9:K29)</f>
        <v>384</v>
      </c>
    </row>
    <row r="9" spans="1:11" ht="26.25" customHeight="1">
      <c r="A9" s="118" t="s">
        <v>69</v>
      </c>
      <c r="B9" s="119">
        <v>143</v>
      </c>
      <c r="C9" s="119">
        <v>25</v>
      </c>
      <c r="D9" s="120">
        <v>18</v>
      </c>
      <c r="E9" s="121">
        <v>3</v>
      </c>
      <c r="F9" s="120">
        <v>8</v>
      </c>
      <c r="G9" s="121">
        <v>1</v>
      </c>
      <c r="H9" s="120">
        <v>12</v>
      </c>
      <c r="I9" s="121">
        <v>4</v>
      </c>
      <c r="J9" s="120">
        <v>105</v>
      </c>
      <c r="K9" s="122">
        <v>17</v>
      </c>
    </row>
    <row r="10" spans="1:11" ht="26.25" customHeight="1">
      <c r="A10" s="104" t="s">
        <v>70</v>
      </c>
      <c r="B10" s="105">
        <v>50</v>
      </c>
      <c r="C10" s="105">
        <v>6</v>
      </c>
      <c r="D10" s="106">
        <v>21</v>
      </c>
      <c r="E10" s="107">
        <v>2</v>
      </c>
      <c r="F10" s="106">
        <v>5</v>
      </c>
      <c r="G10" s="107">
        <v>1</v>
      </c>
      <c r="H10" s="106">
        <v>3</v>
      </c>
      <c r="I10" s="107">
        <v>0</v>
      </c>
      <c r="J10" s="103">
        <v>21</v>
      </c>
      <c r="K10" s="257">
        <v>3</v>
      </c>
    </row>
    <row r="11" spans="1:11" ht="15">
      <c r="A11" s="104" t="s">
        <v>71</v>
      </c>
      <c r="B11" s="105">
        <v>619</v>
      </c>
      <c r="C11" s="105">
        <v>187</v>
      </c>
      <c r="D11" s="106">
        <v>250</v>
      </c>
      <c r="E11" s="107">
        <v>112</v>
      </c>
      <c r="F11" s="106">
        <v>54</v>
      </c>
      <c r="G11" s="107">
        <v>15</v>
      </c>
      <c r="H11" s="106">
        <v>63</v>
      </c>
      <c r="I11" s="107">
        <v>14</v>
      </c>
      <c r="J11" s="103">
        <v>252</v>
      </c>
      <c r="K11" s="257">
        <v>46</v>
      </c>
    </row>
    <row r="12" spans="1:11" ht="36.75" customHeight="1">
      <c r="A12" s="104" t="s">
        <v>72</v>
      </c>
      <c r="B12" s="105">
        <v>33</v>
      </c>
      <c r="C12" s="105">
        <v>2</v>
      </c>
      <c r="D12" s="106">
        <v>11</v>
      </c>
      <c r="E12" s="107">
        <v>2</v>
      </c>
      <c r="F12" s="106">
        <v>14</v>
      </c>
      <c r="G12" s="107">
        <v>0</v>
      </c>
      <c r="H12" s="106">
        <v>0</v>
      </c>
      <c r="I12" s="107">
        <v>0</v>
      </c>
      <c r="J12" s="103">
        <v>8</v>
      </c>
      <c r="K12" s="257">
        <v>0</v>
      </c>
    </row>
    <row r="13" spans="1:11" ht="39.75" customHeight="1">
      <c r="A13" s="104" t="s">
        <v>73</v>
      </c>
      <c r="B13" s="105">
        <v>10</v>
      </c>
      <c r="C13" s="105">
        <v>2</v>
      </c>
      <c r="D13" s="106">
        <v>4</v>
      </c>
      <c r="E13" s="107">
        <v>0</v>
      </c>
      <c r="F13" s="106">
        <v>1</v>
      </c>
      <c r="G13" s="107">
        <v>0</v>
      </c>
      <c r="H13" s="106">
        <v>0</v>
      </c>
      <c r="I13" s="107">
        <v>1</v>
      </c>
      <c r="J13" s="103">
        <v>5</v>
      </c>
      <c r="K13" s="257">
        <v>1</v>
      </c>
    </row>
    <row r="14" spans="1:11" ht="15">
      <c r="A14" s="104" t="s">
        <v>74</v>
      </c>
      <c r="B14" s="105">
        <v>651</v>
      </c>
      <c r="C14" s="105">
        <v>285</v>
      </c>
      <c r="D14" s="106">
        <v>202</v>
      </c>
      <c r="E14" s="107">
        <v>73</v>
      </c>
      <c r="F14" s="106">
        <v>71</v>
      </c>
      <c r="G14" s="107">
        <v>45</v>
      </c>
      <c r="H14" s="106">
        <v>51</v>
      </c>
      <c r="I14" s="107">
        <v>17</v>
      </c>
      <c r="J14" s="103">
        <v>327</v>
      </c>
      <c r="K14" s="257">
        <v>150</v>
      </c>
    </row>
    <row r="15" spans="1:11" ht="47.25" customHeight="1">
      <c r="A15" s="104" t="s">
        <v>75</v>
      </c>
      <c r="B15" s="105">
        <v>988</v>
      </c>
      <c r="C15" s="105">
        <v>330</v>
      </c>
      <c r="D15" s="106">
        <v>338</v>
      </c>
      <c r="E15" s="107">
        <v>161</v>
      </c>
      <c r="F15" s="106">
        <v>87</v>
      </c>
      <c r="G15" s="107">
        <v>34</v>
      </c>
      <c r="H15" s="106">
        <v>65</v>
      </c>
      <c r="I15" s="107">
        <v>27</v>
      </c>
      <c r="J15" s="103">
        <v>498</v>
      </c>
      <c r="K15" s="257">
        <v>108</v>
      </c>
    </row>
    <row r="16" spans="1:11" ht="18" customHeight="1">
      <c r="A16" s="104" t="s">
        <v>76</v>
      </c>
      <c r="B16" s="105">
        <v>221</v>
      </c>
      <c r="C16" s="105">
        <v>60</v>
      </c>
      <c r="D16" s="106">
        <v>84</v>
      </c>
      <c r="E16" s="107">
        <v>31</v>
      </c>
      <c r="F16" s="106">
        <v>15</v>
      </c>
      <c r="G16" s="107">
        <v>4</v>
      </c>
      <c r="H16" s="106">
        <v>5</v>
      </c>
      <c r="I16" s="107">
        <v>6</v>
      </c>
      <c r="J16" s="103">
        <v>117</v>
      </c>
      <c r="K16" s="257">
        <v>19</v>
      </c>
    </row>
    <row r="17" spans="1:11" ht="26.25" customHeight="1">
      <c r="A17" s="104" t="s">
        <v>77</v>
      </c>
      <c r="B17" s="105">
        <v>171</v>
      </c>
      <c r="C17" s="105">
        <v>19</v>
      </c>
      <c r="D17" s="106">
        <v>86</v>
      </c>
      <c r="E17" s="107">
        <v>13</v>
      </c>
      <c r="F17" s="106">
        <v>11</v>
      </c>
      <c r="G17" s="107">
        <v>0</v>
      </c>
      <c r="H17" s="106">
        <v>9</v>
      </c>
      <c r="I17" s="107">
        <v>3</v>
      </c>
      <c r="J17" s="103">
        <v>65</v>
      </c>
      <c r="K17" s="257">
        <v>3</v>
      </c>
    </row>
    <row r="18" spans="1:11" ht="15">
      <c r="A18" s="104" t="s">
        <v>78</v>
      </c>
      <c r="B18" s="105">
        <v>141</v>
      </c>
      <c r="C18" s="105">
        <v>26</v>
      </c>
      <c r="D18" s="106">
        <v>105</v>
      </c>
      <c r="E18" s="107">
        <v>14</v>
      </c>
      <c r="F18" s="106">
        <v>8</v>
      </c>
      <c r="G18" s="107">
        <v>3</v>
      </c>
      <c r="H18" s="106">
        <v>5</v>
      </c>
      <c r="I18" s="107">
        <v>3</v>
      </c>
      <c r="J18" s="103">
        <v>23</v>
      </c>
      <c r="K18" s="257">
        <v>6</v>
      </c>
    </row>
    <row r="19" spans="1:11" ht="25.5" customHeight="1">
      <c r="A19" s="104" t="s">
        <v>79</v>
      </c>
      <c r="B19" s="105">
        <v>47</v>
      </c>
      <c r="C19" s="105">
        <v>4</v>
      </c>
      <c r="D19" s="106">
        <v>9</v>
      </c>
      <c r="E19" s="107">
        <v>2</v>
      </c>
      <c r="F19" s="106">
        <v>2</v>
      </c>
      <c r="G19" s="107">
        <v>0</v>
      </c>
      <c r="H19" s="106">
        <v>3</v>
      </c>
      <c r="I19" s="107">
        <v>0</v>
      </c>
      <c r="J19" s="103">
        <v>33</v>
      </c>
      <c r="K19" s="257">
        <v>2</v>
      </c>
    </row>
    <row r="20" spans="1:11" ht="23.25">
      <c r="A20" s="104" t="s">
        <v>80</v>
      </c>
      <c r="B20" s="105">
        <v>53</v>
      </c>
      <c r="C20" s="105">
        <v>11</v>
      </c>
      <c r="D20" s="106">
        <v>26</v>
      </c>
      <c r="E20" s="107">
        <v>6</v>
      </c>
      <c r="F20" s="106">
        <v>4</v>
      </c>
      <c r="G20" s="107">
        <v>3</v>
      </c>
      <c r="H20" s="106">
        <v>0</v>
      </c>
      <c r="I20" s="107">
        <v>0</v>
      </c>
      <c r="J20" s="103">
        <v>23</v>
      </c>
      <c r="K20" s="257">
        <v>2</v>
      </c>
    </row>
    <row r="21" spans="1:11" ht="26.25" customHeight="1">
      <c r="A21" s="104" t="s">
        <v>81</v>
      </c>
      <c r="B21" s="105">
        <v>470</v>
      </c>
      <c r="C21" s="105">
        <v>53</v>
      </c>
      <c r="D21" s="106">
        <v>103</v>
      </c>
      <c r="E21" s="107">
        <v>33</v>
      </c>
      <c r="F21" s="106">
        <v>60</v>
      </c>
      <c r="G21" s="107">
        <v>7</v>
      </c>
      <c r="H21" s="106">
        <v>22</v>
      </c>
      <c r="I21" s="107">
        <v>8</v>
      </c>
      <c r="J21" s="103">
        <v>285</v>
      </c>
      <c r="K21" s="257">
        <v>5</v>
      </c>
    </row>
    <row r="22" spans="1:11" ht="25.5" customHeight="1">
      <c r="A22" s="104" t="s">
        <v>82</v>
      </c>
      <c r="B22" s="105">
        <v>149</v>
      </c>
      <c r="C22" s="105">
        <v>17</v>
      </c>
      <c r="D22" s="106">
        <v>48</v>
      </c>
      <c r="E22" s="107">
        <v>11</v>
      </c>
      <c r="F22" s="106">
        <v>16</v>
      </c>
      <c r="G22" s="107">
        <v>1</v>
      </c>
      <c r="H22" s="106">
        <v>13</v>
      </c>
      <c r="I22" s="107">
        <v>2</v>
      </c>
      <c r="J22" s="103">
        <v>72</v>
      </c>
      <c r="K22" s="257">
        <v>3</v>
      </c>
    </row>
    <row r="23" spans="1:11" ht="34.5">
      <c r="A23" s="104" t="s">
        <v>83</v>
      </c>
      <c r="B23" s="105">
        <v>7</v>
      </c>
      <c r="C23" s="105">
        <v>1</v>
      </c>
      <c r="D23" s="106">
        <v>3</v>
      </c>
      <c r="E23" s="106">
        <v>1</v>
      </c>
      <c r="F23" s="106">
        <v>2</v>
      </c>
      <c r="G23" s="106">
        <v>0</v>
      </c>
      <c r="H23" s="107">
        <v>1</v>
      </c>
      <c r="I23" s="107">
        <v>0</v>
      </c>
      <c r="J23" s="103">
        <v>1</v>
      </c>
      <c r="K23" s="257">
        <v>0</v>
      </c>
    </row>
    <row r="24" spans="1:11" ht="15">
      <c r="A24" s="104" t="s">
        <v>84</v>
      </c>
      <c r="B24" s="105">
        <v>80</v>
      </c>
      <c r="C24" s="105">
        <v>18</v>
      </c>
      <c r="D24" s="106">
        <v>33</v>
      </c>
      <c r="E24" s="107">
        <v>7</v>
      </c>
      <c r="F24" s="106">
        <v>7</v>
      </c>
      <c r="G24" s="107">
        <v>7</v>
      </c>
      <c r="H24" s="106">
        <v>6</v>
      </c>
      <c r="I24" s="107">
        <v>0</v>
      </c>
      <c r="J24" s="103">
        <v>34</v>
      </c>
      <c r="K24" s="257">
        <v>4</v>
      </c>
    </row>
    <row r="25" spans="1:11" ht="25.5" customHeight="1">
      <c r="A25" s="104" t="s">
        <v>85</v>
      </c>
      <c r="B25" s="105">
        <v>75</v>
      </c>
      <c r="C25" s="105">
        <v>31</v>
      </c>
      <c r="D25" s="106">
        <v>31</v>
      </c>
      <c r="E25" s="107">
        <v>11</v>
      </c>
      <c r="F25" s="106">
        <v>10</v>
      </c>
      <c r="G25" s="107">
        <v>3</v>
      </c>
      <c r="H25" s="106">
        <v>2</v>
      </c>
      <c r="I25" s="107">
        <v>5</v>
      </c>
      <c r="J25" s="103">
        <v>32</v>
      </c>
      <c r="K25" s="257">
        <v>12</v>
      </c>
    </row>
    <row r="26" spans="1:11" ht="29.25" customHeight="1">
      <c r="A26" s="104" t="s">
        <v>86</v>
      </c>
      <c r="B26" s="105">
        <v>30</v>
      </c>
      <c r="C26" s="105">
        <v>2</v>
      </c>
      <c r="D26" s="106">
        <v>16</v>
      </c>
      <c r="E26" s="107">
        <v>2</v>
      </c>
      <c r="F26" s="106">
        <v>4</v>
      </c>
      <c r="G26" s="107">
        <v>0</v>
      </c>
      <c r="H26" s="107">
        <v>0</v>
      </c>
      <c r="I26" s="107">
        <v>0</v>
      </c>
      <c r="J26" s="103">
        <v>10</v>
      </c>
      <c r="K26" s="257">
        <v>0</v>
      </c>
    </row>
    <row r="27" spans="1:11" ht="23.25">
      <c r="A27" s="104" t="s">
        <v>87</v>
      </c>
      <c r="B27" s="105">
        <v>41</v>
      </c>
      <c r="C27" s="105">
        <v>6</v>
      </c>
      <c r="D27" s="106">
        <v>18</v>
      </c>
      <c r="E27" s="107">
        <v>3</v>
      </c>
      <c r="F27" s="106">
        <v>4</v>
      </c>
      <c r="G27" s="107">
        <v>0</v>
      </c>
      <c r="H27" s="106">
        <v>3</v>
      </c>
      <c r="I27" s="107">
        <v>0</v>
      </c>
      <c r="J27" s="103">
        <v>16</v>
      </c>
      <c r="K27" s="257">
        <v>3</v>
      </c>
    </row>
    <row r="28" spans="1:11" ht="92.25" customHeight="1">
      <c r="A28" s="104" t="s">
        <v>88</v>
      </c>
      <c r="B28" s="105">
        <v>0</v>
      </c>
      <c r="C28" s="105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3">
        <v>0</v>
      </c>
      <c r="K28" s="257">
        <v>0</v>
      </c>
    </row>
    <row r="29" spans="1:11" ht="46.5" thickBot="1">
      <c r="A29" s="108" t="s">
        <v>89</v>
      </c>
      <c r="B29" s="109">
        <v>0</v>
      </c>
      <c r="C29" s="109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256">
        <v>0</v>
      </c>
      <c r="K29" s="258">
        <v>0</v>
      </c>
    </row>
    <row r="30" spans="1:11" ht="15">
      <c r="A30" s="111" t="s">
        <v>19</v>
      </c>
      <c r="B30" s="29"/>
      <c r="C30" s="112"/>
      <c r="D30" s="113"/>
      <c r="E30" s="113"/>
      <c r="F30" s="113"/>
      <c r="G30" s="113"/>
      <c r="H30" s="113"/>
      <c r="I30" s="113"/>
      <c r="J30" s="113"/>
      <c r="K30" s="113"/>
    </row>
    <row r="31" spans="6:9" ht="15">
      <c r="F31" s="31"/>
      <c r="G31" s="31"/>
      <c r="H31" s="31"/>
      <c r="I31" s="31"/>
    </row>
    <row r="32" spans="1:9" ht="15">
      <c r="A32" s="111"/>
      <c r="B32" s="29"/>
      <c r="C32" s="29"/>
      <c r="F32" s="31"/>
      <c r="G32" s="31"/>
      <c r="H32" s="31"/>
      <c r="I32" s="31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&amp;L20.08.2010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255" max="255" width="21.00390625" style="0" customWidth="1"/>
    <col min="256" max="16384" width="7.140625" style="0" customWidth="1"/>
  </cols>
  <sheetData>
    <row r="2" spans="1:11" ht="18.75" thickBot="1">
      <c r="A2" s="288" t="s">
        <v>90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2:11" ht="15.75">
      <c r="B3" s="114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>
      <c r="A4" s="306" t="s">
        <v>91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2:11" ht="15.75" thickBot="1"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 thickBot="1">
      <c r="A6" s="321" t="s">
        <v>92</v>
      </c>
      <c r="B6" s="323" t="s">
        <v>63</v>
      </c>
      <c r="C6" s="324"/>
      <c r="D6" s="325" t="s">
        <v>64</v>
      </c>
      <c r="E6" s="324"/>
      <c r="F6" s="325" t="s">
        <v>65</v>
      </c>
      <c r="G6" s="324"/>
      <c r="H6" s="325" t="s">
        <v>66</v>
      </c>
      <c r="I6" s="324"/>
      <c r="J6" s="325" t="s">
        <v>67</v>
      </c>
      <c r="K6" s="327"/>
    </row>
    <row r="7" spans="1:11" ht="15.75" thickBot="1">
      <c r="A7" s="322"/>
      <c r="B7" s="97" t="s">
        <v>9</v>
      </c>
      <c r="C7" s="98" t="s">
        <v>18</v>
      </c>
      <c r="D7" s="97" t="s">
        <v>9</v>
      </c>
      <c r="E7" s="98" t="s">
        <v>18</v>
      </c>
      <c r="F7" s="97" t="s">
        <v>9</v>
      </c>
      <c r="G7" s="98" t="s">
        <v>18</v>
      </c>
      <c r="H7" s="97" t="s">
        <v>9</v>
      </c>
      <c r="I7" s="98" t="s">
        <v>18</v>
      </c>
      <c r="J7" s="97" t="s">
        <v>9</v>
      </c>
      <c r="K7" s="98" t="s">
        <v>18</v>
      </c>
    </row>
    <row r="8" spans="1:11" ht="15.75" thickBot="1">
      <c r="A8" s="116" t="s">
        <v>68</v>
      </c>
      <c r="B8" s="117">
        <f>SUM(B9,B10,B11,B12,B13,B14,B15,B16,B17,B18,B19,B20,B21,B22,B23,B24,B25,B26,B27,B28,B29)</f>
        <v>3886</v>
      </c>
      <c r="C8" s="117">
        <f>SUM(C9,C10,C11,C12,C13,C14,C15,C16,C17,C18,C19,C20,C21,C22,C23,C24,C25,C26,C27,C28,C29)</f>
        <v>2410</v>
      </c>
      <c r="D8" s="117">
        <f aca="true" t="shared" si="0" ref="D8:K8">SUM(D9,D10,D11,D12,D13,D14,D15,D16,D17,D18,D19,D20,D21,D22,D23,D24,D25,D26,D27,D28,D29)</f>
        <v>1384</v>
      </c>
      <c r="E8" s="117">
        <f t="shared" si="0"/>
        <v>576</v>
      </c>
      <c r="F8" s="117">
        <f t="shared" si="0"/>
        <v>601</v>
      </c>
      <c r="G8" s="117">
        <f t="shared" si="0"/>
        <v>205</v>
      </c>
      <c r="H8" s="117">
        <f t="shared" si="0"/>
        <v>123</v>
      </c>
      <c r="I8" s="117">
        <f t="shared" si="0"/>
        <v>88</v>
      </c>
      <c r="J8" s="117">
        <f>SUM(J9,J10,J11,J12,J13,J14,J15,J16,J17,J18,J19,J20,J21,J22,J23,J24,J25,J26,J27,J28,J29)</f>
        <v>1778</v>
      </c>
      <c r="K8" s="117">
        <f t="shared" si="0"/>
        <v>1541</v>
      </c>
    </row>
    <row r="9" spans="1:11" ht="29.25" customHeight="1">
      <c r="A9" s="118" t="s">
        <v>69</v>
      </c>
      <c r="B9" s="119">
        <v>34</v>
      </c>
      <c r="C9" s="119">
        <v>24</v>
      </c>
      <c r="D9" s="120">
        <v>7</v>
      </c>
      <c r="E9" s="121">
        <v>0</v>
      </c>
      <c r="F9" s="120">
        <v>3</v>
      </c>
      <c r="G9" s="121">
        <v>4</v>
      </c>
      <c r="H9" s="120">
        <v>0</v>
      </c>
      <c r="I9" s="121">
        <v>0</v>
      </c>
      <c r="J9" s="120">
        <v>24</v>
      </c>
      <c r="K9" s="122">
        <v>20</v>
      </c>
    </row>
    <row r="10" spans="1:11" ht="23.25">
      <c r="A10" s="104" t="s">
        <v>70</v>
      </c>
      <c r="B10" s="105">
        <v>16</v>
      </c>
      <c r="C10" s="105">
        <v>11</v>
      </c>
      <c r="D10" s="106">
        <v>4</v>
      </c>
      <c r="E10" s="107">
        <v>0</v>
      </c>
      <c r="F10" s="106">
        <v>0</v>
      </c>
      <c r="G10" s="107">
        <v>1</v>
      </c>
      <c r="H10" s="106">
        <v>0</v>
      </c>
      <c r="I10" s="107">
        <v>1</v>
      </c>
      <c r="J10" s="106">
        <v>12</v>
      </c>
      <c r="K10" s="123">
        <v>9</v>
      </c>
    </row>
    <row r="11" spans="1:11" ht="15">
      <c r="A11" s="104" t="s">
        <v>71</v>
      </c>
      <c r="B11" s="105">
        <v>404</v>
      </c>
      <c r="C11" s="105">
        <v>198</v>
      </c>
      <c r="D11" s="106">
        <v>147</v>
      </c>
      <c r="E11" s="107">
        <v>45</v>
      </c>
      <c r="F11" s="106">
        <v>48</v>
      </c>
      <c r="G11" s="107">
        <v>17</v>
      </c>
      <c r="H11" s="106">
        <v>10</v>
      </c>
      <c r="I11" s="107">
        <v>10</v>
      </c>
      <c r="J11" s="124">
        <v>199</v>
      </c>
      <c r="K11" s="125">
        <v>126</v>
      </c>
    </row>
    <row r="12" spans="1:11" ht="36.75" customHeight="1">
      <c r="A12" s="104" t="s">
        <v>72</v>
      </c>
      <c r="B12" s="105">
        <v>2</v>
      </c>
      <c r="C12" s="105">
        <v>3</v>
      </c>
      <c r="D12" s="106">
        <v>0</v>
      </c>
      <c r="E12" s="107">
        <v>0</v>
      </c>
      <c r="F12" s="106">
        <v>0</v>
      </c>
      <c r="G12" s="107">
        <v>1</v>
      </c>
      <c r="H12" s="106">
        <v>0</v>
      </c>
      <c r="I12" s="107">
        <v>0</v>
      </c>
      <c r="J12" s="124">
        <v>2</v>
      </c>
      <c r="K12" s="125">
        <v>2</v>
      </c>
    </row>
    <row r="13" spans="1:11" ht="38.25" customHeight="1">
      <c r="A13" s="104" t="s">
        <v>73</v>
      </c>
      <c r="B13" s="105">
        <v>3</v>
      </c>
      <c r="C13" s="105">
        <v>2</v>
      </c>
      <c r="D13" s="106">
        <v>2</v>
      </c>
      <c r="E13" s="107">
        <v>1</v>
      </c>
      <c r="F13" s="106">
        <v>0</v>
      </c>
      <c r="G13" s="107">
        <v>0</v>
      </c>
      <c r="H13" s="107">
        <v>0</v>
      </c>
      <c r="I13" s="107">
        <v>0</v>
      </c>
      <c r="J13" s="124">
        <v>1</v>
      </c>
      <c r="K13" s="125">
        <v>1</v>
      </c>
    </row>
    <row r="14" spans="1:11" ht="15">
      <c r="A14" s="104" t="s">
        <v>74</v>
      </c>
      <c r="B14" s="105">
        <v>761</v>
      </c>
      <c r="C14" s="105">
        <v>398</v>
      </c>
      <c r="D14" s="106">
        <v>323</v>
      </c>
      <c r="E14" s="107">
        <v>205</v>
      </c>
      <c r="F14" s="106">
        <v>108</v>
      </c>
      <c r="G14" s="107">
        <v>46</v>
      </c>
      <c r="H14" s="106">
        <v>28</v>
      </c>
      <c r="I14" s="107">
        <v>16</v>
      </c>
      <c r="J14" s="124">
        <v>302</v>
      </c>
      <c r="K14" s="125">
        <v>131</v>
      </c>
    </row>
    <row r="15" spans="1:11" ht="47.25" customHeight="1">
      <c r="A15" s="104" t="s">
        <v>75</v>
      </c>
      <c r="B15" s="105">
        <v>1585</v>
      </c>
      <c r="C15" s="105">
        <v>1244</v>
      </c>
      <c r="D15" s="106">
        <v>465</v>
      </c>
      <c r="E15" s="107">
        <v>152</v>
      </c>
      <c r="F15" s="106">
        <v>257</v>
      </c>
      <c r="G15" s="107">
        <v>90</v>
      </c>
      <c r="H15" s="106">
        <v>44</v>
      </c>
      <c r="I15" s="107">
        <v>32</v>
      </c>
      <c r="J15" s="124">
        <v>819</v>
      </c>
      <c r="K15" s="125">
        <v>970</v>
      </c>
    </row>
    <row r="16" spans="1:11" ht="19.5" customHeight="1">
      <c r="A16" s="104" t="s">
        <v>76</v>
      </c>
      <c r="B16" s="105">
        <v>244</v>
      </c>
      <c r="C16" s="105">
        <v>140</v>
      </c>
      <c r="D16" s="106">
        <v>175</v>
      </c>
      <c r="E16" s="107">
        <v>80</v>
      </c>
      <c r="F16" s="106">
        <v>7</v>
      </c>
      <c r="G16" s="107">
        <v>2</v>
      </c>
      <c r="H16" s="106">
        <v>6</v>
      </c>
      <c r="I16" s="107">
        <v>1</v>
      </c>
      <c r="J16" s="124">
        <v>56</v>
      </c>
      <c r="K16" s="125">
        <v>57</v>
      </c>
    </row>
    <row r="17" spans="1:11" ht="26.25" customHeight="1">
      <c r="A17" s="104" t="s">
        <v>77</v>
      </c>
      <c r="B17" s="102">
        <v>304</v>
      </c>
      <c r="C17" s="105">
        <v>107</v>
      </c>
      <c r="D17" s="106">
        <v>94</v>
      </c>
      <c r="E17" s="107">
        <v>24</v>
      </c>
      <c r="F17" s="106">
        <v>71</v>
      </c>
      <c r="G17" s="107">
        <v>14</v>
      </c>
      <c r="H17" s="106">
        <v>9</v>
      </c>
      <c r="I17" s="107">
        <v>4</v>
      </c>
      <c r="J17" s="124">
        <v>130</v>
      </c>
      <c r="K17" s="125">
        <v>65</v>
      </c>
    </row>
    <row r="18" spans="1:11" ht="15">
      <c r="A18" s="104" t="s">
        <v>78</v>
      </c>
      <c r="B18" s="105">
        <v>77</v>
      </c>
      <c r="C18" s="105">
        <v>26</v>
      </c>
      <c r="D18" s="106">
        <v>42</v>
      </c>
      <c r="E18" s="107">
        <v>14</v>
      </c>
      <c r="F18" s="106">
        <v>8</v>
      </c>
      <c r="G18" s="107">
        <v>3</v>
      </c>
      <c r="H18" s="106">
        <v>2</v>
      </c>
      <c r="I18" s="107">
        <v>2</v>
      </c>
      <c r="J18" s="124">
        <v>25</v>
      </c>
      <c r="K18" s="125">
        <v>7</v>
      </c>
    </row>
    <row r="19" spans="1:11" ht="27.75" customHeight="1">
      <c r="A19" s="104" t="s">
        <v>79</v>
      </c>
      <c r="B19" s="105">
        <v>16</v>
      </c>
      <c r="C19" s="105">
        <v>71</v>
      </c>
      <c r="D19" s="106">
        <v>2</v>
      </c>
      <c r="E19" s="107">
        <v>13</v>
      </c>
      <c r="F19" s="106">
        <v>2</v>
      </c>
      <c r="G19" s="107">
        <v>13</v>
      </c>
      <c r="H19" s="106">
        <v>2</v>
      </c>
      <c r="I19" s="107">
        <v>7</v>
      </c>
      <c r="J19" s="124">
        <v>10</v>
      </c>
      <c r="K19" s="125">
        <v>38</v>
      </c>
    </row>
    <row r="20" spans="1:11" ht="25.5" customHeight="1">
      <c r="A20" s="104" t="s">
        <v>80</v>
      </c>
      <c r="B20" s="105">
        <v>51</v>
      </c>
      <c r="C20" s="105">
        <v>24</v>
      </c>
      <c r="D20" s="106">
        <v>10</v>
      </c>
      <c r="E20" s="107">
        <v>4</v>
      </c>
      <c r="F20" s="106">
        <v>19</v>
      </c>
      <c r="G20" s="107">
        <v>3</v>
      </c>
      <c r="H20" s="106">
        <v>1</v>
      </c>
      <c r="I20" s="107">
        <v>2</v>
      </c>
      <c r="J20" s="124">
        <v>21</v>
      </c>
      <c r="K20" s="125">
        <v>15</v>
      </c>
    </row>
    <row r="21" spans="1:11" ht="26.25" customHeight="1">
      <c r="A21" s="104" t="s">
        <v>81</v>
      </c>
      <c r="B21" s="105">
        <v>133</v>
      </c>
      <c r="C21" s="105">
        <v>76</v>
      </c>
      <c r="D21" s="106">
        <v>32</v>
      </c>
      <c r="E21" s="107">
        <v>21</v>
      </c>
      <c r="F21" s="106">
        <v>20</v>
      </c>
      <c r="G21" s="107">
        <v>4</v>
      </c>
      <c r="H21" s="106">
        <v>8</v>
      </c>
      <c r="I21" s="107">
        <v>6</v>
      </c>
      <c r="J21" s="124">
        <v>73</v>
      </c>
      <c r="K21" s="125">
        <v>45</v>
      </c>
    </row>
    <row r="22" spans="1:11" ht="28.5" customHeight="1">
      <c r="A22" s="104" t="s">
        <v>82</v>
      </c>
      <c r="B22" s="105">
        <v>58</v>
      </c>
      <c r="C22" s="105">
        <v>21</v>
      </c>
      <c r="D22" s="106">
        <v>10</v>
      </c>
      <c r="E22" s="107">
        <v>4</v>
      </c>
      <c r="F22" s="106">
        <v>11</v>
      </c>
      <c r="G22" s="107">
        <v>0</v>
      </c>
      <c r="H22" s="106">
        <v>3</v>
      </c>
      <c r="I22" s="107">
        <v>1</v>
      </c>
      <c r="J22" s="124">
        <v>34</v>
      </c>
      <c r="K22" s="125">
        <v>16</v>
      </c>
    </row>
    <row r="23" spans="1:11" ht="34.5">
      <c r="A23" s="104" t="s">
        <v>83</v>
      </c>
      <c r="B23" s="105">
        <v>2</v>
      </c>
      <c r="C23" s="105">
        <v>0</v>
      </c>
      <c r="D23" s="106">
        <v>0</v>
      </c>
      <c r="E23" s="106">
        <v>0</v>
      </c>
      <c r="F23" s="106">
        <v>1</v>
      </c>
      <c r="G23" s="106">
        <v>0</v>
      </c>
      <c r="H23" s="106">
        <v>0</v>
      </c>
      <c r="I23" s="106">
        <v>0</v>
      </c>
      <c r="J23" s="124">
        <v>1</v>
      </c>
      <c r="K23" s="125">
        <v>0</v>
      </c>
    </row>
    <row r="24" spans="1:11" ht="15">
      <c r="A24" s="104" t="s">
        <v>84</v>
      </c>
      <c r="B24" s="105">
        <v>47</v>
      </c>
      <c r="C24" s="105">
        <v>17</v>
      </c>
      <c r="D24" s="106">
        <v>10</v>
      </c>
      <c r="E24" s="107">
        <v>1</v>
      </c>
      <c r="F24" s="106">
        <v>7</v>
      </c>
      <c r="G24" s="107">
        <v>2</v>
      </c>
      <c r="H24" s="106">
        <v>4</v>
      </c>
      <c r="I24" s="107">
        <v>1</v>
      </c>
      <c r="J24" s="124">
        <v>26</v>
      </c>
      <c r="K24" s="125">
        <v>13</v>
      </c>
    </row>
    <row r="25" spans="1:11" ht="25.5" customHeight="1">
      <c r="A25" s="104" t="s">
        <v>85</v>
      </c>
      <c r="B25" s="105">
        <v>16</v>
      </c>
      <c r="C25" s="105">
        <v>11</v>
      </c>
      <c r="D25" s="106">
        <v>8</v>
      </c>
      <c r="E25" s="107">
        <v>3</v>
      </c>
      <c r="F25" s="106">
        <v>1</v>
      </c>
      <c r="G25" s="107">
        <v>0</v>
      </c>
      <c r="H25" s="106">
        <v>0</v>
      </c>
      <c r="I25" s="107">
        <v>0</v>
      </c>
      <c r="J25" s="124">
        <v>7</v>
      </c>
      <c r="K25" s="125">
        <v>8</v>
      </c>
    </row>
    <row r="26" spans="1:11" ht="30.75" customHeight="1">
      <c r="A26" s="104" t="s">
        <v>86</v>
      </c>
      <c r="B26" s="105">
        <v>51</v>
      </c>
      <c r="C26" s="105">
        <v>17</v>
      </c>
      <c r="D26" s="106">
        <v>19</v>
      </c>
      <c r="E26" s="107">
        <v>2</v>
      </c>
      <c r="F26" s="106">
        <v>12</v>
      </c>
      <c r="G26" s="107">
        <v>3</v>
      </c>
      <c r="H26" s="107">
        <v>2</v>
      </c>
      <c r="I26" s="107">
        <v>3</v>
      </c>
      <c r="J26" s="124">
        <v>18</v>
      </c>
      <c r="K26" s="125">
        <v>9</v>
      </c>
    </row>
    <row r="27" spans="1:11" ht="21" customHeight="1">
      <c r="A27" s="104" t="s">
        <v>87</v>
      </c>
      <c r="B27" s="105">
        <v>81</v>
      </c>
      <c r="C27" s="105">
        <v>19</v>
      </c>
      <c r="D27" s="106">
        <v>33</v>
      </c>
      <c r="E27" s="107">
        <v>6</v>
      </c>
      <c r="F27" s="106">
        <v>26</v>
      </c>
      <c r="G27" s="107">
        <v>2</v>
      </c>
      <c r="H27" s="106">
        <v>4</v>
      </c>
      <c r="I27" s="107">
        <v>2</v>
      </c>
      <c r="J27" s="124">
        <v>18</v>
      </c>
      <c r="K27" s="125">
        <v>9</v>
      </c>
    </row>
    <row r="28" spans="1:11" ht="79.5" customHeight="1">
      <c r="A28" s="104" t="s">
        <v>88</v>
      </c>
      <c r="B28" s="102">
        <v>1</v>
      </c>
      <c r="C28" s="105">
        <v>1</v>
      </c>
      <c r="D28" s="107">
        <v>1</v>
      </c>
      <c r="E28" s="107">
        <v>1</v>
      </c>
      <c r="F28" s="107">
        <v>0</v>
      </c>
      <c r="G28" s="107">
        <v>0</v>
      </c>
      <c r="H28" s="107">
        <v>0</v>
      </c>
      <c r="I28" s="107">
        <v>0</v>
      </c>
      <c r="J28" s="106">
        <v>0</v>
      </c>
      <c r="K28" s="123">
        <v>0</v>
      </c>
    </row>
    <row r="29" spans="1:11" ht="36" customHeight="1" thickBot="1">
      <c r="A29" s="108" t="s">
        <v>89</v>
      </c>
      <c r="B29" s="102">
        <v>0</v>
      </c>
      <c r="C29" s="109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26">
        <v>0</v>
      </c>
      <c r="K29" s="127">
        <v>0</v>
      </c>
    </row>
    <row r="30" spans="1:11" ht="15">
      <c r="A30" s="326" t="s">
        <v>19</v>
      </c>
      <c r="B30" s="326"/>
      <c r="C30" s="326"/>
      <c r="D30" s="113"/>
      <c r="E30" s="113"/>
      <c r="F30" s="113"/>
      <c r="G30" s="113"/>
      <c r="H30" s="113"/>
      <c r="I30" s="113"/>
      <c r="J30" s="113"/>
      <c r="K30" s="113"/>
    </row>
    <row r="31" ht="15">
      <c r="A31" s="128"/>
    </row>
    <row r="32" ht="15">
      <c r="A32" s="128"/>
    </row>
    <row r="33" ht="15">
      <c r="A33" s="128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6">
      <selection activeCell="B13" sqref="B1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94" bestFit="1" customWidth="1"/>
  </cols>
  <sheetData>
    <row r="2" spans="1:10" ht="15.75" customHeight="1" thickBot="1">
      <c r="A2" s="328" t="s">
        <v>90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5.7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8.75" customHeight="1">
      <c r="A4" s="329" t="s">
        <v>281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2:10" ht="15.75" thickBot="1">
      <c r="B5" s="96"/>
      <c r="C5" s="96"/>
      <c r="D5" s="96"/>
      <c r="E5" s="96"/>
      <c r="F5" s="96"/>
      <c r="G5" s="96"/>
      <c r="H5" s="96"/>
      <c r="I5" s="96"/>
      <c r="J5" s="193"/>
    </row>
    <row r="6" spans="1:11" ht="15.75" customHeight="1" thickBot="1">
      <c r="A6" s="321" t="s">
        <v>282</v>
      </c>
      <c r="B6" s="330" t="s">
        <v>283</v>
      </c>
      <c r="C6" s="331"/>
      <c r="D6" s="331"/>
      <c r="E6" s="332"/>
      <c r="F6" s="325" t="s">
        <v>284</v>
      </c>
      <c r="G6" s="333"/>
      <c r="H6" s="333"/>
      <c r="I6" s="324"/>
      <c r="J6" s="94"/>
      <c r="K6"/>
    </row>
    <row r="7" spans="1:11" ht="15.75" thickBot="1">
      <c r="A7" s="322"/>
      <c r="B7" s="334" t="s">
        <v>285</v>
      </c>
      <c r="C7" s="335"/>
      <c r="D7" s="334" t="s">
        <v>286</v>
      </c>
      <c r="E7" s="335"/>
      <c r="F7" s="334" t="s">
        <v>285</v>
      </c>
      <c r="G7" s="335"/>
      <c r="H7" s="334" t="s">
        <v>286</v>
      </c>
      <c r="I7" s="335"/>
      <c r="J7" s="94"/>
      <c r="K7"/>
    </row>
    <row r="8" spans="1:11" ht="15.75" thickBot="1">
      <c r="A8" s="99" t="s">
        <v>68</v>
      </c>
      <c r="B8" s="194" t="s">
        <v>9</v>
      </c>
      <c r="C8" s="195" t="s">
        <v>18</v>
      </c>
      <c r="D8" s="194" t="s">
        <v>9</v>
      </c>
      <c r="E8" s="195" t="s">
        <v>18</v>
      </c>
      <c r="F8" s="194" t="s">
        <v>9</v>
      </c>
      <c r="G8" s="195" t="s">
        <v>18</v>
      </c>
      <c r="H8" s="196" t="s">
        <v>9</v>
      </c>
      <c r="I8" s="197" t="s">
        <v>18</v>
      </c>
      <c r="J8" s="94"/>
      <c r="K8"/>
    </row>
    <row r="9" spans="1:11" ht="23.25">
      <c r="A9" s="118" t="s">
        <v>69</v>
      </c>
      <c r="B9" s="121">
        <v>143</v>
      </c>
      <c r="C9" s="121">
        <v>25</v>
      </c>
      <c r="D9" s="120">
        <v>34</v>
      </c>
      <c r="E9" s="121">
        <v>24</v>
      </c>
      <c r="F9" s="120">
        <v>1085</v>
      </c>
      <c r="G9" s="121">
        <v>135</v>
      </c>
      <c r="H9" s="106">
        <v>267</v>
      </c>
      <c r="I9" s="198">
        <v>156</v>
      </c>
      <c r="J9" s="94"/>
      <c r="K9"/>
    </row>
    <row r="10" spans="1:11" ht="23.25">
      <c r="A10" s="104" t="s">
        <v>70</v>
      </c>
      <c r="B10" s="107">
        <v>50</v>
      </c>
      <c r="C10" s="107">
        <v>6</v>
      </c>
      <c r="D10" s="106">
        <v>16</v>
      </c>
      <c r="E10" s="107">
        <v>11</v>
      </c>
      <c r="F10" s="106">
        <v>482</v>
      </c>
      <c r="G10" s="107">
        <v>53</v>
      </c>
      <c r="H10" s="106">
        <v>109</v>
      </c>
      <c r="I10" s="198">
        <v>55</v>
      </c>
      <c r="J10" s="94"/>
      <c r="K10"/>
    </row>
    <row r="11" spans="1:11" ht="15">
      <c r="A11" s="104" t="s">
        <v>71</v>
      </c>
      <c r="B11" s="107">
        <v>619</v>
      </c>
      <c r="C11" s="107">
        <v>187</v>
      </c>
      <c r="D11" s="106">
        <v>404</v>
      </c>
      <c r="E11" s="107">
        <v>198</v>
      </c>
      <c r="F11" s="106">
        <v>5205</v>
      </c>
      <c r="G11" s="107">
        <v>1481</v>
      </c>
      <c r="H11" s="106">
        <v>3761</v>
      </c>
      <c r="I11" s="198">
        <v>1713</v>
      </c>
      <c r="J11" s="94"/>
      <c r="K11"/>
    </row>
    <row r="12" spans="1:11" ht="34.5">
      <c r="A12" s="104" t="s">
        <v>72</v>
      </c>
      <c r="B12" s="107">
        <v>33</v>
      </c>
      <c r="C12" s="107">
        <v>2</v>
      </c>
      <c r="D12" s="106">
        <v>2</v>
      </c>
      <c r="E12" s="107">
        <v>3</v>
      </c>
      <c r="F12" s="106">
        <v>326</v>
      </c>
      <c r="G12" s="107">
        <v>42</v>
      </c>
      <c r="H12" s="106">
        <v>36</v>
      </c>
      <c r="I12" s="198">
        <v>8</v>
      </c>
      <c r="J12" s="94"/>
      <c r="K12"/>
    </row>
    <row r="13" spans="1:11" ht="34.5">
      <c r="A13" s="104" t="s">
        <v>73</v>
      </c>
      <c r="B13" s="107">
        <v>10</v>
      </c>
      <c r="C13" s="107">
        <v>2</v>
      </c>
      <c r="D13" s="106">
        <v>3</v>
      </c>
      <c r="E13" s="107">
        <v>2</v>
      </c>
      <c r="F13" s="106">
        <v>76</v>
      </c>
      <c r="G13" s="107">
        <v>6</v>
      </c>
      <c r="H13" s="106">
        <v>44</v>
      </c>
      <c r="I13" s="198">
        <v>11</v>
      </c>
      <c r="J13" s="94"/>
      <c r="K13"/>
    </row>
    <row r="14" spans="1:11" ht="15">
      <c r="A14" s="104" t="s">
        <v>74</v>
      </c>
      <c r="B14" s="107">
        <v>651</v>
      </c>
      <c r="C14" s="107">
        <v>285</v>
      </c>
      <c r="D14" s="106">
        <v>761</v>
      </c>
      <c r="E14" s="107">
        <v>398</v>
      </c>
      <c r="F14" s="106">
        <v>5052</v>
      </c>
      <c r="G14" s="107">
        <v>1659</v>
      </c>
      <c r="H14" s="106">
        <v>5298</v>
      </c>
      <c r="I14" s="198">
        <v>2441</v>
      </c>
      <c r="J14" s="94"/>
      <c r="K14"/>
    </row>
    <row r="15" spans="1:11" ht="45.75">
      <c r="A15" s="104" t="s">
        <v>75</v>
      </c>
      <c r="B15" s="107">
        <v>988</v>
      </c>
      <c r="C15" s="107">
        <v>330</v>
      </c>
      <c r="D15" s="106">
        <v>1585</v>
      </c>
      <c r="E15" s="107">
        <v>1244</v>
      </c>
      <c r="F15" s="106">
        <v>8606</v>
      </c>
      <c r="G15" s="107">
        <v>2658</v>
      </c>
      <c r="H15" s="106">
        <v>13233</v>
      </c>
      <c r="I15" s="198">
        <v>10746</v>
      </c>
      <c r="J15" s="94"/>
      <c r="K15"/>
    </row>
    <row r="16" spans="1:11" ht="15">
      <c r="A16" s="104" t="s">
        <v>76</v>
      </c>
      <c r="B16" s="107">
        <v>221</v>
      </c>
      <c r="C16" s="107">
        <v>60</v>
      </c>
      <c r="D16" s="106">
        <v>244</v>
      </c>
      <c r="E16" s="107">
        <v>140</v>
      </c>
      <c r="F16" s="106">
        <v>1626</v>
      </c>
      <c r="G16" s="107">
        <v>342</v>
      </c>
      <c r="H16" s="106">
        <v>1986</v>
      </c>
      <c r="I16" s="198">
        <v>887</v>
      </c>
      <c r="J16" s="94"/>
      <c r="K16"/>
    </row>
    <row r="17" spans="1:11" ht="23.25">
      <c r="A17" s="104" t="s">
        <v>77</v>
      </c>
      <c r="B17" s="107">
        <v>171</v>
      </c>
      <c r="C17" s="107">
        <v>19</v>
      </c>
      <c r="D17" s="106">
        <v>304</v>
      </c>
      <c r="E17" s="107">
        <v>107</v>
      </c>
      <c r="F17" s="106">
        <v>1412</v>
      </c>
      <c r="G17" s="107">
        <v>155</v>
      </c>
      <c r="H17" s="106">
        <v>2314</v>
      </c>
      <c r="I17" s="198">
        <v>767</v>
      </c>
      <c r="J17" s="94"/>
      <c r="K17"/>
    </row>
    <row r="18" spans="1:11" ht="15">
      <c r="A18" s="104" t="s">
        <v>78</v>
      </c>
      <c r="B18" s="107">
        <v>141</v>
      </c>
      <c r="C18" s="107">
        <v>26</v>
      </c>
      <c r="D18" s="106">
        <v>77</v>
      </c>
      <c r="E18" s="107">
        <v>26</v>
      </c>
      <c r="F18" s="106">
        <v>1106</v>
      </c>
      <c r="G18" s="107">
        <v>172</v>
      </c>
      <c r="H18" s="106">
        <v>523</v>
      </c>
      <c r="I18" s="198">
        <v>176</v>
      </c>
      <c r="J18" s="94"/>
      <c r="K18"/>
    </row>
    <row r="19" spans="1:11" ht="23.25">
      <c r="A19" s="104" t="s">
        <v>79</v>
      </c>
      <c r="B19" s="107">
        <v>47</v>
      </c>
      <c r="C19" s="107">
        <v>4</v>
      </c>
      <c r="D19" s="106">
        <v>16</v>
      </c>
      <c r="E19" s="107">
        <v>71</v>
      </c>
      <c r="F19" s="106">
        <v>389</v>
      </c>
      <c r="G19" s="107">
        <v>122</v>
      </c>
      <c r="H19" s="106">
        <v>218</v>
      </c>
      <c r="I19" s="198">
        <v>442</v>
      </c>
      <c r="J19" s="94"/>
      <c r="K19"/>
    </row>
    <row r="20" spans="1:11" ht="18" customHeight="1">
      <c r="A20" s="104" t="s">
        <v>80</v>
      </c>
      <c r="B20" s="107">
        <v>53</v>
      </c>
      <c r="C20" s="107">
        <v>11</v>
      </c>
      <c r="D20" s="106">
        <v>51</v>
      </c>
      <c r="E20" s="107">
        <v>24</v>
      </c>
      <c r="F20" s="106">
        <v>425</v>
      </c>
      <c r="G20" s="107">
        <v>67</v>
      </c>
      <c r="H20" s="106">
        <v>458</v>
      </c>
      <c r="I20" s="198">
        <v>189</v>
      </c>
      <c r="J20" s="94"/>
      <c r="K20"/>
    </row>
    <row r="21" spans="1:11" ht="23.25">
      <c r="A21" s="104" t="s">
        <v>81</v>
      </c>
      <c r="B21" s="107">
        <v>470</v>
      </c>
      <c r="C21" s="107">
        <v>53</v>
      </c>
      <c r="D21" s="106">
        <v>133</v>
      </c>
      <c r="E21" s="107">
        <v>76</v>
      </c>
      <c r="F21" s="106">
        <v>2462</v>
      </c>
      <c r="G21" s="107">
        <v>423</v>
      </c>
      <c r="H21" s="106">
        <v>989</v>
      </c>
      <c r="I21" s="198">
        <v>528</v>
      </c>
      <c r="J21" s="94"/>
      <c r="K21"/>
    </row>
    <row r="22" spans="1:11" ht="23.25">
      <c r="A22" s="104" t="s">
        <v>82</v>
      </c>
      <c r="B22" s="107">
        <v>149</v>
      </c>
      <c r="C22" s="107">
        <v>17</v>
      </c>
      <c r="D22" s="106">
        <v>58</v>
      </c>
      <c r="E22" s="107">
        <v>21</v>
      </c>
      <c r="F22" s="106">
        <v>1115</v>
      </c>
      <c r="G22" s="107">
        <v>157</v>
      </c>
      <c r="H22" s="106">
        <v>446</v>
      </c>
      <c r="I22" s="198">
        <v>199</v>
      </c>
      <c r="J22" s="94"/>
      <c r="K22"/>
    </row>
    <row r="23" spans="1:11" ht="34.5">
      <c r="A23" s="104" t="s">
        <v>83</v>
      </c>
      <c r="B23" s="107">
        <v>7</v>
      </c>
      <c r="C23" s="107">
        <v>1</v>
      </c>
      <c r="D23" s="106">
        <v>2</v>
      </c>
      <c r="E23" s="106">
        <v>0</v>
      </c>
      <c r="F23" s="106">
        <v>22</v>
      </c>
      <c r="G23" s="106">
        <v>8</v>
      </c>
      <c r="H23" s="106">
        <v>8</v>
      </c>
      <c r="I23" s="198">
        <v>4</v>
      </c>
      <c r="J23" s="94"/>
      <c r="K23"/>
    </row>
    <row r="24" spans="1:11" ht="15">
      <c r="A24" s="104" t="s">
        <v>84</v>
      </c>
      <c r="B24" s="107">
        <v>80</v>
      </c>
      <c r="C24" s="107">
        <v>18</v>
      </c>
      <c r="D24" s="106">
        <v>47</v>
      </c>
      <c r="E24" s="107">
        <v>17</v>
      </c>
      <c r="F24" s="106">
        <v>608</v>
      </c>
      <c r="G24" s="107">
        <v>117</v>
      </c>
      <c r="H24" s="106">
        <v>354</v>
      </c>
      <c r="I24" s="198">
        <v>132</v>
      </c>
      <c r="J24" s="94"/>
      <c r="K24"/>
    </row>
    <row r="25" spans="1:11" ht="23.25">
      <c r="A25" s="104" t="s">
        <v>85</v>
      </c>
      <c r="B25" s="107">
        <v>75</v>
      </c>
      <c r="C25" s="107">
        <v>31</v>
      </c>
      <c r="D25" s="106">
        <v>16</v>
      </c>
      <c r="E25" s="107">
        <v>11</v>
      </c>
      <c r="F25" s="106">
        <v>596</v>
      </c>
      <c r="G25" s="107">
        <v>260</v>
      </c>
      <c r="H25" s="106">
        <v>144</v>
      </c>
      <c r="I25" s="198">
        <v>74</v>
      </c>
      <c r="J25" s="94"/>
      <c r="K25"/>
    </row>
    <row r="26" spans="1:11" ht="23.25">
      <c r="A26" s="104" t="s">
        <v>86</v>
      </c>
      <c r="B26" s="107">
        <v>30</v>
      </c>
      <c r="C26" s="107">
        <v>2</v>
      </c>
      <c r="D26" s="106">
        <v>51</v>
      </c>
      <c r="E26" s="107">
        <v>17</v>
      </c>
      <c r="F26" s="106">
        <v>268</v>
      </c>
      <c r="G26" s="107">
        <v>35</v>
      </c>
      <c r="H26" s="106">
        <v>508</v>
      </c>
      <c r="I26" s="198">
        <v>139</v>
      </c>
      <c r="J26" s="94"/>
      <c r="K26"/>
    </row>
    <row r="27" spans="1:11" ht="15">
      <c r="A27" s="104" t="s">
        <v>87</v>
      </c>
      <c r="B27" s="107">
        <v>41</v>
      </c>
      <c r="C27" s="107">
        <v>6</v>
      </c>
      <c r="D27" s="106">
        <v>81</v>
      </c>
      <c r="E27" s="107">
        <v>19</v>
      </c>
      <c r="F27" s="106">
        <v>270</v>
      </c>
      <c r="G27" s="107">
        <v>66</v>
      </c>
      <c r="H27" s="106">
        <v>716</v>
      </c>
      <c r="I27" s="198">
        <v>193</v>
      </c>
      <c r="J27" s="94"/>
      <c r="K27"/>
    </row>
    <row r="28" spans="1:11" ht="81" customHeight="1">
      <c r="A28" s="104" t="s">
        <v>88</v>
      </c>
      <c r="B28" s="107">
        <v>0</v>
      </c>
      <c r="C28" s="107">
        <v>0</v>
      </c>
      <c r="D28" s="107">
        <v>1</v>
      </c>
      <c r="E28" s="107">
        <v>1</v>
      </c>
      <c r="F28" s="107">
        <v>1</v>
      </c>
      <c r="G28" s="107">
        <v>0</v>
      </c>
      <c r="H28" s="106">
        <v>1</v>
      </c>
      <c r="I28" s="198">
        <v>2</v>
      </c>
      <c r="J28" s="94"/>
      <c r="K28"/>
    </row>
    <row r="29" spans="1:11" ht="34.5">
      <c r="A29" s="104" t="s">
        <v>89</v>
      </c>
      <c r="B29" s="107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1</v>
      </c>
      <c r="H29" s="103">
        <v>1</v>
      </c>
      <c r="I29" s="199">
        <v>0</v>
      </c>
      <c r="J29" s="94"/>
      <c r="K29"/>
    </row>
    <row r="30" spans="1:11" ht="15.75" thickBot="1">
      <c r="A30" s="200" t="s">
        <v>34</v>
      </c>
      <c r="B30" s="201">
        <f>SUM(B9:B29)</f>
        <v>3979</v>
      </c>
      <c r="C30" s="201">
        <f aca="true" t="shared" si="0" ref="C30:I30">SUM(C9:C29)</f>
        <v>1085</v>
      </c>
      <c r="D30" s="201">
        <f t="shared" si="0"/>
        <v>3886</v>
      </c>
      <c r="E30" s="201">
        <f t="shared" si="0"/>
        <v>2410</v>
      </c>
      <c r="F30" s="201">
        <f t="shared" si="0"/>
        <v>31132</v>
      </c>
      <c r="G30" s="201">
        <f t="shared" si="0"/>
        <v>7959</v>
      </c>
      <c r="H30" s="201">
        <f t="shared" si="0"/>
        <v>31414</v>
      </c>
      <c r="I30" s="201">
        <f t="shared" si="0"/>
        <v>18862</v>
      </c>
      <c r="J30" s="94"/>
      <c r="K30"/>
    </row>
    <row r="31" spans="1:11" ht="15">
      <c r="A31" s="202" t="s">
        <v>19</v>
      </c>
      <c r="J31" s="94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&amp;L20.08.2010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2">
      <selection activeCell="H24" sqref="H24"/>
    </sheetView>
  </sheetViews>
  <sheetFormatPr defaultColWidth="9.140625" defaultRowHeight="15"/>
  <cols>
    <col min="7" max="7" width="3.140625" style="0" customWidth="1"/>
  </cols>
  <sheetData>
    <row r="2" spans="1:11" ht="18.75" customHeight="1" thickBot="1">
      <c r="A2" s="288" t="s">
        <v>90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4" spans="1:11" ht="15.75">
      <c r="A4" s="306" t="s">
        <v>93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39" t="s">
        <v>94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4:9" ht="18.75">
      <c r="D7" s="130"/>
      <c r="E7" s="130"/>
      <c r="F7" s="130"/>
      <c r="G7" s="130"/>
      <c r="H7" s="130"/>
      <c r="I7" s="130"/>
    </row>
    <row r="8" spans="4:8" ht="15">
      <c r="D8" s="340" t="s">
        <v>95</v>
      </c>
      <c r="E8" s="340"/>
      <c r="F8" s="341" t="s">
        <v>10</v>
      </c>
      <c r="G8" s="342"/>
      <c r="H8" s="131" t="s">
        <v>96</v>
      </c>
    </row>
    <row r="9" spans="4:8" ht="15">
      <c r="D9" s="336" t="s">
        <v>97</v>
      </c>
      <c r="E9" s="336"/>
      <c r="F9" s="337">
        <v>768</v>
      </c>
      <c r="G9" s="338"/>
      <c r="H9" s="132">
        <v>46.8</v>
      </c>
    </row>
    <row r="10" spans="4:8" ht="15">
      <c r="D10" s="336" t="s">
        <v>98</v>
      </c>
      <c r="E10" s="336"/>
      <c r="F10" s="337">
        <v>40</v>
      </c>
      <c r="G10" s="338"/>
      <c r="H10" s="132">
        <v>2.44</v>
      </c>
    </row>
    <row r="11" spans="4:8" ht="15">
      <c r="D11" s="336" t="s">
        <v>99</v>
      </c>
      <c r="E11" s="336"/>
      <c r="F11" s="337">
        <v>75</v>
      </c>
      <c r="G11" s="338"/>
      <c r="H11" s="132">
        <v>4.57</v>
      </c>
    </row>
    <row r="12" spans="4:8" ht="15">
      <c r="D12" s="336" t="s">
        <v>100</v>
      </c>
      <c r="E12" s="336"/>
      <c r="F12" s="337">
        <v>64</v>
      </c>
      <c r="G12" s="338"/>
      <c r="H12" s="132">
        <v>3.9</v>
      </c>
    </row>
    <row r="13" spans="4:8" ht="15">
      <c r="D13" s="336" t="s">
        <v>101</v>
      </c>
      <c r="E13" s="336"/>
      <c r="F13" s="337">
        <v>64</v>
      </c>
      <c r="G13" s="338"/>
      <c r="H13" s="132">
        <v>3.9</v>
      </c>
    </row>
    <row r="14" spans="4:8" ht="15">
      <c r="D14" s="336" t="s">
        <v>102</v>
      </c>
      <c r="E14" s="336"/>
      <c r="F14" s="337">
        <v>26</v>
      </c>
      <c r="G14" s="338"/>
      <c r="H14" s="132">
        <v>1.58</v>
      </c>
    </row>
    <row r="15" spans="4:8" ht="15">
      <c r="D15" s="336" t="s">
        <v>103</v>
      </c>
      <c r="E15" s="336"/>
      <c r="F15" s="337">
        <v>157</v>
      </c>
      <c r="G15" s="338"/>
      <c r="H15" s="132">
        <v>9.57</v>
      </c>
    </row>
    <row r="16" spans="4:8" ht="15">
      <c r="D16" s="336" t="s">
        <v>104</v>
      </c>
      <c r="E16" s="336"/>
      <c r="F16" s="337">
        <v>40</v>
      </c>
      <c r="G16" s="338"/>
      <c r="H16" s="132">
        <v>2.44</v>
      </c>
    </row>
    <row r="17" spans="4:8" ht="15">
      <c r="D17" s="336" t="s">
        <v>105</v>
      </c>
      <c r="E17" s="336"/>
      <c r="F17" s="337">
        <v>181</v>
      </c>
      <c r="G17" s="338"/>
      <c r="H17" s="132">
        <v>11.03</v>
      </c>
    </row>
    <row r="18" spans="4:8" ht="15">
      <c r="D18" s="336" t="s">
        <v>106</v>
      </c>
      <c r="E18" s="336"/>
      <c r="F18" s="337">
        <v>35</v>
      </c>
      <c r="G18" s="338"/>
      <c r="H18" s="132">
        <v>2.13</v>
      </c>
    </row>
    <row r="19" spans="4:8" ht="15">
      <c r="D19" s="336" t="s">
        <v>107</v>
      </c>
      <c r="E19" s="336"/>
      <c r="F19" s="337">
        <v>49</v>
      </c>
      <c r="G19" s="338"/>
      <c r="H19" s="132">
        <v>2.99</v>
      </c>
    </row>
    <row r="20" spans="4:8" ht="15">
      <c r="D20" s="336" t="s">
        <v>108</v>
      </c>
      <c r="E20" s="336"/>
      <c r="F20" s="337">
        <v>48</v>
      </c>
      <c r="G20" s="338"/>
      <c r="H20" s="132">
        <v>2.93</v>
      </c>
    </row>
    <row r="21" spans="4:8" ht="15">
      <c r="D21" s="336" t="s">
        <v>109</v>
      </c>
      <c r="E21" s="336"/>
      <c r="F21" s="337">
        <v>12</v>
      </c>
      <c r="G21" s="338"/>
      <c r="H21" s="132">
        <v>0.73</v>
      </c>
    </row>
    <row r="22" spans="4:8" ht="15">
      <c r="D22" s="336" t="s">
        <v>110</v>
      </c>
      <c r="E22" s="336"/>
      <c r="F22" s="337">
        <v>83</v>
      </c>
      <c r="G22" s="338"/>
      <c r="H22" s="132">
        <v>5</v>
      </c>
    </row>
    <row r="23" spans="4:8" ht="15">
      <c r="D23" s="343" t="s">
        <v>34</v>
      </c>
      <c r="E23" s="344"/>
      <c r="F23" s="345">
        <f>SUM(F9:G22)</f>
        <v>1642</v>
      </c>
      <c r="G23" s="346"/>
      <c r="H23" s="133">
        <v>100</v>
      </c>
    </row>
    <row r="25" spans="1:11" ht="15">
      <c r="A25" s="339" t="s">
        <v>111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7" spans="4:8" ht="15">
      <c r="D27" s="340" t="s">
        <v>95</v>
      </c>
      <c r="E27" s="340"/>
      <c r="F27" s="341" t="s">
        <v>10</v>
      </c>
      <c r="G27" s="342"/>
      <c r="H27" s="131" t="s">
        <v>96</v>
      </c>
    </row>
    <row r="28" spans="4:8" ht="15">
      <c r="D28" s="347" t="s">
        <v>112</v>
      </c>
      <c r="E28" s="347"/>
      <c r="F28" s="348">
        <v>3024</v>
      </c>
      <c r="G28" s="346"/>
      <c r="H28" s="132">
        <v>10.64</v>
      </c>
    </row>
    <row r="29" spans="4:8" ht="15">
      <c r="D29" s="347" t="s">
        <v>113</v>
      </c>
      <c r="E29" s="347"/>
      <c r="F29" s="348">
        <v>1791</v>
      </c>
      <c r="G29" s="346"/>
      <c r="H29" s="132">
        <v>6.3</v>
      </c>
    </row>
    <row r="30" spans="4:8" ht="15">
      <c r="D30" s="347" t="s">
        <v>114</v>
      </c>
      <c r="E30" s="347"/>
      <c r="F30" s="348">
        <v>1326</v>
      </c>
      <c r="G30" s="346"/>
      <c r="H30" s="132">
        <v>4.67</v>
      </c>
    </row>
    <row r="31" spans="4:8" ht="15">
      <c r="D31" s="347" t="s">
        <v>115</v>
      </c>
      <c r="E31" s="347"/>
      <c r="F31" s="348">
        <v>291</v>
      </c>
      <c r="G31" s="346"/>
      <c r="H31" s="132">
        <v>1.02</v>
      </c>
    </row>
    <row r="32" spans="4:8" ht="15">
      <c r="D32" s="347" t="s">
        <v>116</v>
      </c>
      <c r="E32" s="347"/>
      <c r="F32" s="348">
        <v>6039</v>
      </c>
      <c r="G32" s="346"/>
      <c r="H32" s="132">
        <v>21.25</v>
      </c>
    </row>
    <row r="33" spans="4:8" ht="15">
      <c r="D33" s="347" t="s">
        <v>117</v>
      </c>
      <c r="E33" s="347"/>
      <c r="F33" s="348">
        <v>529</v>
      </c>
      <c r="G33" s="346"/>
      <c r="H33" s="132">
        <v>1.86</v>
      </c>
    </row>
    <row r="34" spans="4:8" ht="15">
      <c r="D34" s="347" t="s">
        <v>118</v>
      </c>
      <c r="E34" s="347"/>
      <c r="F34" s="348">
        <v>7186</v>
      </c>
      <c r="G34" s="346"/>
      <c r="H34" s="132">
        <v>25.29</v>
      </c>
    </row>
    <row r="35" spans="4:8" ht="15">
      <c r="D35" s="347" t="s">
        <v>119</v>
      </c>
      <c r="E35" s="347"/>
      <c r="F35" s="348">
        <v>148</v>
      </c>
      <c r="G35" s="346"/>
      <c r="H35" s="132">
        <v>0.52</v>
      </c>
    </row>
    <row r="36" spans="4:8" ht="15">
      <c r="D36" s="347" t="s">
        <v>120</v>
      </c>
      <c r="E36" s="347"/>
      <c r="F36" s="348">
        <v>789</v>
      </c>
      <c r="G36" s="346"/>
      <c r="H36" s="132">
        <v>2.78</v>
      </c>
    </row>
    <row r="37" spans="4:8" ht="15">
      <c r="D37" s="347" t="s">
        <v>99</v>
      </c>
      <c r="E37" s="347"/>
      <c r="F37" s="348">
        <v>2021</v>
      </c>
      <c r="G37" s="346"/>
      <c r="H37" s="132">
        <v>7.11</v>
      </c>
    </row>
    <row r="38" spans="4:8" ht="15">
      <c r="D38" s="347" t="s">
        <v>100</v>
      </c>
      <c r="E38" s="347"/>
      <c r="F38" s="348">
        <v>1071</v>
      </c>
      <c r="G38" s="346"/>
      <c r="H38" s="132">
        <v>3.77</v>
      </c>
    </row>
    <row r="39" spans="4:8" ht="15.75" customHeight="1">
      <c r="D39" s="347" t="s">
        <v>101</v>
      </c>
      <c r="E39" s="347"/>
      <c r="F39" s="348">
        <v>1077</v>
      </c>
      <c r="G39" s="346"/>
      <c r="H39" s="132">
        <v>3.79</v>
      </c>
    </row>
    <row r="40" spans="4:8" ht="15">
      <c r="D40" s="347" t="s">
        <v>102</v>
      </c>
      <c r="E40" s="347"/>
      <c r="F40" s="348">
        <v>359</v>
      </c>
      <c r="G40" s="346"/>
      <c r="H40" s="132">
        <v>1.26</v>
      </c>
    </row>
    <row r="41" spans="4:8" ht="15">
      <c r="D41" s="347" t="s">
        <v>103</v>
      </c>
      <c r="E41" s="347"/>
      <c r="F41" s="348">
        <v>1678</v>
      </c>
      <c r="G41" s="346"/>
      <c r="H41" s="132">
        <v>5.9</v>
      </c>
    </row>
    <row r="42" spans="4:8" ht="15">
      <c r="D42" s="347" t="s">
        <v>121</v>
      </c>
      <c r="E42" s="347"/>
      <c r="F42" s="348">
        <v>175</v>
      </c>
      <c r="G42" s="346"/>
      <c r="H42" s="132">
        <v>0.62</v>
      </c>
    </row>
    <row r="43" spans="4:8" ht="15">
      <c r="D43" s="347" t="s">
        <v>122</v>
      </c>
      <c r="E43" s="347"/>
      <c r="F43" s="348">
        <v>34</v>
      </c>
      <c r="G43" s="346"/>
      <c r="H43" s="132">
        <v>0.12</v>
      </c>
    </row>
    <row r="44" spans="4:8" ht="15">
      <c r="D44" s="347" t="s">
        <v>123</v>
      </c>
      <c r="E44" s="347"/>
      <c r="F44" s="348">
        <v>122</v>
      </c>
      <c r="G44" s="346"/>
      <c r="H44" s="132">
        <v>0.43</v>
      </c>
    </row>
    <row r="45" spans="4:8" ht="15">
      <c r="D45" s="347" t="s">
        <v>124</v>
      </c>
      <c r="E45" s="347"/>
      <c r="F45" s="348">
        <v>467</v>
      </c>
      <c r="G45" s="346"/>
      <c r="H45" s="132">
        <v>1.64</v>
      </c>
    </row>
    <row r="46" spans="4:8" ht="15">
      <c r="D46" s="347" t="s">
        <v>106</v>
      </c>
      <c r="E46" s="347"/>
      <c r="F46" s="348">
        <v>101</v>
      </c>
      <c r="G46" s="346"/>
      <c r="H46" s="132">
        <v>0.36</v>
      </c>
    </row>
    <row r="47" spans="4:8" ht="15">
      <c r="D47" s="347" t="s">
        <v>107</v>
      </c>
      <c r="E47" s="347"/>
      <c r="F47" s="348">
        <v>97</v>
      </c>
      <c r="G47" s="346"/>
      <c r="H47" s="132">
        <v>0.34</v>
      </c>
    </row>
    <row r="48" spans="4:8" ht="15">
      <c r="D48" s="347" t="s">
        <v>125</v>
      </c>
      <c r="E48" s="347"/>
      <c r="F48" s="348">
        <v>92</v>
      </c>
      <c r="G48" s="346"/>
      <c r="H48" s="132">
        <v>0.32</v>
      </c>
    </row>
    <row r="49" spans="4:8" ht="15">
      <c r="D49" s="349" t="s">
        <v>34</v>
      </c>
      <c r="E49" s="349"/>
      <c r="F49" s="350">
        <f>SUM(F28:G48)</f>
        <v>28417</v>
      </c>
      <c r="G49" s="351"/>
      <c r="H49" s="133">
        <v>100</v>
      </c>
    </row>
    <row r="50" spans="4:9" ht="15">
      <c r="D50" s="29" t="s">
        <v>126</v>
      </c>
      <c r="E50" s="29"/>
      <c r="F50" s="29"/>
      <c r="G50" s="29"/>
      <c r="H50" s="29"/>
      <c r="I50" s="29"/>
    </row>
  </sheetData>
  <sheetProtection/>
  <mergeCells count="82">
    <mergeCell ref="D49:E49"/>
    <mergeCell ref="F49:G4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9:E9"/>
    <mergeCell ref="F9:G9"/>
    <mergeCell ref="A2:K2"/>
    <mergeCell ref="A4:K4"/>
    <mergeCell ref="A6:K6"/>
    <mergeCell ref="D8:E8"/>
    <mergeCell ref="F8:G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&amp;L20.08.2010&amp;CTÜRKİYE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G34" sqref="G3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88" t="s">
        <v>127</v>
      </c>
      <c r="B2" s="288"/>
      <c r="C2" s="288"/>
      <c r="D2" s="288"/>
      <c r="E2" s="288"/>
      <c r="F2" s="288"/>
      <c r="G2" s="288"/>
      <c r="H2" s="288"/>
      <c r="I2" s="288"/>
      <c r="J2" s="288"/>
      <c r="K2" s="129"/>
    </row>
    <row r="3" spans="1:1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29"/>
    </row>
    <row r="4" spans="2:11" ht="1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>
      <c r="A5" s="352" t="s">
        <v>128</v>
      </c>
      <c r="B5" s="352"/>
      <c r="C5" s="352"/>
      <c r="D5" s="352"/>
      <c r="E5" s="352"/>
      <c r="F5" s="352"/>
      <c r="G5" s="352"/>
      <c r="H5" s="352"/>
      <c r="I5" s="352"/>
      <c r="J5" s="352"/>
      <c r="K5" s="135"/>
    </row>
    <row r="6" spans="2:11" ht="18.75">
      <c r="B6" s="136"/>
      <c r="C6" s="137"/>
      <c r="D6" s="137"/>
      <c r="E6" s="137"/>
      <c r="F6" s="137"/>
      <c r="G6" s="137"/>
      <c r="H6" s="137"/>
      <c r="I6" s="137"/>
      <c r="J6" s="137"/>
      <c r="K6" s="31"/>
    </row>
    <row r="7" spans="2:11" ht="18.75">
      <c r="B7" s="136"/>
      <c r="C7" s="137"/>
      <c r="D7" s="137"/>
      <c r="E7" s="137"/>
      <c r="F7" s="137"/>
      <c r="G7" s="137"/>
      <c r="H7" s="137"/>
      <c r="I7" s="137"/>
      <c r="J7" s="137"/>
      <c r="K7" s="31"/>
    </row>
    <row r="8" spans="1:11" ht="18.75" customHeight="1">
      <c r="A8" s="353" t="s">
        <v>129</v>
      </c>
      <c r="B8" s="353"/>
      <c r="C8" s="353"/>
      <c r="D8" s="353"/>
      <c r="E8" s="353"/>
      <c r="F8" s="353"/>
      <c r="G8" s="353"/>
      <c r="H8" s="353"/>
      <c r="I8" s="353"/>
      <c r="J8" s="353"/>
      <c r="K8" s="138"/>
    </row>
    <row r="9" spans="2:11" ht="15">
      <c r="B9" s="31"/>
      <c r="C9" s="31"/>
      <c r="D9" s="136"/>
      <c r="E9" s="136"/>
      <c r="F9" s="136"/>
      <c r="G9" s="31"/>
      <c r="H9" s="31"/>
      <c r="I9" s="31"/>
      <c r="J9" s="31"/>
      <c r="K9" s="31"/>
    </row>
    <row r="10" spans="2:11" ht="15">
      <c r="B10" s="31"/>
      <c r="C10" s="31"/>
      <c r="D10" s="31"/>
      <c r="E10" s="139" t="s">
        <v>130</v>
      </c>
      <c r="F10" s="139" t="s">
        <v>10</v>
      </c>
      <c r="G10" s="139" t="s">
        <v>131</v>
      </c>
      <c r="H10" s="31"/>
      <c r="I10" s="31"/>
      <c r="J10" s="31"/>
      <c r="K10" s="31"/>
    </row>
    <row r="11" spans="2:11" ht="15">
      <c r="B11" s="31"/>
      <c r="C11" s="31"/>
      <c r="D11" s="31"/>
      <c r="E11" s="140">
        <v>5</v>
      </c>
      <c r="F11" s="141">
        <v>154</v>
      </c>
      <c r="G11" s="142">
        <f>(F11/200)*100</f>
        <v>77</v>
      </c>
      <c r="H11" s="31"/>
      <c r="I11" s="143"/>
      <c r="J11" s="31"/>
      <c r="K11" s="31"/>
    </row>
    <row r="12" spans="2:11" ht="15">
      <c r="B12" s="31"/>
      <c r="C12" s="31"/>
      <c r="D12" s="31"/>
      <c r="E12" s="140">
        <v>6</v>
      </c>
      <c r="F12" s="141">
        <v>21</v>
      </c>
      <c r="G12" s="142">
        <f aca="true" t="shared" si="0" ref="G12:G18">(F12/200)*100</f>
        <v>10.5</v>
      </c>
      <c r="H12" s="31"/>
      <c r="I12" s="31"/>
      <c r="J12" s="31"/>
      <c r="K12" s="31"/>
    </row>
    <row r="13" spans="2:11" ht="15">
      <c r="B13" s="31"/>
      <c r="C13" s="31"/>
      <c r="D13" s="31"/>
      <c r="E13" s="140">
        <v>7</v>
      </c>
      <c r="F13" s="141">
        <v>13</v>
      </c>
      <c r="G13" s="142">
        <f t="shared" si="0"/>
        <v>6.5</v>
      </c>
      <c r="H13" s="31"/>
      <c r="I13" s="31"/>
      <c r="J13" s="31"/>
      <c r="K13" s="31"/>
    </row>
    <row r="14" spans="2:11" ht="15">
      <c r="B14" s="31"/>
      <c r="C14" s="31"/>
      <c r="D14" s="31"/>
      <c r="E14" s="140">
        <v>8</v>
      </c>
      <c r="F14" s="141">
        <v>5</v>
      </c>
      <c r="G14" s="142">
        <f t="shared" si="0"/>
        <v>2.5</v>
      </c>
      <c r="H14" s="31"/>
      <c r="I14" s="31"/>
      <c r="J14" s="31"/>
      <c r="K14" s="31"/>
    </row>
    <row r="15" spans="2:11" ht="15">
      <c r="B15" s="31"/>
      <c r="C15" s="31"/>
      <c r="D15" s="31"/>
      <c r="E15" s="140">
        <v>9</v>
      </c>
      <c r="F15" s="141">
        <v>3</v>
      </c>
      <c r="G15" s="142">
        <f t="shared" si="0"/>
        <v>1.5</v>
      </c>
      <c r="H15" s="31"/>
      <c r="I15" s="31"/>
      <c r="J15" s="31"/>
      <c r="K15" s="31"/>
    </row>
    <row r="16" spans="2:11" ht="15">
      <c r="B16" s="31"/>
      <c r="C16" s="31"/>
      <c r="D16" s="31"/>
      <c r="E16" s="140">
        <v>10</v>
      </c>
      <c r="F16" s="141">
        <v>1</v>
      </c>
      <c r="G16" s="142">
        <f t="shared" si="0"/>
        <v>0.5</v>
      </c>
      <c r="H16" s="31"/>
      <c r="I16" s="31"/>
      <c r="J16" s="31"/>
      <c r="K16" s="31"/>
    </row>
    <row r="17" spans="2:11" ht="15">
      <c r="B17" s="31"/>
      <c r="C17" s="31"/>
      <c r="D17" s="31"/>
      <c r="E17" s="140" t="s">
        <v>132</v>
      </c>
      <c r="F17" s="141">
        <v>3</v>
      </c>
      <c r="G17" s="142">
        <f t="shared" si="0"/>
        <v>1.5</v>
      </c>
      <c r="H17" s="31"/>
      <c r="I17" s="31"/>
      <c r="J17" s="31"/>
      <c r="K17" s="31"/>
    </row>
    <row r="18" spans="2:11" ht="15">
      <c r="B18" s="31"/>
      <c r="C18" s="31"/>
      <c r="D18" s="31"/>
      <c r="E18" s="139" t="s">
        <v>34</v>
      </c>
      <c r="F18" s="139">
        <f>SUM(F11:F17)</f>
        <v>200</v>
      </c>
      <c r="G18" s="264">
        <f t="shared" si="0"/>
        <v>100</v>
      </c>
      <c r="H18" s="31"/>
      <c r="I18" s="31"/>
      <c r="J18" s="31"/>
      <c r="K18" s="31"/>
    </row>
    <row r="19" spans="2:11" ht="15"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2:11" ht="15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>
      <c r="A21" s="353" t="s">
        <v>133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1"/>
    </row>
    <row r="22" spans="2:11" ht="1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5">
      <c r="B23" s="31"/>
      <c r="C23" s="31"/>
      <c r="D23" s="31"/>
      <c r="E23" s="139" t="s">
        <v>130</v>
      </c>
      <c r="F23" s="139" t="s">
        <v>10</v>
      </c>
      <c r="G23" s="139" t="s">
        <v>131</v>
      </c>
      <c r="H23" s="31"/>
      <c r="I23" s="31"/>
      <c r="J23" s="31"/>
      <c r="K23" s="31"/>
    </row>
    <row r="24" spans="2:11" ht="15">
      <c r="B24" s="31"/>
      <c r="C24" s="31"/>
      <c r="D24" s="31"/>
      <c r="E24" s="140">
        <v>2</v>
      </c>
      <c r="F24" s="145">
        <v>3048</v>
      </c>
      <c r="G24" s="142">
        <f>F24/3685*100</f>
        <v>82.71370420624152</v>
      </c>
      <c r="H24" s="31"/>
      <c r="I24" s="31"/>
      <c r="J24" s="31"/>
      <c r="K24" s="31"/>
    </row>
    <row r="25" spans="2:11" ht="15">
      <c r="B25" s="31"/>
      <c r="C25" s="31"/>
      <c r="D25" s="31"/>
      <c r="E25" s="140">
        <v>3</v>
      </c>
      <c r="F25" s="141">
        <v>441</v>
      </c>
      <c r="G25" s="142">
        <f aca="true" t="shared" si="1" ref="G25:G33">F25/3685*100</f>
        <v>11.967435549525101</v>
      </c>
      <c r="H25" s="31"/>
      <c r="I25" s="31"/>
      <c r="J25" s="31"/>
      <c r="K25" s="31"/>
    </row>
    <row r="26" spans="2:11" ht="15">
      <c r="B26" s="31"/>
      <c r="C26" s="31"/>
      <c r="D26" s="31"/>
      <c r="E26" s="140">
        <v>4</v>
      </c>
      <c r="F26" s="141">
        <v>135</v>
      </c>
      <c r="G26" s="142">
        <f t="shared" si="1"/>
        <v>3.6635006784260513</v>
      </c>
      <c r="H26" s="31"/>
      <c r="I26" s="31"/>
      <c r="J26" s="31"/>
      <c r="K26" s="31"/>
    </row>
    <row r="27" spans="2:11" ht="15">
      <c r="B27" s="31"/>
      <c r="C27" s="31"/>
      <c r="D27" s="31"/>
      <c r="E27" s="140">
        <v>5</v>
      </c>
      <c r="F27" s="141">
        <v>36</v>
      </c>
      <c r="G27" s="142">
        <f t="shared" si="1"/>
        <v>0.9769335142469471</v>
      </c>
      <c r="H27" s="31"/>
      <c r="I27" s="31"/>
      <c r="J27" s="31"/>
      <c r="K27" s="31"/>
    </row>
    <row r="28" spans="2:11" ht="15">
      <c r="B28" s="31"/>
      <c r="C28" s="31"/>
      <c r="D28" s="31"/>
      <c r="E28" s="140">
        <v>6</v>
      </c>
      <c r="F28" s="141">
        <v>12</v>
      </c>
      <c r="G28" s="142">
        <f t="shared" si="1"/>
        <v>0.3256445047489823</v>
      </c>
      <c r="H28" s="31"/>
      <c r="I28" s="31"/>
      <c r="J28" s="31"/>
      <c r="K28" s="31"/>
    </row>
    <row r="29" spans="2:11" ht="15">
      <c r="B29" s="31"/>
      <c r="C29" s="31"/>
      <c r="D29" s="31"/>
      <c r="E29" s="140">
        <v>7</v>
      </c>
      <c r="F29" s="141">
        <v>2</v>
      </c>
      <c r="G29" s="142">
        <f t="shared" si="1"/>
        <v>0.054274084124830396</v>
      </c>
      <c r="H29" s="31"/>
      <c r="I29" s="31"/>
      <c r="J29" s="31"/>
      <c r="K29" s="31"/>
    </row>
    <row r="30" spans="2:11" ht="15">
      <c r="B30" s="31"/>
      <c r="C30" s="31"/>
      <c r="D30" s="31"/>
      <c r="E30" s="140">
        <v>8</v>
      </c>
      <c r="F30" s="141">
        <v>3</v>
      </c>
      <c r="G30" s="142">
        <f t="shared" si="1"/>
        <v>0.08141112618724558</v>
      </c>
      <c r="H30" s="31"/>
      <c r="I30" s="31"/>
      <c r="J30" s="31"/>
      <c r="K30" s="31"/>
    </row>
    <row r="31" spans="2:11" ht="15">
      <c r="B31" s="31"/>
      <c r="C31" s="31"/>
      <c r="D31" s="31"/>
      <c r="E31" s="140">
        <v>9</v>
      </c>
      <c r="F31" s="141">
        <v>2</v>
      </c>
      <c r="G31" s="142">
        <f t="shared" si="1"/>
        <v>0.054274084124830396</v>
      </c>
      <c r="H31" s="31"/>
      <c r="I31" s="31"/>
      <c r="J31" s="31"/>
      <c r="K31" s="31"/>
    </row>
    <row r="32" spans="2:11" ht="15">
      <c r="B32" s="31"/>
      <c r="C32" s="31"/>
      <c r="D32" s="31"/>
      <c r="E32" s="140">
        <v>10</v>
      </c>
      <c r="F32" s="141">
        <v>2</v>
      </c>
      <c r="G32" s="142">
        <f t="shared" si="1"/>
        <v>0.054274084124830396</v>
      </c>
      <c r="H32" s="31"/>
      <c r="I32" s="31"/>
      <c r="J32" s="31"/>
      <c r="K32" s="31"/>
    </row>
    <row r="33" spans="2:11" ht="15">
      <c r="B33" s="31"/>
      <c r="C33" s="31"/>
      <c r="D33" s="31"/>
      <c r="E33" s="140" t="s">
        <v>132</v>
      </c>
      <c r="F33" s="141">
        <v>4</v>
      </c>
      <c r="G33" s="142">
        <f t="shared" si="1"/>
        <v>0.10854816824966079</v>
      </c>
      <c r="H33" s="31"/>
      <c r="I33" s="31"/>
      <c r="J33" s="31"/>
      <c r="K33" s="31"/>
    </row>
    <row r="34" spans="2:11" ht="15">
      <c r="B34" s="31"/>
      <c r="C34" s="31"/>
      <c r="D34" s="31"/>
      <c r="E34" s="139" t="s">
        <v>34</v>
      </c>
      <c r="F34" s="146">
        <f>SUM(F24:F33)</f>
        <v>3685</v>
      </c>
      <c r="G34" s="144">
        <v>100</v>
      </c>
      <c r="H34" s="31"/>
      <c r="I34" s="31"/>
      <c r="J34" s="31"/>
      <c r="K34" s="31"/>
    </row>
    <row r="35" spans="2:11" ht="15">
      <c r="B35" s="31"/>
      <c r="C35" s="31"/>
      <c r="D35" s="31"/>
      <c r="E35" s="147" t="s">
        <v>19</v>
      </c>
      <c r="F35" s="147"/>
      <c r="G35" s="147"/>
      <c r="H35" s="31"/>
      <c r="I35" s="31"/>
      <c r="J35" s="31"/>
      <c r="K35" s="31"/>
    </row>
    <row r="36" spans="2:11" ht="15"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2:11" ht="15">
      <c r="B37" s="31"/>
      <c r="C37" s="31"/>
      <c r="D37" s="31"/>
      <c r="E37" s="31"/>
      <c r="F37" s="31"/>
      <c r="G37" s="31"/>
      <c r="H37" s="148"/>
      <c r="I37" s="31"/>
      <c r="J37" s="31"/>
      <c r="K37" s="31"/>
    </row>
    <row r="38" spans="2:11" ht="15">
      <c r="B38" s="31"/>
      <c r="C38" s="149"/>
      <c r="D38" s="149"/>
      <c r="E38" s="31"/>
      <c r="F38" s="31"/>
      <c r="G38" s="31"/>
      <c r="H38" s="150"/>
      <c r="I38" s="31"/>
      <c r="J38" s="31"/>
      <c r="K38" s="31"/>
    </row>
    <row r="39" spans="2:11" ht="1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5">
      <c r="B45" s="31"/>
      <c r="C45" s="31"/>
      <c r="D45" s="31"/>
      <c r="H45" s="31"/>
      <c r="I45" s="31"/>
      <c r="J45" s="31"/>
      <c r="K45" s="31"/>
    </row>
    <row r="46" spans="2:11" ht="15">
      <c r="B46" s="31"/>
      <c r="C46" s="31"/>
      <c r="D46" s="31"/>
      <c r="H46" s="31"/>
      <c r="I46" s="31"/>
      <c r="J46" s="31"/>
      <c r="K46" s="31"/>
    </row>
    <row r="47" spans="2:11" ht="15">
      <c r="B47" s="31"/>
      <c r="C47" s="31"/>
      <c r="D47" s="31"/>
      <c r="H47" s="31"/>
      <c r="I47" s="31"/>
      <c r="J47" s="31"/>
      <c r="K47" s="31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&amp;L20.08.2010&amp;CTÜRKİYE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2010-09-03T09:19:32Z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2275DMW4H6TN-225-160</vt:lpwstr>
  </property>
  <property fmtid="{D5CDD505-2E9C-101B-9397-08002B2CF9AE}" pid="3" name="_dlc_DocIdItemGuid">
    <vt:lpwstr>cac54b59-009d-447d-8328-3313bf35b8b7</vt:lpwstr>
  </property>
  <property fmtid="{D5CDD505-2E9C-101B-9397-08002B2CF9AE}" pid="4" name="_dlc_DocIdUrl">
    <vt:lpwstr>http://sspsrv01:90/IktisadiRaporlama/_layouts/DocIdRedir.aspx?ID=2275DMW4H6TN-225-160, 2275DMW4H6TN-225-160</vt:lpwstr>
  </property>
</Properties>
</file>