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05" windowHeight="8010" activeTab="0"/>
  </bookViews>
  <sheets>
    <sheet name="KAPAK" sheetId="1" r:id="rId1"/>
    <sheet name="İÇİNDEKİLER" sheetId="2" r:id="rId2"/>
    <sheet name="GENEL GÖRÜNÜM" sheetId="3" r:id="rId3"/>
    <sheet name="FAALİYET SIKLIĞI" sheetId="4" r:id="rId4"/>
    <sheet name="ÜÇ BÜYÜK İL VE SIKLIĞI" sheetId="5" r:id="rId5"/>
    <sheet name="İLLER, FAALİYETLER,GER.TİC.İŞL " sheetId="6" r:id="rId6"/>
    <sheet name="SERMAYE" sheetId="7" r:id="rId7"/>
    <sheet name="ORTAK SAYISI" sheetId="8" r:id="rId8"/>
    <sheet name="ŞUBE SAYISI" sheetId="9" r:id="rId9"/>
    <sheet name="EN ÇOK KURULUŞ FAALİYETİ" sheetId="10" r:id="rId10"/>
    <sheet name="İLLER" sheetId="11" r:id="rId11"/>
  </sheets>
  <definedNames>
    <definedName name="_xlnm.Print_Area" localSheetId="5">'İLLER, FAALİYETLER,GER.TİC.İŞL '!$A$1:$K$30</definedName>
    <definedName name="_xlnm.Print_Area" localSheetId="4">'ÜÇ BÜYÜK İL VE SIKLIĞI'!$A$1:$K$30</definedName>
    <definedName name="_xlnm.Print_Titles" localSheetId="9">'EN ÇOK KURULUŞ FAALİYETİ'!$1:$5</definedName>
    <definedName name="_xlnm.Print_Titles" localSheetId="3">'FAALİYET SIKLIĞI'!$1:$6</definedName>
    <definedName name="_xlnm.Print_Titles" localSheetId="10">'İLLER'!$7:$10</definedName>
  </definedNames>
  <calcPr fullCalcOnLoad="1"/>
</workbook>
</file>

<file path=xl/sharedStrings.xml><?xml version="1.0" encoding="utf-8"?>
<sst xmlns="http://schemas.openxmlformats.org/spreadsheetml/2006/main" count="562" uniqueCount="302">
  <si>
    <r>
      <rPr>
        <b/>
        <sz val="12"/>
        <color indexed="8"/>
        <rFont val="Arial"/>
        <family val="2"/>
      </rPr>
      <t xml:space="preserve"> OCAK</t>
    </r>
    <r>
      <rPr>
        <b/>
        <sz val="12"/>
        <color indexed="8"/>
        <rFont val="Arial"/>
        <family val="2"/>
      </rPr>
      <t xml:space="preserve"> 2010 AYINA AİT KURULAN ve KAPANAN ŞİRKET İSTATİSTİKLERİ</t>
    </r>
  </si>
  <si>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</si>
  <si>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</si>
  <si>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</si>
  <si>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</si>
  <si>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</si>
  <si>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</si>
  <si>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</si>
  <si>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</si>
  <si>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</si>
  <si>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</si>
  <si>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</si>
  <si>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Nev'i Değiştiren</t>
  </si>
  <si>
    <t>Önceki Türü</t>
  </si>
  <si>
    <t>Yeni Türü</t>
  </si>
  <si>
    <t>Yeni Sermaye(TL)</t>
  </si>
  <si>
    <t>Sermayesi Artan</t>
  </si>
  <si>
    <t>Sermayesi Azalan</t>
  </si>
  <si>
    <t>Kapanan</t>
  </si>
  <si>
    <t>Kaynak: Türkiye Ticaret Sicili Gazetesi</t>
  </si>
  <si>
    <t>OCAK 2010 AYINA AİT KURULAN ve KAPANAN ŞİRKET İSTATİSTİKLERİ</t>
  </si>
  <si>
    <t>Faaliyetlere Göre Dağılım</t>
  </si>
  <si>
    <t>İktisadi Faaliyetler ve Şirket Türleri                                                         NACE 2</t>
  </si>
  <si>
    <t>Sermayesi artan</t>
  </si>
  <si>
    <t>Sermayesi azalan</t>
  </si>
  <si>
    <t>Eski</t>
  </si>
  <si>
    <t>Yeni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</si>
  <si>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</si>
  <si>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</si>
  <si>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</si>
  <si>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</si>
  <si>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</si>
  <si>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</si>
  <si>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</si>
  <si>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</si>
  <si>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 xml:space="preserve"> Anonim Şirket  </t>
  </si>
  <si>
    <t xml:space="preserve"> Kollektif Şirket  </t>
  </si>
  <si>
    <t xml:space="preserve"> Komandit Şirket</t>
  </si>
  <si>
    <t xml:space="preserve"> Limited Şirket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</si>
  <si>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</si>
  <si>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</si>
  <si>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</si>
  <si>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</si>
  <si>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</si>
  <si>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</si>
  <si>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</si>
  <si>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</si>
  <si>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</si>
  <si>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</si>
  <si>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</si>
  <si>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M - MESLEKİ, BİLİMSEL VE TEKNİK FAALİYETLER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</si>
  <si>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</si>
  <si>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</si>
  <si>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</si>
  <si>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</si>
  <si>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</si>
  <si>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S - DİĞER HİZMET FAALİYETLERİ</t>
  </si>
  <si>
    <t>T - HANEHALKLARININ İŞVERENLER OLARAK FAALİYETLERİ; HANEHALKLARI TARAFINDAN KENDİ KULLANIMLARINA YÖNELİK AYRIM YAPILMAMIŞ MAL VE ÜRETİM FAALİYETLERİ</t>
  </si>
  <si>
    <t>U - ULUSLARARASI ÖRGÜTLER VE TEMSİLCİLİKLERİNİN FAALİYETLERİ</t>
  </si>
  <si>
    <t xml:space="preserve"> Kooperatif</t>
  </si>
  <si>
    <t>Faaliyetlere ve Üç Büyük İle Göre Dağılım</t>
  </si>
  <si>
    <t xml:space="preserve"> İktisadi Faaliyetler NACE 2</t>
  </si>
  <si>
    <t>Türkiye</t>
  </si>
  <si>
    <t>İstanbul</t>
  </si>
  <si>
    <t>Ankara</t>
  </si>
  <si>
    <t>İzmir</t>
  </si>
  <si>
    <t>Diğer İller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</si>
  <si>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</si>
  <si>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</si>
  <si>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</si>
  <si>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</si>
  <si>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</si>
  <si>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</si>
  <si>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</si>
  <si>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</si>
  <si>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</si>
  <si>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</si>
  <si>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</si>
  <si>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</si>
  <si>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</si>
  <si>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</si>
  <si>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</si>
  <si>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</si>
  <si>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</si>
  <si>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</si>
  <si>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</si>
  <si>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</si>
  <si>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</si>
  <si>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</si>
  <si>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Gerçek Kişi Ticari İşletmelerin Faaliyetlere ve Üç Büyük İle Göre Dağılımı</t>
  </si>
  <si>
    <t xml:space="preserve"> İktisadi Faaliyetler      NACE 2</t>
  </si>
  <si>
    <t>Sermaye Dağılımları</t>
  </si>
  <si>
    <t>Anonim Şirket Kuruluş Sermaye Dağılımı</t>
  </si>
  <si>
    <t>Sermaye Aralığı (TL)</t>
  </si>
  <si>
    <t>OCAK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</si>
  <si>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</si>
  <si>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</si>
  <si>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</si>
  <si>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</si>
  <si>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</si>
  <si>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</si>
  <si>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</si>
  <si>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</si>
  <si>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</si>
  <si>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</si>
  <si>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</si>
  <si>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</si>
  <si>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</si>
  <si>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</si>
  <si>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</si>
  <si>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</si>
  <si>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5.000 - 10.000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</si>
  <si>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</si>
  <si>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</si>
  <si>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</si>
  <si>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</si>
  <si>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</si>
  <si>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</si>
  <si>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</si>
  <si>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</si>
  <si>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</si>
  <si>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</si>
  <si>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</si>
  <si>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</si>
  <si>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</si>
  <si>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</si>
  <si>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>ŞUBAT AYINA AİT KURULAN ve KAPANAN ŞİRKET İSTATİSTİKLERİ</t>
  </si>
  <si>
    <t>Ortak Sayılarına Göre Dağılım</t>
  </si>
  <si>
    <t>Anonim Şirketler</t>
  </si>
  <si>
    <t>Ortak Sayısı</t>
  </si>
  <si>
    <t>Yüzde</t>
  </si>
  <si>
    <t>Limited Şirketler</t>
  </si>
  <si>
    <t>ŞUBAT 2010 AYINA AİT KURULAN ve KAPANAN ŞİRKET İSTATİSTİKLERİ</t>
  </si>
  <si>
    <t>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</si>
  <si>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</si>
  <si>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</si>
  <si>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</si>
  <si>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</si>
  <si>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</si>
  <si>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En Çok Şirket Kuruluşu Olan İlk 10 Faaliyet</t>
  </si>
  <si>
    <t>Sıra</t>
  </si>
  <si>
    <t>Faaliyet Kodu</t>
  </si>
  <si>
    <t>Faaliyet Kodu Açıklama</t>
  </si>
  <si>
    <t>Yüzde (%)</t>
  </si>
  <si>
    <t>35.11</t>
  </si>
  <si>
    <t>Elektrik enerjisi üretimi</t>
  </si>
  <si>
    <t>55.10</t>
  </si>
  <si>
    <t>Oteller ve benzeri konaklama yerleri</t>
  </si>
  <si>
    <t>41.20</t>
  </si>
  <si>
    <t>İkamet amaçlı olan veya ikamet amaçlı olmayan binaların inşaatı</t>
  </si>
  <si>
    <t>68.31</t>
  </si>
  <si>
    <t>Gayrimenkul Acenteleri</t>
  </si>
  <si>
    <t>62.01</t>
  </si>
  <si>
    <t xml:space="preserve">Bilgisayar programlama faaliyetleri </t>
  </si>
  <si>
    <t>56.10</t>
  </si>
  <si>
    <t>Lokantalar ve seyyar yemek hizmeti faaliyetleri</t>
  </si>
  <si>
    <t>70.22</t>
  </si>
  <si>
    <t>İşletme  ve diğer idari danışmanlık faaliyetleri</t>
  </si>
  <si>
    <t>71.12</t>
  </si>
  <si>
    <t>Mühendislik faaliyetleri ile ilgili teknik danışmanlık</t>
  </si>
  <si>
    <t>69.20</t>
  </si>
  <si>
    <t>Muhasebe, defter tutma ve denetim faaliyetleri; vergi müşavirliği</t>
  </si>
  <si>
    <t>46.73</t>
  </si>
  <si>
    <t>Ağaç, inşaat malzemesi ve sıhhi teçhizat toptan ticareti</t>
  </si>
  <si>
    <t>47.11</t>
  </si>
  <si>
    <t>Belirli bir mala tahsis edilmemiş mağazalarda gıda, içecek veya tütün ağırlıklı perakende ticaret</t>
  </si>
  <si>
    <t>49.41</t>
  </si>
  <si>
    <t>Karayolu ile yük taşımacılığı</t>
  </si>
  <si>
    <t>47.30</t>
  </si>
  <si>
    <t>Belirli bir mala tahsis edilmiş mağazalarda otomotiv yakıtının perakende ticaret</t>
  </si>
  <si>
    <t>71.11</t>
  </si>
  <si>
    <t>Mimarlık faaliyetleri</t>
  </si>
  <si>
    <t>43.99</t>
  </si>
  <si>
    <t>Başka yerde sınıflandırılmamış diğer özel inşaat faaliyetleri</t>
  </si>
  <si>
    <t>14.13</t>
  </si>
  <si>
    <t>Diğer dış giyim eşyaları imalatı</t>
  </si>
  <si>
    <t>Gerçek Kişi Ticari İşletmeleri</t>
  </si>
  <si>
    <t>49.39</t>
  </si>
  <si>
    <t>Başka yerde sınılandırılmamış kara taşımacılığı ile yapılan diğer yolcu taşımacılığı</t>
  </si>
  <si>
    <t>47.19</t>
  </si>
  <si>
    <t>Belirli bir mala tahsis edilmemiş mağazalarda yapılan diğer perakende ticaret</t>
  </si>
  <si>
    <t>47.78</t>
  </si>
  <si>
    <t>Belirli bir mala tahsis edilmiş mağazalarda yapılan diğer yeni malların perakende ticareti</t>
  </si>
  <si>
    <t>47.71</t>
  </si>
  <si>
    <t>Belirli bir mala tahsis edilmiş mağazalarda giyim eşyalarının perakende ticareti</t>
  </si>
  <si>
    <t>46.39</t>
  </si>
  <si>
    <t>Belirli bir mala tahsis edilmemiş mağazalarda gıda, içecek veya tütün ağırlıklı toptan ticaret</t>
  </si>
  <si>
    <t>İllere Göre Dağılımı</t>
  </si>
  <si>
    <t>İL ADI</t>
  </si>
  <si>
    <t>2010 OCAK (BİR AYLIK)</t>
  </si>
  <si>
    <t>2009  OCAK (BİR AYLIK)</t>
  </si>
  <si>
    <t>AÇILAN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</si>
  <si>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</si>
  <si>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</si>
  <si>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</si>
  <si>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</si>
  <si>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</si>
  <si>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</si>
  <si>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</si>
  <si>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</si>
  <si>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</si>
  <si>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</si>
  <si>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</si>
  <si>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</si>
  <si>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</si>
  <si>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</si>
  <si>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</si>
  <si>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</si>
  <si>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</si>
  <si>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</si>
  <si>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</si>
  <si>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</si>
  <si>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</si>
  <si>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</si>
  <si>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</si>
  <si>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</si>
  <si>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</si>
  <si>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</si>
  <si>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</si>
  <si>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</si>
  <si>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</si>
  <si>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</si>
  <si>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</si>
  <si>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</si>
  <si>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</si>
  <si>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</si>
  <si>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</si>
  <si>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</si>
  <si>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</si>
  <si>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MERSİN(İÇEL)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</si>
  <si>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</si>
  <si>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</si>
  <si>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</si>
  <si>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</si>
  <si>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</si>
  <si>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</si>
  <si>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</si>
  <si>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</si>
  <si>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</si>
  <si>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</si>
  <si>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</si>
  <si>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</si>
  <si>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</si>
  <si>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</si>
  <si>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</si>
  <si>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</si>
  <si>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</si>
  <si>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</si>
  <si>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</si>
  <si>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</si>
  <si>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</si>
  <si>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</si>
  <si>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</si>
  <si>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</si>
  <si>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</si>
  <si>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</si>
  <si>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</si>
  <si>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</si>
  <si>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</si>
  <si>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</si>
  <si>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</si>
  <si>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</si>
  <si>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</si>
  <si>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</si>
  <si>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</si>
  <si>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</si>
  <si>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</si>
  <si>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</si>
  <si>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</si>
  <si>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</si>
  <si>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</si>
  <si>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</si>
  <si>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</si>
  <si>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</si>
  <si>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</si>
  <si>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</si>
  <si>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</si>
  <si>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</si>
  <si>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</si>
  <si>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</si>
  <si>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</si>
  <si>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</si>
  <si>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</si>
  <si>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</si>
  <si>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</si>
  <si>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</si>
  <si>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4-6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</si>
  <si>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</si>
  <si>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</si>
  <si>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</si>
  <si>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</si>
  <si>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</si>
  <si>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</si>
  <si>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13-14</t>
  </si>
  <si>
    <t>Kurulan ve Kapanan Şirketlerin İllere Göre Dağılımı</t>
  </si>
  <si>
    <t>OCAK 2010</t>
  </si>
  <si>
    <t>2010 OCAK  AYINA AİT KURULAN ve KAPANAN ŞİRKET İSTATİSTİKLERİ</t>
  </si>
  <si>
    <t>9</t>
  </si>
  <si>
    <t>10</t>
  </si>
  <si>
    <t>11</t>
  </si>
  <si>
    <t>12-13</t>
  </si>
  <si>
    <t>19 ŞUBAT 2010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</si>
</sst>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0\ [$TL-41F]"/>
    <numFmt numFmtId="165" formatCode="#,##0.00\ _T_L"/>
  </numFmts>
  <fonts count="10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sz val="6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Calibri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0"/>
      <name val="Arial Tur"/>
      <family val="0"/>
    </font>
    <font>
      <sz val="12"/>
      <color indexed="8"/>
      <name val="ARIAL"/>
      <family val="0"/>
    </font>
    <font>
      <b/>
      <sz val="16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16"/>
      <color indexed="8"/>
      <name val="ARIAL"/>
      <family val="0"/>
    </font>
    <font>
      <sz val="8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b/>
      <sz val="18"/>
      <color indexed="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u val="single"/>
      <sz val="11"/>
      <color indexed="12"/>
      <name val="Calibri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sz val="12"/>
      <color rgb="FF000000"/>
      <name val="Calibri"/>
      <family val="2"/>
    </font>
    <font>
      <sz val="10"/>
      <color theme="1"/>
      <name val="Calibri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DDD9C3"/>
        <bgColor indexed="64"/>
      </patternFill>
    </fill>
  </fills>
  <borders count="9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/>
      <top style="medium">
        <color rgb="FF000000"/>
      </top>
      <bottom/>
    </border>
    <border>
      <left style="medium"/>
      <right style="medium"/>
      <top style="medium"/>
      <bottom style="medium"/>
    </border>
    <border>
      <left style="medium"/>
      <right/>
      <top style="medium">
        <color rgb="FF000000"/>
      </top>
      <bottom style="medium"/>
    </border>
    <border>
      <left style="medium"/>
      <right style="medium"/>
      <top/>
      <bottom style="medium"/>
    </border>
    <border>
      <left/>
      <right style="thin"/>
      <top style="thin"/>
      <bottom style="medium"/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thin"/>
      <right/>
      <top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/>
      <bottom/>
    </border>
    <border>
      <left style="thick"/>
      <right style="thick"/>
      <top/>
      <bottom/>
    </border>
    <border>
      <left style="thick"/>
      <right/>
      <top/>
      <bottom/>
    </border>
    <border>
      <left style="thick"/>
      <right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double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medium"/>
      <right/>
      <top style="medium"/>
      <bottom/>
    </border>
    <border>
      <left/>
      <right style="medium"/>
      <top/>
      <bottom style="thin"/>
    </border>
    <border>
      <left style="medium"/>
      <right/>
      <top/>
      <bottom style="medium">
        <color rgb="FF000000"/>
      </bottom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 style="medium"/>
      <bottom style="medium"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 style="medium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ck"/>
      <right style="thin"/>
      <top style="thin"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 style="thin"/>
    </border>
    <border>
      <left style="thick"/>
      <right/>
      <top style="thick"/>
      <bottom/>
    </border>
    <border>
      <left/>
      <right style="thick"/>
      <top style="thick"/>
      <bottom/>
    </border>
    <border>
      <left/>
      <right/>
      <top style="thick"/>
      <bottom/>
    </border>
    <border>
      <left/>
      <right style="thick"/>
      <top style="thick"/>
      <bottom style="thin"/>
    </border>
    <border>
      <left style="thick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1" applyNumberFormat="0" applyFill="0" applyAlignment="0" applyProtection="0"/>
    <xf numFmtId="0" fontId="64" fillId="0" borderId="2" applyNumberFormat="0" applyFill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20" borderId="5" applyNumberFormat="0" applyAlignment="0" applyProtection="0"/>
    <xf numFmtId="0" fontId="68" fillId="21" borderId="6" applyNumberFormat="0" applyAlignment="0" applyProtection="0"/>
    <xf numFmtId="0" fontId="69" fillId="20" borderId="6" applyNumberFormat="0" applyAlignment="0" applyProtection="0"/>
    <xf numFmtId="0" fontId="70" fillId="22" borderId="7" applyNumberFormat="0" applyAlignment="0" applyProtection="0"/>
    <xf numFmtId="0" fontId="71" fillId="23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4" borderId="0" applyNumberFormat="0" applyBorder="0" applyAlignment="0" applyProtection="0"/>
    <xf numFmtId="0" fontId="21" fillId="0" borderId="0">
      <alignment/>
      <protection/>
    </xf>
    <xf numFmtId="0" fontId="0" fillId="25" borderId="8" applyNumberFormat="0" applyFont="0" applyAlignment="0" applyProtection="0"/>
    <xf numFmtId="0" fontId="7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5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77" fillId="33" borderId="10" xfId="0" applyFont="1" applyFill="1" applyBorder="1" applyAlignment="1">
      <alignment horizontal="center"/>
    </xf>
    <xf numFmtId="0" fontId="78" fillId="34" borderId="11" xfId="0" applyFont="1" applyFill="1" applyBorder="1" applyAlignment="1">
      <alignment/>
    </xf>
    <xf numFmtId="3" fontId="78" fillId="35" borderId="12" xfId="0" applyNumberFormat="1" applyFont="1" applyFill="1" applyBorder="1" applyAlignment="1">
      <alignment/>
    </xf>
    <xf numFmtId="3" fontId="78" fillId="35" borderId="13" xfId="0" applyNumberFormat="1" applyFont="1" applyFill="1" applyBorder="1" applyAlignment="1">
      <alignment/>
    </xf>
    <xf numFmtId="3" fontId="78" fillId="36" borderId="14" xfId="0" applyNumberFormat="1" applyFont="1" applyFill="1" applyBorder="1" applyAlignment="1">
      <alignment vertical="top" wrapText="1"/>
    </xf>
    <xf numFmtId="0" fontId="78" fillId="34" borderId="15" xfId="0" applyFont="1" applyFill="1" applyBorder="1" applyAlignment="1">
      <alignment/>
    </xf>
    <xf numFmtId="3" fontId="78" fillId="35" borderId="16" xfId="0" applyNumberFormat="1" applyFont="1" applyFill="1" applyBorder="1" applyAlignment="1">
      <alignment/>
    </xf>
    <xf numFmtId="3" fontId="78" fillId="35" borderId="17" xfId="0" applyNumberFormat="1" applyFont="1" applyFill="1" applyBorder="1" applyAlignment="1">
      <alignment horizontal="right"/>
    </xf>
    <xf numFmtId="3" fontId="78" fillId="35" borderId="17" xfId="0" applyNumberFormat="1" applyFont="1" applyFill="1" applyBorder="1" applyAlignment="1">
      <alignment/>
    </xf>
    <xf numFmtId="3" fontId="78" fillId="36" borderId="18" xfId="0" applyNumberFormat="1" applyFont="1" applyFill="1" applyBorder="1" applyAlignment="1">
      <alignment horizontal="right" vertical="top" wrapText="1"/>
    </xf>
    <xf numFmtId="0" fontId="78" fillId="33" borderId="19" xfId="0" applyFont="1" applyFill="1" applyBorder="1" applyAlignment="1">
      <alignment wrapText="1"/>
    </xf>
    <xf numFmtId="3" fontId="78" fillId="33" borderId="18" xfId="0" applyNumberFormat="1" applyFont="1" applyFill="1" applyBorder="1" applyAlignment="1">
      <alignment vertical="top" wrapText="1"/>
    </xf>
    <xf numFmtId="0" fontId="78" fillId="33" borderId="20" xfId="0" applyFont="1" applyFill="1" applyBorder="1" applyAlignment="1">
      <alignment wrapText="1"/>
    </xf>
    <xf numFmtId="0" fontId="78" fillId="33" borderId="15" xfId="0" applyFont="1" applyFill="1" applyBorder="1" applyAlignment="1">
      <alignment wrapText="1"/>
    </xf>
    <xf numFmtId="0" fontId="77" fillId="34" borderId="21" xfId="0" applyFont="1" applyFill="1" applyBorder="1" applyAlignment="1">
      <alignment wrapText="1"/>
    </xf>
    <xf numFmtId="0" fontId="78" fillId="34" borderId="22" xfId="0" applyFont="1" applyFill="1" applyBorder="1" applyAlignment="1">
      <alignment/>
    </xf>
    <xf numFmtId="3" fontId="78" fillId="36" borderId="18" xfId="0" applyNumberFormat="1" applyFont="1" applyFill="1" applyBorder="1" applyAlignment="1">
      <alignment vertical="top" wrapText="1"/>
    </xf>
    <xf numFmtId="0" fontId="77" fillId="33" borderId="21" xfId="0" applyFont="1" applyFill="1" applyBorder="1" applyAlignment="1">
      <alignment wrapText="1"/>
    </xf>
    <xf numFmtId="0" fontId="78" fillId="33" borderId="22" xfId="0" applyFont="1" applyFill="1" applyBorder="1" applyAlignment="1">
      <alignment/>
    </xf>
    <xf numFmtId="0" fontId="77" fillId="34" borderId="23" xfId="0" applyFont="1" applyFill="1" applyBorder="1" applyAlignment="1">
      <alignment wrapText="1"/>
    </xf>
    <xf numFmtId="0" fontId="78" fillId="34" borderId="24" xfId="0" applyFont="1" applyFill="1" applyBorder="1" applyAlignment="1">
      <alignment/>
    </xf>
    <xf numFmtId="3" fontId="78" fillId="35" borderId="25" xfId="0" applyNumberFormat="1" applyFont="1" applyFill="1" applyBorder="1" applyAlignment="1">
      <alignment/>
    </xf>
    <xf numFmtId="3" fontId="78" fillId="36" borderId="26" xfId="0" applyNumberFormat="1" applyFont="1" applyFill="1" applyBorder="1" applyAlignment="1">
      <alignment vertical="top" wrapText="1"/>
    </xf>
    <xf numFmtId="0" fontId="79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164" fontId="80" fillId="0" borderId="0" xfId="0" applyNumberFormat="1" applyFont="1" applyAlignment="1">
      <alignment/>
    </xf>
    <xf numFmtId="0" fontId="80" fillId="0" borderId="0" xfId="0" applyFont="1" applyAlignment="1">
      <alignment/>
    </xf>
    <xf numFmtId="3" fontId="81" fillId="37" borderId="13" xfId="0" applyNumberFormat="1" applyFont="1" applyFill="1" applyBorder="1" applyAlignment="1">
      <alignment horizontal="center"/>
    </xf>
    <xf numFmtId="3" fontId="81" fillId="37" borderId="14" xfId="0" applyNumberFormat="1" applyFont="1" applyFill="1" applyBorder="1" applyAlignment="1">
      <alignment horizontal="center"/>
    </xf>
    <xf numFmtId="3" fontId="82" fillId="37" borderId="17" xfId="0" applyNumberFormat="1" applyFont="1" applyFill="1" applyBorder="1" applyAlignment="1">
      <alignment/>
    </xf>
    <xf numFmtId="3" fontId="82" fillId="37" borderId="17" xfId="0" applyNumberFormat="1" applyFont="1" applyFill="1" applyBorder="1" applyAlignment="1">
      <alignment horizontal="center" vertical="center"/>
    </xf>
    <xf numFmtId="3" fontId="82" fillId="37" borderId="17" xfId="0" applyNumberFormat="1" applyFont="1" applyFill="1" applyBorder="1" applyAlignment="1">
      <alignment/>
    </xf>
    <xf numFmtId="3" fontId="82" fillId="37" borderId="18" xfId="0" applyNumberFormat="1" applyFont="1" applyFill="1" applyBorder="1" applyAlignment="1">
      <alignment/>
    </xf>
    <xf numFmtId="3" fontId="81" fillId="37" borderId="17" xfId="0" applyNumberFormat="1" applyFont="1" applyFill="1" applyBorder="1" applyAlignment="1">
      <alignment horizontal="center"/>
    </xf>
    <xf numFmtId="3" fontId="81" fillId="37" borderId="17" xfId="0" applyNumberFormat="1" applyFont="1" applyFill="1" applyBorder="1" applyAlignment="1">
      <alignment/>
    </xf>
    <xf numFmtId="3" fontId="81" fillId="37" borderId="18" xfId="0" applyNumberFormat="1" applyFont="1" applyFill="1" applyBorder="1" applyAlignment="1">
      <alignment horizontal="center"/>
    </xf>
    <xf numFmtId="2" fontId="80" fillId="0" borderId="0" xfId="0" applyNumberFormat="1" applyFont="1" applyAlignment="1">
      <alignment/>
    </xf>
    <xf numFmtId="3" fontId="81" fillId="37" borderId="27" xfId="0" applyNumberFormat="1" applyFont="1" applyFill="1" applyBorder="1" applyAlignment="1">
      <alignment horizontal="center"/>
    </xf>
    <xf numFmtId="3" fontId="81" fillId="37" borderId="27" xfId="0" applyNumberFormat="1" applyFont="1" applyFill="1" applyBorder="1" applyAlignment="1">
      <alignment/>
    </xf>
    <xf numFmtId="3" fontId="81" fillId="37" borderId="28" xfId="0" applyNumberFormat="1" applyFont="1" applyFill="1" applyBorder="1" applyAlignment="1">
      <alignment horizontal="center"/>
    </xf>
    <xf numFmtId="3" fontId="83" fillId="37" borderId="29" xfId="0" applyNumberFormat="1" applyFont="1" applyFill="1" applyBorder="1" applyAlignment="1">
      <alignment/>
    </xf>
    <xf numFmtId="3" fontId="84" fillId="37" borderId="30" xfId="0" applyNumberFormat="1" applyFont="1" applyFill="1" applyBorder="1" applyAlignment="1">
      <alignment horizontal="right"/>
    </xf>
    <xf numFmtId="3" fontId="84" fillId="37" borderId="31" xfId="0" applyNumberFormat="1" applyFont="1" applyFill="1" applyBorder="1" applyAlignment="1">
      <alignment/>
    </xf>
    <xf numFmtId="3" fontId="84" fillId="37" borderId="31" xfId="0" applyNumberFormat="1" applyFont="1" applyFill="1" applyBorder="1" applyAlignment="1">
      <alignment horizontal="right"/>
    </xf>
    <xf numFmtId="3" fontId="84" fillId="37" borderId="32" xfId="0" applyNumberFormat="1" applyFont="1" applyFill="1" applyBorder="1" applyAlignment="1">
      <alignment horizontal="right"/>
    </xf>
    <xf numFmtId="0" fontId="85" fillId="0" borderId="0" xfId="0" applyFont="1" applyAlignment="1">
      <alignment/>
    </xf>
    <xf numFmtId="2" fontId="85" fillId="0" borderId="0" xfId="0" applyNumberFormat="1" applyFont="1" applyAlignment="1">
      <alignment/>
    </xf>
    <xf numFmtId="164" fontId="85" fillId="0" borderId="0" xfId="0" applyNumberFormat="1" applyFont="1" applyAlignment="1">
      <alignment/>
    </xf>
    <xf numFmtId="3" fontId="84" fillId="37" borderId="33" xfId="0" applyNumberFormat="1" applyFont="1" applyFill="1" applyBorder="1" applyAlignment="1">
      <alignment horizontal="right"/>
    </xf>
    <xf numFmtId="3" fontId="84" fillId="37" borderId="17" xfId="0" applyNumberFormat="1" applyFont="1" applyFill="1" applyBorder="1" applyAlignment="1">
      <alignment/>
    </xf>
    <xf numFmtId="3" fontId="84" fillId="37" borderId="17" xfId="0" applyNumberFormat="1" applyFont="1" applyFill="1" applyBorder="1" applyAlignment="1">
      <alignment horizontal="right"/>
    </xf>
    <xf numFmtId="3" fontId="84" fillId="37" borderId="18" xfId="0" applyNumberFormat="1" applyFont="1" applyFill="1" applyBorder="1" applyAlignment="1">
      <alignment horizontal="right"/>
    </xf>
    <xf numFmtId="3" fontId="83" fillId="37" borderId="34" xfId="0" applyNumberFormat="1" applyFont="1" applyFill="1" applyBorder="1" applyAlignment="1">
      <alignment/>
    </xf>
    <xf numFmtId="3" fontId="84" fillId="37" borderId="35" xfId="0" applyNumberFormat="1" applyFont="1" applyFill="1" applyBorder="1" applyAlignment="1">
      <alignment horizontal="right"/>
    </xf>
    <xf numFmtId="3" fontId="84" fillId="37" borderId="27" xfId="0" applyNumberFormat="1" applyFont="1" applyFill="1" applyBorder="1" applyAlignment="1">
      <alignment/>
    </xf>
    <xf numFmtId="3" fontId="84" fillId="37" borderId="27" xfId="0" applyNumberFormat="1" applyFont="1" applyFill="1" applyBorder="1" applyAlignment="1">
      <alignment horizontal="right"/>
    </xf>
    <xf numFmtId="3" fontId="84" fillId="37" borderId="28" xfId="0" applyNumberFormat="1" applyFont="1" applyFill="1" applyBorder="1" applyAlignment="1">
      <alignment horizontal="right"/>
    </xf>
    <xf numFmtId="3" fontId="83" fillId="33" borderId="29" xfId="0" applyNumberFormat="1" applyFont="1" applyFill="1" applyBorder="1" applyAlignment="1">
      <alignment/>
    </xf>
    <xf numFmtId="3" fontId="84" fillId="35" borderId="36" xfId="0" applyNumberFormat="1" applyFont="1" applyFill="1" applyBorder="1" applyAlignment="1">
      <alignment horizontal="right"/>
    </xf>
    <xf numFmtId="3" fontId="84" fillId="35" borderId="13" xfId="0" applyNumberFormat="1" applyFont="1" applyFill="1" applyBorder="1" applyAlignment="1">
      <alignment/>
    </xf>
    <xf numFmtId="3" fontId="84" fillId="35" borderId="13" xfId="0" applyNumberFormat="1" applyFont="1" applyFill="1" applyBorder="1" applyAlignment="1">
      <alignment horizontal="right"/>
    </xf>
    <xf numFmtId="3" fontId="84" fillId="35" borderId="14" xfId="0" applyNumberFormat="1" applyFont="1" applyFill="1" applyBorder="1" applyAlignment="1">
      <alignment horizontal="right"/>
    </xf>
    <xf numFmtId="3" fontId="84" fillId="35" borderId="33" xfId="0" applyNumberFormat="1" applyFont="1" applyFill="1" applyBorder="1" applyAlignment="1">
      <alignment horizontal="right"/>
    </xf>
    <xf numFmtId="3" fontId="84" fillId="35" borderId="17" xfId="0" applyNumberFormat="1" applyFont="1" applyFill="1" applyBorder="1" applyAlignment="1">
      <alignment/>
    </xf>
    <xf numFmtId="3" fontId="84" fillId="35" borderId="17" xfId="0" applyNumberFormat="1" applyFont="1" applyFill="1" applyBorder="1" applyAlignment="1">
      <alignment horizontal="right"/>
    </xf>
    <xf numFmtId="3" fontId="80" fillId="35" borderId="17" xfId="0" applyNumberFormat="1" applyFont="1" applyFill="1" applyBorder="1" applyAlignment="1">
      <alignment horizontal="right"/>
    </xf>
    <xf numFmtId="3" fontId="80" fillId="35" borderId="17" xfId="0" applyNumberFormat="1" applyFont="1" applyFill="1" applyBorder="1" applyAlignment="1">
      <alignment/>
    </xf>
    <xf numFmtId="3" fontId="80" fillId="35" borderId="18" xfId="0" applyNumberFormat="1" applyFont="1" applyFill="1" applyBorder="1" applyAlignment="1">
      <alignment horizontal="right"/>
    </xf>
    <xf numFmtId="3" fontId="84" fillId="35" borderId="18" xfId="0" applyNumberFormat="1" applyFont="1" applyFill="1" applyBorder="1" applyAlignment="1">
      <alignment horizontal="right"/>
    </xf>
    <xf numFmtId="3" fontId="80" fillId="0" borderId="0" xfId="0" applyNumberFormat="1" applyFont="1" applyAlignment="1">
      <alignment/>
    </xf>
    <xf numFmtId="3" fontId="83" fillId="33" borderId="34" xfId="0" applyNumberFormat="1" applyFont="1" applyFill="1" applyBorder="1" applyAlignment="1">
      <alignment/>
    </xf>
    <xf numFmtId="3" fontId="84" fillId="35" borderId="35" xfId="0" applyNumberFormat="1" applyFont="1" applyFill="1" applyBorder="1" applyAlignment="1">
      <alignment horizontal="right"/>
    </xf>
    <xf numFmtId="3" fontId="84" fillId="35" borderId="27" xfId="0" applyNumberFormat="1" applyFont="1" applyFill="1" applyBorder="1" applyAlignment="1">
      <alignment/>
    </xf>
    <xf numFmtId="3" fontId="84" fillId="35" borderId="27" xfId="0" applyNumberFormat="1" applyFont="1" applyFill="1" applyBorder="1" applyAlignment="1">
      <alignment horizontal="right"/>
    </xf>
    <xf numFmtId="3" fontId="80" fillId="35" borderId="27" xfId="0" applyNumberFormat="1" applyFont="1" applyFill="1" applyBorder="1" applyAlignment="1">
      <alignment horizontal="right"/>
    </xf>
    <xf numFmtId="3" fontId="80" fillId="35" borderId="28" xfId="0" applyNumberFormat="1" applyFont="1" applyFill="1" applyBorder="1" applyAlignment="1">
      <alignment horizontal="right"/>
    </xf>
    <xf numFmtId="3" fontId="84" fillId="35" borderId="28" xfId="0" applyNumberFormat="1" applyFont="1" applyFill="1" applyBorder="1" applyAlignment="1">
      <alignment horizontal="right"/>
    </xf>
    <xf numFmtId="3" fontId="80" fillId="35" borderId="33" xfId="0" applyNumberFormat="1" applyFont="1" applyFill="1" applyBorder="1" applyAlignment="1">
      <alignment horizontal="right"/>
    </xf>
    <xf numFmtId="3" fontId="80" fillId="35" borderId="35" xfId="0" applyNumberFormat="1" applyFont="1" applyFill="1" applyBorder="1" applyAlignment="1">
      <alignment horizontal="right"/>
    </xf>
    <xf numFmtId="3" fontId="80" fillId="35" borderId="27" xfId="0" applyNumberFormat="1" applyFont="1" applyFill="1" applyBorder="1" applyAlignment="1">
      <alignment/>
    </xf>
    <xf numFmtId="3" fontId="83" fillId="0" borderId="37" xfId="0" applyNumberFormat="1" applyFont="1" applyFill="1" applyBorder="1" applyAlignment="1">
      <alignment/>
    </xf>
    <xf numFmtId="3" fontId="80" fillId="35" borderId="0" xfId="0" applyNumberFormat="1" applyFont="1" applyFill="1" applyBorder="1" applyAlignment="1">
      <alignment horizontal="right"/>
    </xf>
    <xf numFmtId="3" fontId="80" fillId="35" borderId="0" xfId="0" applyNumberFormat="1" applyFont="1" applyFill="1" applyBorder="1" applyAlignment="1">
      <alignment/>
    </xf>
    <xf numFmtId="3" fontId="84" fillId="35" borderId="0" xfId="0" applyNumberFormat="1" applyFont="1" applyFill="1" applyBorder="1" applyAlignment="1">
      <alignment horizontal="right"/>
    </xf>
    <xf numFmtId="3" fontId="84" fillId="35" borderId="0" xfId="0" applyNumberFormat="1" applyFont="1" applyFill="1" applyBorder="1" applyAlignment="1">
      <alignment/>
    </xf>
    <xf numFmtId="0" fontId="80" fillId="35" borderId="0" xfId="0" applyFont="1" applyFill="1" applyAlignment="1">
      <alignment/>
    </xf>
    <xf numFmtId="0" fontId="86" fillId="0" borderId="0" xfId="0" applyFont="1" applyAlignment="1">
      <alignment/>
    </xf>
    <xf numFmtId="1" fontId="80" fillId="0" borderId="0" xfId="0" applyNumberFormat="1" applyFont="1" applyAlignment="1">
      <alignment/>
    </xf>
    <xf numFmtId="0" fontId="87" fillId="0" borderId="0" xfId="0" applyFont="1" applyAlignment="1">
      <alignment/>
    </xf>
    <xf numFmtId="165" fontId="80" fillId="0" borderId="0" xfId="0" applyNumberFormat="1" applyFont="1" applyAlignment="1">
      <alignment/>
    </xf>
    <xf numFmtId="164" fontId="0" fillId="0" borderId="0" xfId="0" applyNumberForma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 wrapText="1"/>
    </xf>
    <xf numFmtId="0" fontId="87" fillId="37" borderId="26" xfId="0" applyFont="1" applyFill="1" applyBorder="1" applyAlignment="1">
      <alignment horizontal="center" vertical="center" wrapText="1"/>
    </xf>
    <xf numFmtId="0" fontId="87" fillId="37" borderId="26" xfId="0" applyFont="1" applyFill="1" applyBorder="1" applyAlignment="1">
      <alignment horizontal="center" vertical="center"/>
    </xf>
    <xf numFmtId="0" fontId="87" fillId="37" borderId="39" xfId="0" applyFont="1" applyFill="1" applyBorder="1" applyAlignment="1">
      <alignment wrapText="1"/>
    </xf>
    <xf numFmtId="1" fontId="88" fillId="37" borderId="22" xfId="0" applyNumberFormat="1" applyFont="1" applyFill="1" applyBorder="1" applyAlignment="1">
      <alignment horizontal="right"/>
    </xf>
    <xf numFmtId="1" fontId="88" fillId="37" borderId="40" xfId="0" applyNumberFormat="1" applyFont="1" applyFill="1" applyBorder="1" applyAlignment="1">
      <alignment horizontal="right"/>
    </xf>
    <xf numFmtId="1" fontId="88" fillId="37" borderId="41" xfId="0" applyNumberFormat="1" applyFont="1" applyFill="1" applyBorder="1" applyAlignment="1">
      <alignment horizontal="right"/>
    </xf>
    <xf numFmtId="0" fontId="88" fillId="35" borderId="31" xfId="0" applyFont="1" applyFill="1" applyBorder="1" applyAlignment="1">
      <alignment wrapText="1"/>
    </xf>
    <xf numFmtId="1" fontId="88" fillId="35" borderId="31" xfId="0" applyNumberFormat="1" applyFont="1" applyFill="1" applyBorder="1" applyAlignment="1">
      <alignment horizontal="right"/>
    </xf>
    <xf numFmtId="1" fontId="89" fillId="35" borderId="31" xfId="0" applyNumberFormat="1" applyFont="1" applyFill="1" applyBorder="1" applyAlignment="1">
      <alignment/>
    </xf>
    <xf numFmtId="1" fontId="89" fillId="35" borderId="31" xfId="0" applyNumberFormat="1" applyFont="1" applyFill="1" applyBorder="1" applyAlignment="1">
      <alignment horizontal="right"/>
    </xf>
    <xf numFmtId="1" fontId="89" fillId="35" borderId="42" xfId="0" applyNumberFormat="1" applyFont="1" applyFill="1" applyBorder="1" applyAlignment="1">
      <alignment horizontal="right"/>
    </xf>
    <xf numFmtId="1" fontId="88" fillId="35" borderId="43" xfId="0" applyNumberFormat="1" applyFont="1" applyFill="1" applyBorder="1" applyAlignment="1">
      <alignment horizontal="right"/>
    </xf>
    <xf numFmtId="0" fontId="88" fillId="35" borderId="17" xfId="0" applyFont="1" applyFill="1" applyBorder="1" applyAlignment="1">
      <alignment wrapText="1"/>
    </xf>
    <xf numFmtId="1" fontId="88" fillId="35" borderId="17" xfId="0" applyNumberFormat="1" applyFont="1" applyFill="1" applyBorder="1" applyAlignment="1">
      <alignment horizontal="right"/>
    </xf>
    <xf numFmtId="1" fontId="89" fillId="35" borderId="17" xfId="0" applyNumberFormat="1" applyFont="1" applyFill="1" applyBorder="1" applyAlignment="1">
      <alignment/>
    </xf>
    <xf numFmtId="1" fontId="89" fillId="35" borderId="17" xfId="0" applyNumberFormat="1" applyFont="1" applyFill="1" applyBorder="1" applyAlignment="1">
      <alignment horizontal="right"/>
    </xf>
    <xf numFmtId="1" fontId="89" fillId="35" borderId="44" xfId="0" applyNumberFormat="1" applyFont="1" applyFill="1" applyBorder="1" applyAlignment="1">
      <alignment horizontal="right"/>
    </xf>
    <xf numFmtId="1" fontId="88" fillId="35" borderId="45" xfId="0" applyNumberFormat="1" applyFont="1" applyFill="1" applyBorder="1" applyAlignment="1">
      <alignment horizontal="right"/>
    </xf>
    <xf numFmtId="0" fontId="88" fillId="35" borderId="27" xfId="0" applyFont="1" applyFill="1" applyBorder="1" applyAlignment="1">
      <alignment wrapText="1"/>
    </xf>
    <xf numFmtId="1" fontId="88" fillId="35" borderId="27" xfId="0" applyNumberFormat="1" applyFont="1" applyFill="1" applyBorder="1" applyAlignment="1">
      <alignment horizontal="right"/>
    </xf>
    <xf numFmtId="1" fontId="89" fillId="35" borderId="27" xfId="0" applyNumberFormat="1" applyFont="1" applyFill="1" applyBorder="1" applyAlignment="1">
      <alignment horizontal="right"/>
    </xf>
    <xf numFmtId="1" fontId="89" fillId="35" borderId="46" xfId="0" applyNumberFormat="1" applyFont="1" applyFill="1" applyBorder="1" applyAlignment="1">
      <alignment horizontal="right"/>
    </xf>
    <xf numFmtId="1" fontId="88" fillId="35" borderId="47" xfId="0" applyNumberFormat="1" applyFont="1" applyFill="1" applyBorder="1" applyAlignment="1">
      <alignment horizontal="right"/>
    </xf>
    <xf numFmtId="14" fontId="79" fillId="0" borderId="0" xfId="0" applyNumberFormat="1" applyFont="1" applyAlignment="1">
      <alignment/>
    </xf>
    <xf numFmtId="1" fontId="88" fillId="35" borderId="0" xfId="0" applyNumberFormat="1" applyFont="1" applyFill="1" applyBorder="1" applyAlignment="1">
      <alignment horizontal="right"/>
    </xf>
    <xf numFmtId="1" fontId="89" fillId="35" borderId="0" xfId="0" applyNumberFormat="1" applyFont="1" applyFill="1" applyBorder="1" applyAlignment="1">
      <alignment horizontal="right"/>
    </xf>
    <xf numFmtId="0" fontId="90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91" fillId="37" borderId="26" xfId="0" applyFont="1" applyFill="1" applyBorder="1" applyAlignment="1">
      <alignment horizontal="center" vertical="center" wrapText="1"/>
    </xf>
    <xf numFmtId="0" fontId="91" fillId="37" borderId="26" xfId="0" applyFont="1" applyFill="1" applyBorder="1" applyAlignment="1">
      <alignment horizontal="center" vertical="center"/>
    </xf>
    <xf numFmtId="0" fontId="91" fillId="37" borderId="48" xfId="0" applyFont="1" applyFill="1" applyBorder="1" applyAlignment="1">
      <alignment wrapText="1"/>
    </xf>
    <xf numFmtId="1" fontId="92" fillId="37" borderId="10" xfId="0" applyNumberFormat="1" applyFont="1" applyFill="1" applyBorder="1" applyAlignment="1">
      <alignment horizontal="right"/>
    </xf>
    <xf numFmtId="1" fontId="0" fillId="0" borderId="0" xfId="0" applyNumberFormat="1" applyAlignment="1">
      <alignment/>
    </xf>
    <xf numFmtId="0" fontId="88" fillId="35" borderId="36" xfId="0" applyFont="1" applyFill="1" applyBorder="1" applyAlignment="1">
      <alignment wrapText="1"/>
    </xf>
    <xf numFmtId="1" fontId="88" fillId="35" borderId="13" xfId="0" applyNumberFormat="1" applyFont="1" applyFill="1" applyBorder="1" applyAlignment="1">
      <alignment horizontal="right"/>
    </xf>
    <xf numFmtId="1" fontId="89" fillId="35" borderId="13" xfId="0" applyNumberFormat="1" applyFont="1" applyFill="1" applyBorder="1" applyAlignment="1">
      <alignment/>
    </xf>
    <xf numFmtId="1" fontId="89" fillId="35" borderId="13" xfId="0" applyNumberFormat="1" applyFont="1" applyFill="1" applyBorder="1" applyAlignment="1">
      <alignment horizontal="right"/>
    </xf>
    <xf numFmtId="1" fontId="89" fillId="35" borderId="14" xfId="0" applyNumberFormat="1" applyFont="1" applyFill="1" applyBorder="1" applyAlignment="1">
      <alignment/>
    </xf>
    <xf numFmtId="0" fontId="88" fillId="35" borderId="33" xfId="0" applyFont="1" applyFill="1" applyBorder="1" applyAlignment="1">
      <alignment wrapText="1"/>
    </xf>
    <xf numFmtId="1" fontId="89" fillId="35" borderId="18" xfId="0" applyNumberFormat="1" applyFont="1" applyFill="1" applyBorder="1" applyAlignment="1">
      <alignment/>
    </xf>
    <xf numFmtId="1" fontId="89" fillId="35" borderId="18" xfId="0" applyNumberFormat="1" applyFont="1" applyFill="1" applyBorder="1" applyAlignment="1">
      <alignment horizontal="right"/>
    </xf>
    <xf numFmtId="0" fontId="88" fillId="35" borderId="35" xfId="0" applyFont="1" applyFill="1" applyBorder="1" applyAlignment="1">
      <alignment wrapText="1"/>
    </xf>
    <xf numFmtId="1" fontId="89" fillId="35" borderId="28" xfId="0" applyNumberFormat="1" applyFont="1" applyFill="1" applyBorder="1" applyAlignment="1">
      <alignment horizontal="right"/>
    </xf>
    <xf numFmtId="0" fontId="88" fillId="35" borderId="0" xfId="0" applyFont="1" applyFill="1" applyBorder="1" applyAlignment="1">
      <alignment horizontal="center" wrapText="1"/>
    </xf>
    <xf numFmtId="0" fontId="93" fillId="0" borderId="38" xfId="0" applyFont="1" applyBorder="1" applyAlignment="1">
      <alignment/>
    </xf>
    <xf numFmtId="0" fontId="0" fillId="0" borderId="38" xfId="0" applyBorder="1" applyAlignment="1">
      <alignment/>
    </xf>
    <xf numFmtId="0" fontId="94" fillId="0" borderId="0" xfId="0" applyFont="1" applyAlignment="1">
      <alignment/>
    </xf>
    <xf numFmtId="0" fontId="75" fillId="33" borderId="17" xfId="0" applyFont="1" applyFill="1" applyBorder="1" applyAlignment="1">
      <alignment horizontal="center" vertical="center"/>
    </xf>
    <xf numFmtId="4" fontId="0" fillId="0" borderId="17" xfId="0" applyNumberFormat="1" applyBorder="1" applyAlignment="1">
      <alignment/>
    </xf>
    <xf numFmtId="4" fontId="75" fillId="33" borderId="17" xfId="0" applyNumberFormat="1" applyFont="1" applyFill="1" applyBorder="1" applyAlignment="1">
      <alignment/>
    </xf>
    <xf numFmtId="0" fontId="9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94" fillId="0" borderId="0" xfId="0" applyFont="1" applyBorder="1" applyAlignment="1">
      <alignment horizontal="center"/>
    </xf>
    <xf numFmtId="0" fontId="95" fillId="0" borderId="0" xfId="0" applyFont="1" applyBorder="1" applyAlignment="1">
      <alignment horizontal="center"/>
    </xf>
    <xf numFmtId="0" fontId="75" fillId="33" borderId="17" xfId="0" applyFont="1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0" fillId="0" borderId="17" xfId="0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75" fillId="33" borderId="17" xfId="0" applyNumberFormat="1" applyFont="1" applyFill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75" fillId="33" borderId="17" xfId="0" applyNumberFormat="1" applyFont="1" applyFill="1" applyBorder="1" applyAlignment="1">
      <alignment horizontal="center"/>
    </xf>
    <xf numFmtId="0" fontId="96" fillId="0" borderId="0" xfId="0" applyFont="1" applyAlignment="1">
      <alignment horizontal="left"/>
    </xf>
    <xf numFmtId="0" fontId="0" fillId="35" borderId="0" xfId="0" applyFill="1" applyAlignment="1">
      <alignment horizontal="center"/>
    </xf>
    <xf numFmtId="0" fontId="0" fillId="0" borderId="0" xfId="0" applyAlignment="1">
      <alignment horizontal="left"/>
    </xf>
    <xf numFmtId="0" fontId="96" fillId="0" borderId="0" xfId="0" applyFont="1" applyAlignment="1">
      <alignment horizontal="center"/>
    </xf>
    <xf numFmtId="0" fontId="90" fillId="0" borderId="0" xfId="0" applyFont="1" applyBorder="1" applyAlignment="1">
      <alignment/>
    </xf>
    <xf numFmtId="0" fontId="0" fillId="33" borderId="17" xfId="0" applyFill="1" applyBorder="1" applyAlignment="1">
      <alignment/>
    </xf>
    <xf numFmtId="0" fontId="0" fillId="36" borderId="17" xfId="0" applyFill="1" applyBorder="1" applyAlignment="1">
      <alignment/>
    </xf>
    <xf numFmtId="0" fontId="75" fillId="36" borderId="17" xfId="0" applyFont="1" applyFill="1" applyBorder="1" applyAlignment="1">
      <alignment/>
    </xf>
    <xf numFmtId="0" fontId="0" fillId="36" borderId="17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5" borderId="0" xfId="0" applyFill="1" applyAlignment="1">
      <alignment/>
    </xf>
    <xf numFmtId="0" fontId="22" fillId="0" borderId="0" xfId="49" applyFont="1" applyAlignment="1">
      <alignment vertical="top"/>
      <protection/>
    </xf>
    <xf numFmtId="0" fontId="22" fillId="0" borderId="0" xfId="49" applyFont="1" applyAlignment="1">
      <alignment horizontal="left" vertical="top"/>
      <protection/>
    </xf>
    <xf numFmtId="0" fontId="22" fillId="0" borderId="0" xfId="49" applyFont="1" applyBorder="1" applyAlignment="1">
      <alignment vertical="top"/>
      <protection/>
    </xf>
    <xf numFmtId="0" fontId="24" fillId="35" borderId="49" xfId="49" applyFont="1" applyFill="1" applyBorder="1" applyAlignment="1">
      <alignment vertical="top"/>
      <protection/>
    </xf>
    <xf numFmtId="0" fontId="24" fillId="0" borderId="0" xfId="49" applyFont="1" applyAlignment="1">
      <alignment vertical="top"/>
      <protection/>
    </xf>
    <xf numFmtId="0" fontId="25" fillId="36" borderId="49" xfId="49" applyFont="1" applyFill="1" applyBorder="1" applyAlignment="1">
      <alignment horizontal="center" vertical="center"/>
      <protection/>
    </xf>
    <xf numFmtId="0" fontId="25" fillId="36" borderId="50" xfId="49" applyFont="1" applyFill="1" applyBorder="1" applyAlignment="1">
      <alignment horizontal="center" vertical="center" textRotation="90"/>
      <protection/>
    </xf>
    <xf numFmtId="0" fontId="25" fillId="36" borderId="50" xfId="49" applyFont="1" applyFill="1" applyBorder="1" applyAlignment="1">
      <alignment vertical="top" textRotation="90"/>
      <protection/>
    </xf>
    <xf numFmtId="0" fontId="22" fillId="36" borderId="51" xfId="49" applyFont="1" applyFill="1" applyBorder="1" applyAlignment="1">
      <alignment horizontal="left" vertical="center"/>
      <protection/>
    </xf>
    <xf numFmtId="1" fontId="26" fillId="35" borderId="52" xfId="49" applyNumberFormat="1" applyFont="1" applyFill="1" applyBorder="1" applyAlignment="1">
      <alignment vertical="top"/>
      <protection/>
    </xf>
    <xf numFmtId="1" fontId="26" fillId="35" borderId="53" xfId="49" applyNumberFormat="1" applyFont="1" applyFill="1" applyBorder="1" applyAlignment="1">
      <alignment vertical="top"/>
      <protection/>
    </xf>
    <xf numFmtId="1" fontId="26" fillId="35" borderId="54" xfId="49" applyNumberFormat="1" applyFont="1" applyFill="1" applyBorder="1" applyAlignment="1">
      <alignment vertical="top"/>
      <protection/>
    </xf>
    <xf numFmtId="1" fontId="26" fillId="35" borderId="0" xfId="49" applyNumberFormat="1" applyFont="1" applyFill="1" applyAlignment="1">
      <alignment vertical="top"/>
      <protection/>
    </xf>
    <xf numFmtId="0" fontId="22" fillId="33" borderId="51" xfId="49" applyFont="1" applyFill="1" applyBorder="1" applyAlignment="1">
      <alignment horizontal="left" vertical="center"/>
      <protection/>
    </xf>
    <xf numFmtId="1" fontId="26" fillId="35" borderId="55" xfId="49" applyNumberFormat="1" applyFont="1" applyFill="1" applyBorder="1" applyAlignment="1">
      <alignment vertical="top"/>
      <protection/>
    </xf>
    <xf numFmtId="1" fontId="26" fillId="35" borderId="17" xfId="49" applyNumberFormat="1" applyFont="1" applyFill="1" applyBorder="1" applyAlignment="1">
      <alignment vertical="top"/>
      <protection/>
    </xf>
    <xf numFmtId="1" fontId="26" fillId="35" borderId="56" xfId="49" applyNumberFormat="1" applyFont="1" applyFill="1" applyBorder="1" applyAlignment="1">
      <alignment vertical="top"/>
      <protection/>
    </xf>
    <xf numFmtId="0" fontId="22" fillId="36" borderId="57" xfId="49" applyFont="1" applyFill="1" applyBorder="1" applyAlignment="1">
      <alignment horizontal="left" vertical="center"/>
      <protection/>
    </xf>
    <xf numFmtId="3" fontId="24" fillId="33" borderId="58" xfId="49" applyNumberFormat="1" applyFont="1" applyFill="1" applyBorder="1" applyAlignment="1">
      <alignment horizontal="left" vertical="center"/>
      <protection/>
    </xf>
    <xf numFmtId="3" fontId="25" fillId="33" borderId="59" xfId="49" applyNumberFormat="1" applyFont="1" applyFill="1" applyBorder="1" applyAlignment="1">
      <alignment vertical="top"/>
      <protection/>
    </xf>
    <xf numFmtId="3" fontId="24" fillId="0" borderId="0" xfId="49" applyNumberFormat="1" applyFont="1" applyAlignment="1">
      <alignment vertical="top"/>
      <protection/>
    </xf>
    <xf numFmtId="3" fontId="25" fillId="0" borderId="0" xfId="49" applyNumberFormat="1" applyFont="1" applyBorder="1" applyAlignment="1">
      <alignment horizontal="left" vertical="top"/>
      <protection/>
    </xf>
    <xf numFmtId="3" fontId="25" fillId="0" borderId="0" xfId="49" applyNumberFormat="1" applyFont="1" applyBorder="1" applyAlignment="1">
      <alignment vertical="top"/>
      <protection/>
    </xf>
    <xf numFmtId="3" fontId="27" fillId="0" borderId="0" xfId="49" applyNumberFormat="1" applyFont="1" applyBorder="1" applyAlignment="1">
      <alignment vertical="top"/>
      <protection/>
    </xf>
    <xf numFmtId="3" fontId="24" fillId="0" borderId="0" xfId="49" applyNumberFormat="1" applyFont="1" applyBorder="1" applyAlignment="1">
      <alignment vertical="top"/>
      <protection/>
    </xf>
    <xf numFmtId="0" fontId="24" fillId="0" borderId="0" xfId="49" applyFont="1" applyBorder="1" applyAlignment="1">
      <alignment vertical="top"/>
      <protection/>
    </xf>
    <xf numFmtId="1" fontId="24" fillId="0" borderId="0" xfId="49" applyNumberFormat="1" applyFont="1" applyBorder="1" applyAlignment="1">
      <alignment vertical="top"/>
      <protection/>
    </xf>
    <xf numFmtId="3" fontId="24" fillId="0" borderId="0" xfId="49" applyNumberFormat="1" applyFont="1" applyAlignment="1">
      <alignment vertical="top"/>
      <protection/>
    </xf>
    <xf numFmtId="0" fontId="23" fillId="0" borderId="0" xfId="49" applyFont="1" applyAlignment="1">
      <alignment horizontal="left" vertical="top"/>
      <protection/>
    </xf>
    <xf numFmtId="0" fontId="23" fillId="0" borderId="0" xfId="49" applyFont="1" applyAlignment="1">
      <alignment vertical="top"/>
      <protection/>
    </xf>
    <xf numFmtId="0" fontId="28" fillId="0" borderId="0" xfId="49" applyFont="1" applyBorder="1" applyAlignment="1">
      <alignment vertical="top"/>
      <protection/>
    </xf>
    <xf numFmtId="0" fontId="28" fillId="0" borderId="0" xfId="49" applyFont="1" applyAlignment="1">
      <alignment vertical="top"/>
      <protection/>
    </xf>
    <xf numFmtId="0" fontId="29" fillId="0" borderId="0" xfId="49" applyFont="1" applyAlignment="1">
      <alignment vertical="top"/>
      <protection/>
    </xf>
    <xf numFmtId="0" fontId="30" fillId="0" borderId="0" xfId="49" applyFont="1" applyAlignment="1">
      <alignment horizontal="left" vertical="top"/>
      <protection/>
    </xf>
    <xf numFmtId="0" fontId="31" fillId="0" borderId="0" xfId="49" applyFont="1" applyAlignment="1">
      <alignment vertical="top"/>
      <protection/>
    </xf>
    <xf numFmtId="0" fontId="31" fillId="0" borderId="0" xfId="49" applyFont="1" applyBorder="1" applyAlignment="1">
      <alignment vertical="top"/>
      <protection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97" fillId="0" borderId="0" xfId="0" applyFont="1" applyAlignment="1">
      <alignment/>
    </xf>
    <xf numFmtId="0" fontId="40" fillId="0" borderId="0" xfId="0" applyFont="1" applyBorder="1" applyAlignment="1">
      <alignment horizontal="center"/>
    </xf>
    <xf numFmtId="0" fontId="41" fillId="36" borderId="60" xfId="0" applyFont="1" applyFill="1" applyBorder="1" applyAlignment="1">
      <alignment/>
    </xf>
    <xf numFmtId="0" fontId="0" fillId="36" borderId="37" xfId="0" applyFill="1" applyBorder="1" applyAlignment="1">
      <alignment/>
    </xf>
    <xf numFmtId="0" fontId="37" fillId="36" borderId="41" xfId="0" applyFont="1" applyFill="1" applyBorder="1" applyAlignment="1">
      <alignment/>
    </xf>
    <xf numFmtId="0" fontId="42" fillId="36" borderId="29" xfId="0" applyFont="1" applyFill="1" applyBorder="1" applyAlignment="1">
      <alignment/>
    </xf>
    <xf numFmtId="0" fontId="37" fillId="36" borderId="0" xfId="0" applyFont="1" applyFill="1" applyBorder="1" applyAlignment="1">
      <alignment/>
    </xf>
    <xf numFmtId="0" fontId="39" fillId="36" borderId="61" xfId="0" applyFont="1" applyFill="1" applyBorder="1" applyAlignment="1">
      <alignment horizontal="center" vertical="center" wrapText="1"/>
    </xf>
    <xf numFmtId="0" fontId="72" fillId="36" borderId="0" xfId="47" applyFill="1" applyBorder="1" applyAlignment="1" applyProtection="1">
      <alignment/>
      <protection/>
    </xf>
    <xf numFmtId="49" fontId="39" fillId="36" borderId="10" xfId="0" applyNumberFormat="1" applyFont="1" applyFill="1" applyBorder="1" applyAlignment="1" quotePrefix="1">
      <alignment horizontal="center" vertical="center"/>
    </xf>
    <xf numFmtId="0" fontId="41" fillId="36" borderId="29" xfId="0" applyFont="1" applyFill="1" applyBorder="1" applyAlignment="1">
      <alignment horizontal="center"/>
    </xf>
    <xf numFmtId="49" fontId="39" fillId="36" borderId="10" xfId="0" applyNumberFormat="1" applyFont="1" applyFill="1" applyBorder="1" applyAlignment="1">
      <alignment horizontal="center" vertical="center"/>
    </xf>
    <xf numFmtId="0" fontId="72" fillId="36" borderId="0" xfId="47" applyFill="1" applyBorder="1" applyAlignment="1" applyProtection="1">
      <alignment wrapText="1"/>
      <protection/>
    </xf>
    <xf numFmtId="0" fontId="41" fillId="36" borderId="29" xfId="0" applyFont="1" applyFill="1" applyBorder="1" applyAlignment="1" quotePrefix="1">
      <alignment horizontal="center" vertical="top"/>
    </xf>
    <xf numFmtId="0" fontId="72" fillId="36" borderId="0" xfId="47" applyFill="1" applyBorder="1" applyAlignment="1" applyProtection="1">
      <alignment horizontal="left" wrapText="1"/>
      <protection/>
    </xf>
    <xf numFmtId="0" fontId="0" fillId="36" borderId="29" xfId="0" applyFill="1" applyBorder="1" applyAlignment="1">
      <alignment/>
    </xf>
    <xf numFmtId="49" fontId="98" fillId="36" borderId="10" xfId="0" applyNumberFormat="1" applyFont="1" applyFill="1" applyBorder="1" applyAlignment="1">
      <alignment horizontal="center" vertical="center"/>
    </xf>
    <xf numFmtId="0" fontId="0" fillId="36" borderId="34" xfId="0" applyFill="1" applyBorder="1" applyAlignment="1">
      <alignment/>
    </xf>
    <xf numFmtId="0" fontId="0" fillId="36" borderId="38" xfId="0" applyFill="1" applyBorder="1" applyAlignment="1">
      <alignment/>
    </xf>
    <xf numFmtId="0" fontId="0" fillId="36" borderId="26" xfId="0" applyFill="1" applyBorder="1" applyAlignment="1">
      <alignment/>
    </xf>
    <xf numFmtId="0" fontId="37" fillId="0" borderId="0" xfId="0" applyFont="1" applyAlignment="1">
      <alignment horizontal="center"/>
    </xf>
    <xf numFmtId="15" fontId="39" fillId="0" borderId="0" xfId="0" applyNumberFormat="1" applyFont="1" applyAlignment="1" quotePrefix="1">
      <alignment horizontal="center"/>
    </xf>
    <xf numFmtId="0" fontId="99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49" fontId="33" fillId="0" borderId="0" xfId="0" applyNumberFormat="1" applyFont="1" applyAlignment="1">
      <alignment horizontal="center"/>
    </xf>
    <xf numFmtId="0" fontId="36" fillId="0" borderId="0" xfId="0" applyFont="1" applyAlignment="1">
      <alignment horizontal="center"/>
    </xf>
    <xf numFmtId="0" fontId="93" fillId="0" borderId="38" xfId="0" applyFont="1" applyBorder="1" applyAlignment="1">
      <alignment horizontal="center"/>
    </xf>
    <xf numFmtId="0" fontId="77" fillId="33" borderId="21" xfId="0" applyFont="1" applyFill="1" applyBorder="1" applyAlignment="1">
      <alignment wrapText="1"/>
    </xf>
    <xf numFmtId="0" fontId="77" fillId="33" borderId="29" xfId="0" applyFont="1" applyFill="1" applyBorder="1" applyAlignment="1">
      <alignment wrapText="1"/>
    </xf>
    <xf numFmtId="0" fontId="77" fillId="33" borderId="62" xfId="0" applyFont="1" applyFill="1" applyBorder="1" applyAlignment="1">
      <alignment wrapText="1"/>
    </xf>
    <xf numFmtId="0" fontId="95" fillId="0" borderId="38" xfId="0" applyFont="1" applyBorder="1" applyAlignment="1">
      <alignment horizontal="center"/>
    </xf>
    <xf numFmtId="0" fontId="95" fillId="0" borderId="0" xfId="0" applyFont="1" applyAlignment="1">
      <alignment horizontal="center"/>
    </xf>
    <xf numFmtId="0" fontId="100" fillId="33" borderId="60" xfId="0" applyFont="1" applyFill="1" applyBorder="1" applyAlignment="1">
      <alignment/>
    </xf>
    <xf numFmtId="0" fontId="100" fillId="33" borderId="63" xfId="0" applyFont="1" applyFill="1" applyBorder="1" applyAlignment="1">
      <alignment/>
    </xf>
    <xf numFmtId="0" fontId="100" fillId="33" borderId="62" xfId="0" applyFont="1" applyFill="1" applyBorder="1" applyAlignment="1">
      <alignment/>
    </xf>
    <xf numFmtId="0" fontId="100" fillId="33" borderId="64" xfId="0" applyFont="1" applyFill="1" applyBorder="1" applyAlignment="1">
      <alignment/>
    </xf>
    <xf numFmtId="0" fontId="77" fillId="33" borderId="65" xfId="0" applyFont="1" applyFill="1" applyBorder="1" applyAlignment="1">
      <alignment horizontal="center"/>
    </xf>
    <xf numFmtId="0" fontId="77" fillId="33" borderId="66" xfId="0" applyFont="1" applyFill="1" applyBorder="1" applyAlignment="1">
      <alignment horizontal="center"/>
    </xf>
    <xf numFmtId="0" fontId="77" fillId="33" borderId="67" xfId="0" applyFont="1" applyFill="1" applyBorder="1" applyAlignment="1">
      <alignment horizontal="center"/>
    </xf>
    <xf numFmtId="0" fontId="77" fillId="33" borderId="63" xfId="0" applyFont="1" applyFill="1" applyBorder="1" applyAlignment="1">
      <alignment horizontal="center" wrapText="1"/>
    </xf>
    <xf numFmtId="0" fontId="77" fillId="33" borderId="64" xfId="0" applyFont="1" applyFill="1" applyBorder="1" applyAlignment="1">
      <alignment horizontal="center" wrapText="1"/>
    </xf>
    <xf numFmtId="0" fontId="77" fillId="34" borderId="21" xfId="0" applyFont="1" applyFill="1" applyBorder="1" applyAlignment="1">
      <alignment wrapText="1"/>
    </xf>
    <xf numFmtId="0" fontId="77" fillId="34" borderId="29" xfId="0" applyFont="1" applyFill="1" applyBorder="1" applyAlignment="1">
      <alignment wrapText="1"/>
    </xf>
    <xf numFmtId="3" fontId="83" fillId="34" borderId="39" xfId="0" applyNumberFormat="1" applyFont="1" applyFill="1" applyBorder="1" applyAlignment="1">
      <alignment wrapText="1"/>
    </xf>
    <xf numFmtId="3" fontId="83" fillId="34" borderId="0" xfId="0" applyNumberFormat="1" applyFont="1" applyFill="1" applyBorder="1" applyAlignment="1">
      <alignment wrapText="1"/>
    </xf>
    <xf numFmtId="3" fontId="83" fillId="34" borderId="64" xfId="0" applyNumberFormat="1" applyFont="1" applyFill="1" applyBorder="1" applyAlignment="1">
      <alignment wrapText="1"/>
    </xf>
    <xf numFmtId="3" fontId="83" fillId="34" borderId="34" xfId="0" applyNumberFormat="1" applyFont="1" applyFill="1" applyBorder="1" applyAlignment="1">
      <alignment wrapText="1"/>
    </xf>
    <xf numFmtId="3" fontId="83" fillId="34" borderId="10" xfId="0" applyNumberFormat="1" applyFont="1" applyFill="1" applyBorder="1" applyAlignment="1">
      <alignment wrapText="1"/>
    </xf>
    <xf numFmtId="3" fontId="83" fillId="34" borderId="39" xfId="0" applyNumberFormat="1" applyFont="1" applyFill="1" applyBorder="1" applyAlignment="1">
      <alignment/>
    </xf>
    <xf numFmtId="3" fontId="89" fillId="0" borderId="0" xfId="0" applyNumberFormat="1" applyFont="1" applyBorder="1" applyAlignment="1">
      <alignment/>
    </xf>
    <xf numFmtId="3" fontId="89" fillId="0" borderId="64" xfId="0" applyNumberFormat="1" applyFont="1" applyBorder="1" applyAlignment="1">
      <alignment/>
    </xf>
    <xf numFmtId="3" fontId="83" fillId="34" borderId="66" xfId="0" applyNumberFormat="1" applyFont="1" applyFill="1" applyBorder="1" applyAlignment="1">
      <alignment wrapText="1"/>
    </xf>
    <xf numFmtId="3" fontId="83" fillId="34" borderId="67" xfId="0" applyNumberFormat="1" applyFont="1" applyFill="1" applyBorder="1" applyAlignment="1">
      <alignment wrapText="1"/>
    </xf>
    <xf numFmtId="0" fontId="3" fillId="0" borderId="38" xfId="0" applyFont="1" applyBorder="1" applyAlignment="1">
      <alignment horizontal="center"/>
    </xf>
    <xf numFmtId="0" fontId="95" fillId="0" borderId="0" xfId="0" applyFont="1" applyBorder="1" applyAlignment="1">
      <alignment horizontal="center"/>
    </xf>
    <xf numFmtId="3" fontId="83" fillId="37" borderId="60" xfId="0" applyNumberFormat="1" applyFont="1" applyFill="1" applyBorder="1" applyAlignment="1">
      <alignment horizontal="center" vertical="center" wrapText="1"/>
    </xf>
    <xf numFmtId="3" fontId="0" fillId="0" borderId="29" xfId="0" applyNumberFormat="1" applyBorder="1" applyAlignment="1">
      <alignment vertical="center" wrapText="1"/>
    </xf>
    <xf numFmtId="3" fontId="0" fillId="0" borderId="34" xfId="0" applyNumberFormat="1" applyBorder="1" applyAlignment="1">
      <alignment vertical="center" wrapText="1"/>
    </xf>
    <xf numFmtId="3" fontId="81" fillId="37" borderId="13" xfId="0" applyNumberFormat="1" applyFont="1" applyFill="1" applyBorder="1" applyAlignment="1">
      <alignment horizontal="center"/>
    </xf>
    <xf numFmtId="3" fontId="81" fillId="37" borderId="17" xfId="0" applyNumberFormat="1" applyFont="1" applyFill="1" applyBorder="1" applyAlignment="1">
      <alignment horizontal="center"/>
    </xf>
    <xf numFmtId="0" fontId="87" fillId="37" borderId="68" xfId="0" applyFont="1" applyFill="1" applyBorder="1" applyAlignment="1">
      <alignment horizontal="center" wrapText="1"/>
    </xf>
    <xf numFmtId="0" fontId="87" fillId="37" borderId="24" xfId="0" applyFont="1" applyFill="1" applyBorder="1" applyAlignment="1">
      <alignment horizontal="center" wrapText="1"/>
    </xf>
    <xf numFmtId="0" fontId="87" fillId="37" borderId="39" xfId="0" applyFont="1" applyFill="1" applyBorder="1" applyAlignment="1">
      <alignment horizontal="center"/>
    </xf>
    <xf numFmtId="0" fontId="87" fillId="37" borderId="67" xfId="0" applyFont="1" applyFill="1" applyBorder="1" applyAlignment="1">
      <alignment horizontal="center"/>
    </xf>
    <xf numFmtId="0" fontId="87" fillId="37" borderId="65" xfId="0" applyFont="1" applyFill="1" applyBorder="1" applyAlignment="1">
      <alignment horizontal="center"/>
    </xf>
    <xf numFmtId="0" fontId="101" fillId="35" borderId="37" xfId="0" applyFont="1" applyFill="1" applyBorder="1" applyAlignment="1">
      <alignment horizontal="left" wrapText="1"/>
    </xf>
    <xf numFmtId="0" fontId="91" fillId="37" borderId="68" xfId="0" applyFont="1" applyFill="1" applyBorder="1" applyAlignment="1">
      <alignment horizontal="center" wrapText="1"/>
    </xf>
    <xf numFmtId="0" fontId="91" fillId="37" borderId="24" xfId="0" applyFont="1" applyFill="1" applyBorder="1" applyAlignment="1">
      <alignment horizontal="center" wrapText="1"/>
    </xf>
    <xf numFmtId="0" fontId="91" fillId="37" borderId="39" xfId="0" applyFont="1" applyFill="1" applyBorder="1" applyAlignment="1">
      <alignment horizontal="center"/>
    </xf>
    <xf numFmtId="0" fontId="91" fillId="37" borderId="67" xfId="0" applyFont="1" applyFill="1" applyBorder="1" applyAlignment="1">
      <alignment horizontal="center"/>
    </xf>
    <xf numFmtId="0" fontId="91" fillId="37" borderId="65" xfId="0" applyFont="1" applyFill="1" applyBorder="1" applyAlignment="1">
      <alignment horizontal="center"/>
    </xf>
    <xf numFmtId="0" fontId="75" fillId="33" borderId="17" xfId="0" applyFont="1" applyFill="1" applyBorder="1" applyAlignment="1">
      <alignment horizontal="right"/>
    </xf>
    <xf numFmtId="3" fontId="75" fillId="33" borderId="44" xfId="0" applyNumberFormat="1" applyFont="1" applyFill="1" applyBorder="1" applyAlignment="1">
      <alignment horizontal="right"/>
    </xf>
    <xf numFmtId="3" fontId="75" fillId="33" borderId="16" xfId="0" applyNumberFormat="1" applyFont="1" applyFill="1" applyBorder="1" applyAlignment="1">
      <alignment horizontal="right"/>
    </xf>
    <xf numFmtId="0" fontId="0" fillId="36" borderId="17" xfId="0" applyFill="1" applyBorder="1" applyAlignment="1">
      <alignment horizontal="center"/>
    </xf>
    <xf numFmtId="3" fontId="0" fillId="0" borderId="44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0" fontId="75" fillId="33" borderId="17" xfId="0" applyFont="1" applyFill="1" applyBorder="1" applyAlignment="1">
      <alignment vertical="center"/>
    </xf>
    <xf numFmtId="0" fontId="75" fillId="33" borderId="44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3" fontId="0" fillId="36" borderId="17" xfId="0" applyNumberFormat="1" applyFill="1" applyBorder="1" applyAlignment="1">
      <alignment horizontal="center"/>
    </xf>
    <xf numFmtId="3" fontId="0" fillId="35" borderId="44" xfId="0" applyNumberFormat="1" applyFont="1" applyFill="1" applyBorder="1" applyAlignment="1">
      <alignment horizontal="right"/>
    </xf>
    <xf numFmtId="3" fontId="0" fillId="35" borderId="16" xfId="0" applyNumberFormat="1" applyFont="1" applyFill="1" applyBorder="1" applyAlignment="1">
      <alignment horizontal="right"/>
    </xf>
    <xf numFmtId="0" fontId="75" fillId="33" borderId="44" xfId="0" applyFont="1" applyFill="1" applyBorder="1" applyAlignment="1">
      <alignment horizontal="right"/>
    </xf>
    <xf numFmtId="0" fontId="75" fillId="33" borderId="16" xfId="0" applyFont="1" applyFill="1" applyBorder="1" applyAlignment="1">
      <alignment horizontal="right"/>
    </xf>
    <xf numFmtId="3" fontId="75" fillId="33" borderId="44" xfId="0" applyNumberFormat="1" applyFont="1" applyFill="1" applyBorder="1" applyAlignment="1">
      <alignment horizontal="right"/>
    </xf>
    <xf numFmtId="0" fontId="102" fillId="0" borderId="0" xfId="0" applyFont="1" applyAlignment="1">
      <alignment horizontal="center"/>
    </xf>
    <xf numFmtId="0" fontId="102" fillId="0" borderId="0" xfId="0" applyFont="1" applyAlignment="1">
      <alignment/>
    </xf>
    <xf numFmtId="0" fontId="102" fillId="0" borderId="0" xfId="0" applyFont="1" applyBorder="1" applyAlignment="1">
      <alignment horizontal="center"/>
    </xf>
    <xf numFmtId="3" fontId="0" fillId="0" borderId="44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0" fontId="0" fillId="0" borderId="44" xfId="0" applyBorder="1" applyAlignment="1">
      <alignment horizontal="center"/>
    </xf>
    <xf numFmtId="3" fontId="75" fillId="36" borderId="44" xfId="0" applyNumberFormat="1" applyFont="1" applyFill="1" applyBorder="1" applyAlignment="1">
      <alignment horizontal="center"/>
    </xf>
    <xf numFmtId="3" fontId="75" fillId="36" borderId="16" xfId="0" applyNumberFormat="1" applyFont="1" applyFill="1" applyBorder="1" applyAlignment="1">
      <alignment horizontal="center"/>
    </xf>
    <xf numFmtId="0" fontId="0" fillId="33" borderId="44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4" xfId="0" applyBorder="1" applyAlignment="1">
      <alignment wrapText="1"/>
    </xf>
    <xf numFmtId="0" fontId="0" fillId="0" borderId="69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44" xfId="0" applyFont="1" applyBorder="1" applyAlignment="1">
      <alignment wrapText="1"/>
    </xf>
    <xf numFmtId="0" fontId="0" fillId="0" borderId="44" xfId="0" applyFont="1" applyBorder="1" applyAlignment="1">
      <alignment vertical="top" wrapText="1"/>
    </xf>
    <xf numFmtId="0" fontId="75" fillId="33" borderId="17" xfId="0" applyFont="1" applyFill="1" applyBorder="1" applyAlignment="1">
      <alignment horizontal="center"/>
    </xf>
    <xf numFmtId="0" fontId="0" fillId="0" borderId="44" xfId="0" applyFont="1" applyBorder="1" applyAlignment="1">
      <alignment/>
    </xf>
    <xf numFmtId="0" fontId="0" fillId="0" borderId="69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44" xfId="0" applyBorder="1" applyAlignment="1">
      <alignment/>
    </xf>
    <xf numFmtId="49" fontId="0" fillId="0" borderId="4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0" fillId="0" borderId="44" xfId="0" applyBorder="1" applyAlignment="1">
      <alignment vertical="top" wrapText="1"/>
    </xf>
    <xf numFmtId="0" fontId="0" fillId="0" borderId="69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69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25" fillId="36" borderId="70" xfId="49" applyFont="1" applyFill="1" applyBorder="1" applyAlignment="1">
      <alignment horizontal="center" vertical="center" textRotation="90"/>
      <protection/>
    </xf>
    <xf numFmtId="0" fontId="25" fillId="36" borderId="71" xfId="49" applyFont="1" applyFill="1" applyBorder="1" applyAlignment="1">
      <alignment horizontal="center" vertical="center" textRotation="90"/>
      <protection/>
    </xf>
    <xf numFmtId="0" fontId="25" fillId="36" borderId="72" xfId="49" applyFont="1" applyFill="1" applyBorder="1" applyAlignment="1">
      <alignment horizontal="center" vertical="center" textRotation="90"/>
      <protection/>
    </xf>
    <xf numFmtId="0" fontId="25" fillId="36" borderId="73" xfId="49" applyFont="1" applyFill="1" applyBorder="1" applyAlignment="1">
      <alignment horizontal="center" vertical="center" textRotation="90"/>
      <protection/>
    </xf>
    <xf numFmtId="0" fontId="25" fillId="36" borderId="74" xfId="49" applyFont="1" applyFill="1" applyBorder="1" applyAlignment="1">
      <alignment horizontal="center" vertical="center" textRotation="90" wrapText="1"/>
      <protection/>
    </xf>
    <xf numFmtId="0" fontId="21" fillId="36" borderId="75" xfId="49" applyFill="1" applyBorder="1" applyAlignment="1">
      <alignment horizontal="center" vertical="center" textRotation="90"/>
      <protection/>
    </xf>
    <xf numFmtId="0" fontId="25" fillId="36" borderId="55" xfId="49" applyFont="1" applyFill="1" applyBorder="1" applyAlignment="1">
      <alignment horizontal="center" vertical="center" textRotation="90"/>
      <protection/>
    </xf>
    <xf numFmtId="0" fontId="25" fillId="36" borderId="76" xfId="49" applyFont="1" applyFill="1" applyBorder="1" applyAlignment="1">
      <alignment horizontal="center" vertical="center" textRotation="90"/>
      <protection/>
    </xf>
    <xf numFmtId="0" fontId="25" fillId="36" borderId="56" xfId="49" applyFont="1" applyFill="1" applyBorder="1" applyAlignment="1">
      <alignment horizontal="center" vertical="center" textRotation="90" wrapText="1"/>
      <protection/>
    </xf>
    <xf numFmtId="0" fontId="21" fillId="36" borderId="74" xfId="49" applyFill="1" applyBorder="1" applyAlignment="1">
      <alignment horizontal="center" vertical="center" textRotation="90"/>
      <protection/>
    </xf>
    <xf numFmtId="0" fontId="25" fillId="36" borderId="17" xfId="49" applyFont="1" applyFill="1" applyBorder="1" applyAlignment="1">
      <alignment horizontal="center" vertical="center" textRotation="90"/>
      <protection/>
    </xf>
    <xf numFmtId="0" fontId="103" fillId="36" borderId="70" xfId="49" applyFont="1" applyFill="1" applyBorder="1" applyAlignment="1">
      <alignment horizontal="center" vertical="center" textRotation="90"/>
      <protection/>
    </xf>
    <xf numFmtId="0" fontId="103" fillId="36" borderId="71" xfId="49" applyFont="1" applyFill="1" applyBorder="1" applyAlignment="1">
      <alignment horizontal="center" vertical="center" textRotation="90"/>
      <protection/>
    </xf>
    <xf numFmtId="0" fontId="25" fillId="36" borderId="77" xfId="49" applyFont="1" applyFill="1" applyBorder="1" applyAlignment="1">
      <alignment horizontal="center" vertical="center" textRotation="90"/>
      <protection/>
    </xf>
    <xf numFmtId="0" fontId="25" fillId="36" borderId="78" xfId="49" applyFont="1" applyFill="1" applyBorder="1" applyAlignment="1">
      <alignment horizontal="center" vertical="center" textRotation="90"/>
      <protection/>
    </xf>
    <xf numFmtId="0" fontId="4" fillId="0" borderId="38" xfId="49" applyFont="1" applyBorder="1" applyAlignment="1">
      <alignment horizontal="center" vertical="top"/>
      <protection/>
    </xf>
    <xf numFmtId="0" fontId="3" fillId="0" borderId="0" xfId="49" applyFont="1" applyAlignment="1">
      <alignment horizontal="center" vertical="top"/>
      <protection/>
    </xf>
    <xf numFmtId="0" fontId="23" fillId="33" borderId="79" xfId="49" applyFont="1" applyFill="1" applyBorder="1" applyAlignment="1">
      <alignment horizontal="left" vertical="center"/>
      <protection/>
    </xf>
    <xf numFmtId="0" fontId="23" fillId="33" borderId="49" xfId="49" applyFont="1" applyFill="1" applyBorder="1" applyAlignment="1">
      <alignment horizontal="left" vertical="center"/>
      <protection/>
    </xf>
    <xf numFmtId="0" fontId="23" fillId="33" borderId="80" xfId="49" applyFont="1" applyFill="1" applyBorder="1" applyAlignment="1">
      <alignment horizontal="left" vertical="center"/>
      <protection/>
    </xf>
    <xf numFmtId="0" fontId="24" fillId="33" borderId="81" xfId="49" applyFont="1" applyFill="1" applyBorder="1" applyAlignment="1">
      <alignment horizontal="center" vertical="center"/>
      <protection/>
    </xf>
    <xf numFmtId="0" fontId="24" fillId="33" borderId="82" xfId="49" applyFont="1" applyFill="1" applyBorder="1" applyAlignment="1">
      <alignment horizontal="center" vertical="center"/>
      <protection/>
    </xf>
    <xf numFmtId="0" fontId="24" fillId="33" borderId="83" xfId="49" applyFont="1" applyFill="1" applyBorder="1" applyAlignment="1">
      <alignment horizontal="center" vertical="center"/>
      <protection/>
    </xf>
    <xf numFmtId="0" fontId="25" fillId="36" borderId="84" xfId="49" applyFont="1" applyFill="1" applyBorder="1" applyAlignment="1">
      <alignment horizontal="center" vertical="center"/>
      <protection/>
    </xf>
    <xf numFmtId="0" fontId="25" fillId="36" borderId="85" xfId="49" applyFont="1" applyFill="1" applyBorder="1" applyAlignment="1">
      <alignment horizontal="center" vertical="center"/>
      <protection/>
    </xf>
    <xf numFmtId="0" fontId="25" fillId="36" borderId="86" xfId="49" applyFont="1" applyFill="1" applyBorder="1" applyAlignment="1">
      <alignment horizontal="center" vertical="center"/>
      <protection/>
    </xf>
    <xf numFmtId="0" fontId="25" fillId="36" borderId="87" xfId="49" applyFont="1" applyFill="1" applyBorder="1" applyAlignment="1">
      <alignment horizontal="center" vertical="center"/>
      <protection/>
    </xf>
    <xf numFmtId="0" fontId="25" fillId="36" borderId="88" xfId="49" applyFont="1" applyFill="1" applyBorder="1" applyAlignment="1">
      <alignment horizontal="center" vertical="center"/>
      <protection/>
    </xf>
    <xf numFmtId="0" fontId="25" fillId="36" borderId="89" xfId="49" applyFont="1" applyFill="1" applyBorder="1" applyAlignment="1">
      <alignment horizontal="center" vertical="center" textRotation="90"/>
      <protection/>
    </xf>
    <xf numFmtId="0" fontId="25" fillId="36" borderId="90" xfId="49" applyFont="1" applyFill="1" applyBorder="1" applyAlignment="1">
      <alignment horizontal="center" vertical="center" textRotation="90" wrapText="1"/>
      <protection/>
    </xf>
    <xf numFmtId="0" fontId="21" fillId="36" borderId="91" xfId="49" applyFill="1" applyBorder="1" applyAlignment="1">
      <alignment horizontal="center" vertical="center" textRotation="90"/>
      <protection/>
    </xf>
    <xf numFmtId="0" fontId="25" fillId="36" borderId="56" xfId="49" applyFont="1" applyFill="1" applyBorder="1" applyAlignment="1">
      <alignment horizontal="center" vertical="center" textRotation="90"/>
      <protection/>
    </xf>
    <xf numFmtId="0" fontId="25" fillId="36" borderId="74" xfId="49" applyFont="1" applyFill="1" applyBorder="1" applyAlignment="1">
      <alignment horizontal="center" vertical="center" textRotation="90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4"/>
  <sheetViews>
    <sheetView tabSelected="1" zoomScalePageLayoutView="0" workbookViewId="0" topLeftCell="A13">
      <selection activeCell="L43" sqref="L43"/>
    </sheetView>
  </sheetViews>
  <sheetFormatPr defaultColWidth="9.140625" defaultRowHeight="15"/>
  <cols>
    <col min="7" max="7" width="11.8515625" style="0" customWidth="1"/>
  </cols>
  <sheetData>
    <row r="4" spans="1:9" ht="22.5" customHeight="1">
      <c r="A4" s="231" t="s">
        <v>279</v>
      </c>
      <c r="B4" s="231"/>
      <c r="C4" s="231"/>
      <c r="D4" s="231"/>
      <c r="E4" s="231"/>
      <c r="F4" s="231"/>
      <c r="G4" s="231"/>
      <c r="H4" s="231"/>
      <c r="I4" s="231"/>
    </row>
    <row r="18" spans="1:9" ht="20.25">
      <c r="A18" s="232" t="s">
        <v>280</v>
      </c>
      <c r="B18" s="232"/>
      <c r="C18" s="232"/>
      <c r="D18" s="232"/>
      <c r="E18" s="232"/>
      <c r="F18" s="232"/>
      <c r="G18" s="232"/>
      <c r="H18" s="232"/>
      <c r="I18" s="232"/>
    </row>
    <row r="19" spans="1:9" ht="20.25">
      <c r="A19" s="232"/>
      <c r="B19" s="232"/>
      <c r="C19" s="232"/>
      <c r="D19" s="232"/>
      <c r="E19" s="232"/>
      <c r="F19" s="232"/>
      <c r="G19" s="232"/>
      <c r="H19" s="232"/>
      <c r="I19" s="232"/>
    </row>
    <row r="20" spans="1:7" ht="20.25">
      <c r="A20" s="232"/>
      <c r="B20" s="232"/>
      <c r="C20" s="232"/>
      <c r="D20" s="232"/>
      <c r="E20" s="232"/>
      <c r="F20" s="232"/>
      <c r="G20" s="232"/>
    </row>
    <row r="21" spans="1:7" ht="15.75">
      <c r="A21" s="207"/>
      <c r="B21" s="208"/>
      <c r="C21" s="208"/>
      <c r="D21" s="208"/>
      <c r="E21" s="208"/>
      <c r="F21" s="208"/>
      <c r="G21" s="208"/>
    </row>
    <row r="22" spans="1:7" ht="15.75">
      <c r="A22" s="207"/>
      <c r="B22" s="208"/>
      <c r="C22" s="208"/>
      <c r="D22" s="208"/>
      <c r="E22" s="208"/>
      <c r="F22" s="208"/>
      <c r="G22" s="208"/>
    </row>
    <row r="23" spans="1:9" ht="20.25">
      <c r="A23" s="233" t="s">
        <v>295</v>
      </c>
      <c r="B23" s="233"/>
      <c r="C23" s="233"/>
      <c r="D23" s="233"/>
      <c r="E23" s="233"/>
      <c r="F23" s="233"/>
      <c r="G23" s="233"/>
      <c r="H23" s="233"/>
      <c r="I23" s="233"/>
    </row>
    <row r="24" spans="1:7" ht="15.75">
      <c r="A24" s="207"/>
      <c r="B24" s="208"/>
      <c r="C24" s="208"/>
      <c r="D24" s="208"/>
      <c r="E24" s="208"/>
      <c r="F24" s="208"/>
      <c r="G24" s="208"/>
    </row>
    <row r="25" spans="1:7" ht="15.75">
      <c r="A25" s="207"/>
      <c r="B25" s="208"/>
      <c r="C25" s="208"/>
      <c r="D25" s="208"/>
      <c r="E25" s="208"/>
      <c r="F25" s="208"/>
      <c r="G25" s="208"/>
    </row>
    <row r="26" spans="1:7" ht="15.75">
      <c r="A26" s="207"/>
      <c r="B26" s="208"/>
      <c r="C26" s="208"/>
      <c r="D26" s="208"/>
      <c r="E26" s="208"/>
      <c r="F26" s="208"/>
      <c r="G26" s="208"/>
    </row>
    <row r="27" spans="1:7" ht="15.75">
      <c r="A27" s="207"/>
      <c r="B27" s="208"/>
      <c r="C27" s="208"/>
      <c r="D27" s="208"/>
      <c r="E27" s="208"/>
      <c r="F27" s="208"/>
      <c r="G27" s="208"/>
    </row>
    <row r="28" spans="1:7" ht="15.75">
      <c r="A28" s="207"/>
      <c r="B28" s="208"/>
      <c r="C28" s="208"/>
      <c r="D28" s="208"/>
      <c r="E28" s="208"/>
      <c r="F28" s="208"/>
      <c r="G28" s="208"/>
    </row>
    <row r="29" spans="1:7" ht="23.25">
      <c r="A29" s="207"/>
      <c r="B29" s="208"/>
      <c r="C29" s="234"/>
      <c r="D29" s="234"/>
      <c r="E29" s="234"/>
      <c r="F29" s="208"/>
      <c r="G29" s="208"/>
    </row>
    <row r="30" spans="1:7" ht="15.75">
      <c r="A30" s="207"/>
      <c r="B30" s="208"/>
      <c r="C30" s="208"/>
      <c r="D30" s="208"/>
      <c r="E30" s="208"/>
      <c r="F30" s="208"/>
      <c r="G30" s="208"/>
    </row>
    <row r="31" spans="1:7" ht="15.75">
      <c r="A31" s="207"/>
      <c r="B31" s="208"/>
      <c r="C31" s="208"/>
      <c r="D31" s="208"/>
      <c r="E31" s="208"/>
      <c r="F31" s="208"/>
      <c r="G31" s="208"/>
    </row>
    <row r="32" spans="1:7" ht="15.75">
      <c r="A32" s="207"/>
      <c r="B32" s="208"/>
      <c r="C32" s="208"/>
      <c r="D32" s="208"/>
      <c r="E32" s="208"/>
      <c r="F32" s="208"/>
      <c r="G32" s="208"/>
    </row>
    <row r="33" spans="1:7" ht="15.75">
      <c r="A33" s="207"/>
      <c r="B33" s="208"/>
      <c r="C33" s="208"/>
      <c r="D33" s="208"/>
      <c r="E33" s="208"/>
      <c r="F33" s="208"/>
      <c r="G33" s="208"/>
    </row>
    <row r="34" spans="1:7" ht="15.75">
      <c r="A34" s="207"/>
      <c r="B34" s="208"/>
      <c r="C34" s="208"/>
      <c r="D34" s="208"/>
      <c r="E34" s="208"/>
      <c r="F34" s="208"/>
      <c r="G34" s="208"/>
    </row>
    <row r="35" spans="1:7" ht="15.75">
      <c r="A35" s="207"/>
      <c r="B35" s="208"/>
      <c r="C35" s="208"/>
      <c r="D35" s="208"/>
      <c r="E35" s="208"/>
      <c r="F35" s="208"/>
      <c r="G35" s="208"/>
    </row>
    <row r="36" spans="1:7" ht="15.75">
      <c r="A36" s="207"/>
      <c r="B36" s="208"/>
      <c r="C36" s="208"/>
      <c r="D36" s="208"/>
      <c r="E36" s="208"/>
      <c r="F36" s="208"/>
      <c r="G36" s="208"/>
    </row>
    <row r="37" spans="1:7" ht="15.75">
      <c r="A37" s="207"/>
      <c r="B37" s="208"/>
      <c r="C37" s="208"/>
      <c r="D37" s="208"/>
      <c r="E37" s="208"/>
      <c r="F37" s="208"/>
      <c r="G37" s="208"/>
    </row>
    <row r="38" spans="1:9" ht="15.75">
      <c r="A38" s="229" t="s">
        <v>281</v>
      </c>
      <c r="B38" s="229"/>
      <c r="C38" s="229"/>
      <c r="D38" s="229"/>
      <c r="E38" s="229"/>
      <c r="F38" s="229"/>
      <c r="G38" s="229"/>
      <c r="H38" s="229"/>
      <c r="I38" s="229"/>
    </row>
    <row r="39" spans="1:9" ht="15.75">
      <c r="A39" s="229" t="s">
        <v>282</v>
      </c>
      <c r="B39" s="229"/>
      <c r="C39" s="229"/>
      <c r="D39" s="229"/>
      <c r="E39" s="229"/>
      <c r="F39" s="229"/>
      <c r="G39" s="229"/>
      <c r="H39" s="229"/>
      <c r="I39" s="229"/>
    </row>
    <row r="40" spans="1:9" ht="15.75">
      <c r="A40" s="207"/>
      <c r="B40" s="208"/>
      <c r="C40" s="208"/>
      <c r="D40" s="208"/>
      <c r="E40" s="208"/>
      <c r="F40" s="208"/>
      <c r="G40" s="208"/>
      <c r="H40" s="209"/>
      <c r="I40" s="209"/>
    </row>
    <row r="41" spans="1:9" ht="15.75">
      <c r="A41" s="207"/>
      <c r="B41" s="208"/>
      <c r="C41" s="208"/>
      <c r="D41" s="208"/>
      <c r="E41" s="208"/>
      <c r="F41" s="208"/>
      <c r="G41" s="208"/>
      <c r="H41" s="209"/>
      <c r="I41" s="209"/>
    </row>
    <row r="42" spans="1:9" ht="15">
      <c r="A42" s="230" t="s">
        <v>301</v>
      </c>
      <c r="B42" s="230"/>
      <c r="C42" s="230"/>
      <c r="D42" s="230"/>
      <c r="E42" s="230"/>
      <c r="F42" s="230"/>
      <c r="G42" s="230"/>
      <c r="H42" s="230"/>
      <c r="I42" s="230"/>
    </row>
    <row r="43" spans="1:7" ht="15">
      <c r="A43" s="209"/>
      <c r="B43" s="209"/>
      <c r="C43" s="209"/>
      <c r="D43" s="209"/>
      <c r="E43" s="209"/>
      <c r="F43" s="209"/>
      <c r="G43" s="209"/>
    </row>
    <row r="44" spans="1:7" ht="15">
      <c r="A44" s="209"/>
      <c r="B44" s="209"/>
      <c r="C44" s="209"/>
      <c r="D44" s="209"/>
      <c r="E44" s="209"/>
      <c r="F44" s="209"/>
      <c r="G44" s="209"/>
    </row>
  </sheetData>
  <sheetProtection/>
  <mergeCells count="9">
    <mergeCell ref="A38:I38"/>
    <mergeCell ref="A39:I39"/>
    <mergeCell ref="A42:I42"/>
    <mergeCell ref="A4:I4"/>
    <mergeCell ref="A18:I18"/>
    <mergeCell ref="A19:I19"/>
    <mergeCell ref="A20:G20"/>
    <mergeCell ref="A23:I23"/>
    <mergeCell ref="C29:E2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55"/>
  <sheetViews>
    <sheetView zoomScale="130" zoomScaleNormal="130" zoomScalePageLayoutView="0" workbookViewId="0" topLeftCell="A1">
      <selection activeCell="A1" sqref="A1"/>
    </sheetView>
  </sheetViews>
  <sheetFormatPr defaultColWidth="9.140625" defaultRowHeight="15"/>
  <cols>
    <col min="9" max="9" width="9.140625" style="0" customWidth="1"/>
    <col min="10" max="10" width="9.8515625" style="0" customWidth="1"/>
  </cols>
  <sheetData>
    <row r="2" spans="1:10" ht="18.75" thickBot="1">
      <c r="A2" s="235" t="s">
        <v>20</v>
      </c>
      <c r="B2" s="235"/>
      <c r="C2" s="235"/>
      <c r="D2" s="235"/>
      <c r="E2" s="235"/>
      <c r="F2" s="235"/>
      <c r="G2" s="235"/>
      <c r="H2" s="235"/>
      <c r="I2" s="235"/>
      <c r="J2" s="235"/>
    </row>
    <row r="5" spans="1:10" ht="18.75" customHeight="1">
      <c r="A5" s="263" t="s">
        <v>139</v>
      </c>
      <c r="B5" s="263"/>
      <c r="C5" s="263"/>
      <c r="D5" s="263"/>
      <c r="E5" s="263"/>
      <c r="F5" s="263"/>
      <c r="G5" s="263"/>
      <c r="H5" s="263"/>
      <c r="I5" s="263"/>
      <c r="J5" s="263"/>
    </row>
    <row r="8" spans="3:7" ht="15">
      <c r="C8" s="295" t="s">
        <v>128</v>
      </c>
      <c r="D8" s="295"/>
      <c r="E8" s="295"/>
      <c r="F8" s="295"/>
      <c r="G8" s="295"/>
    </row>
    <row r="10" spans="1:9" ht="15" customHeight="1">
      <c r="A10" s="150" t="s">
        <v>140</v>
      </c>
      <c r="B10" s="312" t="s">
        <v>141</v>
      </c>
      <c r="C10" s="312"/>
      <c r="D10" s="312" t="s">
        <v>142</v>
      </c>
      <c r="E10" s="312"/>
      <c r="F10" s="312"/>
      <c r="G10" s="312"/>
      <c r="H10" s="150" t="s">
        <v>10</v>
      </c>
      <c r="I10" s="150" t="s">
        <v>143</v>
      </c>
    </row>
    <row r="11" spans="1:9" ht="15">
      <c r="A11" s="166">
        <v>1</v>
      </c>
      <c r="B11" s="305" t="s">
        <v>144</v>
      </c>
      <c r="C11" s="306"/>
      <c r="D11" s="319" t="s">
        <v>145</v>
      </c>
      <c r="E11" s="322"/>
      <c r="F11" s="322"/>
      <c r="G11" s="323"/>
      <c r="H11" s="167">
        <v>19</v>
      </c>
      <c r="I11" s="168">
        <f>(H11/232)*100</f>
        <v>8.189655172413794</v>
      </c>
    </row>
    <row r="12" spans="1:9" ht="15" customHeight="1">
      <c r="A12" s="169">
        <v>2</v>
      </c>
      <c r="B12" s="305" t="s">
        <v>146</v>
      </c>
      <c r="C12" s="306"/>
      <c r="D12" s="307" t="s">
        <v>147</v>
      </c>
      <c r="E12" s="308"/>
      <c r="F12" s="308"/>
      <c r="G12" s="309"/>
      <c r="H12" s="167">
        <v>14</v>
      </c>
      <c r="I12" s="168">
        <f aca="true" t="shared" si="0" ref="I12:I20">(H12/232)*100</f>
        <v>6.0344827586206895</v>
      </c>
    </row>
    <row r="13" spans="1:9" ht="31.5" customHeight="1">
      <c r="A13" s="166">
        <v>3</v>
      </c>
      <c r="B13" s="305" t="s">
        <v>148</v>
      </c>
      <c r="C13" s="306"/>
      <c r="D13" s="311" t="s">
        <v>149</v>
      </c>
      <c r="E13" s="308"/>
      <c r="F13" s="308"/>
      <c r="G13" s="309"/>
      <c r="H13" s="167">
        <v>10</v>
      </c>
      <c r="I13" s="168">
        <f t="shared" si="0"/>
        <v>4.310344827586207</v>
      </c>
    </row>
    <row r="14" spans="1:9" ht="15" customHeight="1">
      <c r="A14" s="169">
        <v>4</v>
      </c>
      <c r="B14" s="305" t="s">
        <v>150</v>
      </c>
      <c r="C14" s="306"/>
      <c r="D14" s="307" t="s">
        <v>151</v>
      </c>
      <c r="E14" s="320"/>
      <c r="F14" s="320"/>
      <c r="G14" s="321"/>
      <c r="H14" s="167">
        <v>6</v>
      </c>
      <c r="I14" s="168">
        <f t="shared" si="0"/>
        <v>2.586206896551724</v>
      </c>
    </row>
    <row r="15" spans="1:9" ht="15" customHeight="1">
      <c r="A15" s="166">
        <v>5</v>
      </c>
      <c r="B15" s="300" t="s">
        <v>152</v>
      </c>
      <c r="C15" s="288"/>
      <c r="D15" s="319" t="s">
        <v>153</v>
      </c>
      <c r="E15" s="308"/>
      <c r="F15" s="308"/>
      <c r="G15" s="309"/>
      <c r="H15" s="167">
        <v>6</v>
      </c>
      <c r="I15" s="168">
        <f t="shared" si="0"/>
        <v>2.586206896551724</v>
      </c>
    </row>
    <row r="16" spans="1:12" ht="30.75" customHeight="1">
      <c r="A16" s="169">
        <v>6</v>
      </c>
      <c r="B16" s="305" t="s">
        <v>154</v>
      </c>
      <c r="C16" s="306"/>
      <c r="D16" s="310" t="s">
        <v>155</v>
      </c>
      <c r="E16" s="308"/>
      <c r="F16" s="308"/>
      <c r="G16" s="309"/>
      <c r="H16" s="167">
        <v>5</v>
      </c>
      <c r="I16" s="168">
        <f t="shared" si="0"/>
        <v>2.1551724137931036</v>
      </c>
      <c r="L16" s="170"/>
    </row>
    <row r="17" spans="1:9" ht="30.75" customHeight="1">
      <c r="A17" s="166">
        <v>7</v>
      </c>
      <c r="B17" s="305" t="s">
        <v>156</v>
      </c>
      <c r="C17" s="306"/>
      <c r="D17" s="307" t="s">
        <v>157</v>
      </c>
      <c r="E17" s="320"/>
      <c r="F17" s="320"/>
      <c r="G17" s="321"/>
      <c r="H17" s="167">
        <v>5</v>
      </c>
      <c r="I17" s="168">
        <f t="shared" si="0"/>
        <v>2.1551724137931036</v>
      </c>
    </row>
    <row r="18" spans="1:9" ht="28.5" customHeight="1">
      <c r="A18" s="169">
        <v>8</v>
      </c>
      <c r="B18" s="305" t="s">
        <v>158</v>
      </c>
      <c r="C18" s="306"/>
      <c r="D18" s="310" t="s">
        <v>159</v>
      </c>
      <c r="E18" s="308"/>
      <c r="F18" s="308"/>
      <c r="G18" s="309"/>
      <c r="H18" s="167">
        <v>5</v>
      </c>
      <c r="I18" s="168">
        <f t="shared" si="0"/>
        <v>2.1551724137931036</v>
      </c>
    </row>
    <row r="19" spans="1:9" ht="30" customHeight="1">
      <c r="A19" s="166">
        <v>9</v>
      </c>
      <c r="B19" s="317" t="s">
        <v>160</v>
      </c>
      <c r="C19" s="318"/>
      <c r="D19" s="307" t="s">
        <v>161</v>
      </c>
      <c r="E19" s="308"/>
      <c r="F19" s="308"/>
      <c r="G19" s="309"/>
      <c r="H19" s="167">
        <v>5</v>
      </c>
      <c r="I19" s="168">
        <f t="shared" si="0"/>
        <v>2.1551724137931036</v>
      </c>
    </row>
    <row r="20" spans="1:9" ht="15" customHeight="1">
      <c r="A20" s="169">
        <v>10</v>
      </c>
      <c r="B20" s="305" t="s">
        <v>162</v>
      </c>
      <c r="C20" s="306"/>
      <c r="D20" s="310" t="s">
        <v>163</v>
      </c>
      <c r="E20" s="308"/>
      <c r="F20" s="308"/>
      <c r="G20" s="309"/>
      <c r="H20" s="167">
        <v>4</v>
      </c>
      <c r="I20" s="168">
        <f t="shared" si="0"/>
        <v>1.7241379310344827</v>
      </c>
    </row>
    <row r="22" spans="3:7" ht="15">
      <c r="C22" s="295" t="s">
        <v>131</v>
      </c>
      <c r="D22" s="295"/>
      <c r="E22" s="295"/>
      <c r="F22" s="295"/>
      <c r="G22" s="295"/>
    </row>
    <row r="24" spans="1:9" ht="15">
      <c r="A24" s="150" t="s">
        <v>140</v>
      </c>
      <c r="B24" s="312" t="s">
        <v>141</v>
      </c>
      <c r="C24" s="312"/>
      <c r="D24" s="312" t="s">
        <v>142</v>
      </c>
      <c r="E24" s="312"/>
      <c r="F24" s="312"/>
      <c r="G24" s="312"/>
      <c r="H24" s="150" t="s">
        <v>10</v>
      </c>
      <c r="I24" s="150" t="s">
        <v>143</v>
      </c>
    </row>
    <row r="25" spans="1:9" ht="30.75" customHeight="1">
      <c r="A25" s="166">
        <v>1</v>
      </c>
      <c r="B25" s="305" t="s">
        <v>148</v>
      </c>
      <c r="C25" s="306"/>
      <c r="D25" s="311" t="s">
        <v>149</v>
      </c>
      <c r="E25" s="308"/>
      <c r="F25" s="308"/>
      <c r="G25" s="309"/>
      <c r="H25" s="167">
        <v>449</v>
      </c>
      <c r="I25" s="168">
        <f>(H25/4657)*100</f>
        <v>9.641400042946103</v>
      </c>
    </row>
    <row r="26" spans="1:9" ht="42" customHeight="1">
      <c r="A26" s="169">
        <v>2</v>
      </c>
      <c r="B26" s="305" t="s">
        <v>164</v>
      </c>
      <c r="C26" s="306"/>
      <c r="D26" s="310" t="s">
        <v>165</v>
      </c>
      <c r="E26" s="308"/>
      <c r="F26" s="308"/>
      <c r="G26" s="309"/>
      <c r="H26" s="167">
        <v>112</v>
      </c>
      <c r="I26" s="168">
        <f aca="true" t="shared" si="1" ref="I26:I34">(H26/4657)*100</f>
        <v>2.4049817479063775</v>
      </c>
    </row>
    <row r="27" spans="1:9" ht="15">
      <c r="A27" s="166">
        <v>3</v>
      </c>
      <c r="B27" s="305" t="s">
        <v>166</v>
      </c>
      <c r="C27" s="306"/>
      <c r="D27" s="307" t="s">
        <v>167</v>
      </c>
      <c r="E27" s="308"/>
      <c r="F27" s="308"/>
      <c r="G27" s="309"/>
      <c r="H27" s="167">
        <v>100</v>
      </c>
      <c r="I27" s="168">
        <f t="shared" si="1"/>
        <v>2.1473051320592655</v>
      </c>
    </row>
    <row r="28" spans="1:9" ht="30" customHeight="1">
      <c r="A28" s="169">
        <v>4</v>
      </c>
      <c r="B28" s="305" t="s">
        <v>158</v>
      </c>
      <c r="C28" s="306"/>
      <c r="D28" s="310" t="s">
        <v>159</v>
      </c>
      <c r="E28" s="308"/>
      <c r="F28" s="308"/>
      <c r="G28" s="309"/>
      <c r="H28" s="167">
        <v>100</v>
      </c>
      <c r="I28" s="168">
        <f t="shared" si="1"/>
        <v>2.1473051320592655</v>
      </c>
    </row>
    <row r="29" spans="1:9" ht="31.5" customHeight="1">
      <c r="A29" s="166">
        <v>5</v>
      </c>
      <c r="B29" s="305" t="s">
        <v>154</v>
      </c>
      <c r="C29" s="306"/>
      <c r="D29" s="310" t="s">
        <v>155</v>
      </c>
      <c r="E29" s="308"/>
      <c r="F29" s="308"/>
      <c r="G29" s="309"/>
      <c r="H29" s="167">
        <v>99</v>
      </c>
      <c r="I29" s="168">
        <f t="shared" si="1"/>
        <v>2.125832080738673</v>
      </c>
    </row>
    <row r="30" spans="1:9" ht="30.75" customHeight="1">
      <c r="A30" s="169">
        <v>6</v>
      </c>
      <c r="B30" s="305" t="s">
        <v>162</v>
      </c>
      <c r="C30" s="306"/>
      <c r="D30" s="310" t="s">
        <v>163</v>
      </c>
      <c r="E30" s="308"/>
      <c r="F30" s="308"/>
      <c r="G30" s="309"/>
      <c r="H30" s="167">
        <v>91</v>
      </c>
      <c r="I30" s="168">
        <f t="shared" si="1"/>
        <v>1.9540476701739318</v>
      </c>
    </row>
    <row r="31" spans="1:9" ht="32.25" customHeight="1">
      <c r="A31" s="166">
        <v>7</v>
      </c>
      <c r="B31" s="305" t="s">
        <v>168</v>
      </c>
      <c r="C31" s="306"/>
      <c r="D31" s="310" t="s">
        <v>169</v>
      </c>
      <c r="E31" s="308"/>
      <c r="F31" s="308"/>
      <c r="G31" s="309"/>
      <c r="H31" s="167">
        <v>77</v>
      </c>
      <c r="I31" s="168">
        <f t="shared" si="1"/>
        <v>1.6534249516856347</v>
      </c>
    </row>
    <row r="32" spans="1:9" ht="15">
      <c r="A32" s="169">
        <v>8</v>
      </c>
      <c r="B32" s="300" t="s">
        <v>170</v>
      </c>
      <c r="C32" s="288"/>
      <c r="D32" s="313" t="s">
        <v>171</v>
      </c>
      <c r="E32" s="314"/>
      <c r="F32" s="314"/>
      <c r="G32" s="315"/>
      <c r="H32" s="167">
        <v>62</v>
      </c>
      <c r="I32" s="168">
        <f t="shared" si="1"/>
        <v>1.3313291818767448</v>
      </c>
    </row>
    <row r="33" spans="1:9" ht="31.5" customHeight="1">
      <c r="A33" s="166">
        <v>9</v>
      </c>
      <c r="B33" s="305" t="s">
        <v>172</v>
      </c>
      <c r="C33" s="306"/>
      <c r="D33" s="307" t="s">
        <v>173</v>
      </c>
      <c r="E33" s="308"/>
      <c r="F33" s="308"/>
      <c r="G33" s="309"/>
      <c r="H33" s="167">
        <v>55</v>
      </c>
      <c r="I33" s="168">
        <f t="shared" si="1"/>
        <v>1.181017822632596</v>
      </c>
    </row>
    <row r="34" spans="1:9" ht="15">
      <c r="A34" s="169">
        <v>10</v>
      </c>
      <c r="B34" s="300" t="s">
        <v>174</v>
      </c>
      <c r="C34" s="288"/>
      <c r="D34" s="316" t="s">
        <v>175</v>
      </c>
      <c r="E34" s="314"/>
      <c r="F34" s="314"/>
      <c r="G34" s="315"/>
      <c r="H34" s="167">
        <v>53</v>
      </c>
      <c r="I34" s="168">
        <f t="shared" si="1"/>
        <v>1.1380717199914108</v>
      </c>
    </row>
    <row r="36" spans="1:4" ht="15">
      <c r="A36" s="25" t="s">
        <v>19</v>
      </c>
      <c r="B36" s="25"/>
      <c r="C36" s="25"/>
      <c r="D36" s="25"/>
    </row>
    <row r="41" spans="3:7" ht="15">
      <c r="C41" s="295" t="s">
        <v>176</v>
      </c>
      <c r="D41" s="295"/>
      <c r="E41" s="295"/>
      <c r="F41" s="295"/>
      <c r="G41" s="295"/>
    </row>
    <row r="43" spans="1:9" ht="15">
      <c r="A43" s="150" t="s">
        <v>140</v>
      </c>
      <c r="B43" s="312" t="s">
        <v>141</v>
      </c>
      <c r="C43" s="312"/>
      <c r="D43" s="312" t="s">
        <v>142</v>
      </c>
      <c r="E43" s="312"/>
      <c r="F43" s="312"/>
      <c r="G43" s="312"/>
      <c r="H43" s="150" t="s">
        <v>10</v>
      </c>
      <c r="I43" s="150" t="s">
        <v>143</v>
      </c>
    </row>
    <row r="44" spans="1:9" ht="44.25" customHeight="1">
      <c r="A44" s="166">
        <v>1</v>
      </c>
      <c r="B44" s="305" t="s">
        <v>164</v>
      </c>
      <c r="C44" s="306"/>
      <c r="D44" s="310" t="s">
        <v>165</v>
      </c>
      <c r="E44" s="308"/>
      <c r="F44" s="308"/>
      <c r="G44" s="309"/>
      <c r="H44" s="167">
        <v>482</v>
      </c>
      <c r="I44" s="168">
        <f>(H44/4527)*100</f>
        <v>10.647227744643253</v>
      </c>
    </row>
    <row r="45" spans="1:9" ht="33.75" customHeight="1">
      <c r="A45" s="169">
        <v>2</v>
      </c>
      <c r="B45" s="305" t="s">
        <v>148</v>
      </c>
      <c r="C45" s="306"/>
      <c r="D45" s="311" t="s">
        <v>149</v>
      </c>
      <c r="E45" s="308"/>
      <c r="F45" s="308"/>
      <c r="G45" s="309"/>
      <c r="H45" s="167">
        <v>436</v>
      </c>
      <c r="I45" s="168">
        <f aca="true" t="shared" si="2" ref="I45:I53">(H45/4527)*100</f>
        <v>9.631102275237465</v>
      </c>
    </row>
    <row r="46" spans="1:9" ht="30" customHeight="1">
      <c r="A46" s="166">
        <v>3</v>
      </c>
      <c r="B46" s="305" t="s">
        <v>154</v>
      </c>
      <c r="C46" s="306"/>
      <c r="D46" s="310" t="s">
        <v>155</v>
      </c>
      <c r="E46" s="308"/>
      <c r="F46" s="308"/>
      <c r="G46" s="309"/>
      <c r="H46" s="167">
        <v>199</v>
      </c>
      <c r="I46" s="168">
        <f t="shared" si="2"/>
        <v>4.395847139385907</v>
      </c>
    </row>
    <row r="47" spans="1:9" ht="42.75" customHeight="1">
      <c r="A47" s="169">
        <v>4</v>
      </c>
      <c r="B47" s="305" t="s">
        <v>177</v>
      </c>
      <c r="C47" s="306"/>
      <c r="D47" s="307" t="s">
        <v>178</v>
      </c>
      <c r="E47" s="308"/>
      <c r="F47" s="308"/>
      <c r="G47" s="309"/>
      <c r="H47" s="167">
        <v>129</v>
      </c>
      <c r="I47" s="168">
        <f t="shared" si="2"/>
        <v>2.8495692511597084</v>
      </c>
    </row>
    <row r="48" spans="1:9" ht="48" customHeight="1">
      <c r="A48" s="166">
        <v>5</v>
      </c>
      <c r="B48" s="305" t="s">
        <v>179</v>
      </c>
      <c r="C48" s="306"/>
      <c r="D48" s="307" t="s">
        <v>180</v>
      </c>
      <c r="E48" s="308"/>
      <c r="F48" s="308"/>
      <c r="G48" s="309"/>
      <c r="H48" s="167">
        <v>89</v>
      </c>
      <c r="I48" s="168">
        <f t="shared" si="2"/>
        <v>1.9659818864590235</v>
      </c>
    </row>
    <row r="49" spans="1:9" ht="45.75" customHeight="1">
      <c r="A49" s="169">
        <v>6</v>
      </c>
      <c r="B49" s="305" t="s">
        <v>181</v>
      </c>
      <c r="C49" s="306"/>
      <c r="D49" s="307" t="s">
        <v>182</v>
      </c>
      <c r="E49" s="308"/>
      <c r="F49" s="308"/>
      <c r="G49" s="309"/>
      <c r="H49" s="167">
        <v>88</v>
      </c>
      <c r="I49" s="168">
        <f t="shared" si="2"/>
        <v>1.9438922023415066</v>
      </c>
    </row>
    <row r="50" spans="1:9" ht="15">
      <c r="A50" s="166">
        <v>7</v>
      </c>
      <c r="B50" s="305" t="s">
        <v>166</v>
      </c>
      <c r="C50" s="306"/>
      <c r="D50" s="307" t="s">
        <v>167</v>
      </c>
      <c r="E50" s="308"/>
      <c r="F50" s="308"/>
      <c r="G50" s="309"/>
      <c r="H50" s="167">
        <v>87</v>
      </c>
      <c r="I50" s="168">
        <f t="shared" si="2"/>
        <v>1.9218025182239893</v>
      </c>
    </row>
    <row r="51" spans="1:9" ht="36" customHeight="1">
      <c r="A51" s="169">
        <v>8</v>
      </c>
      <c r="B51" s="305" t="s">
        <v>183</v>
      </c>
      <c r="C51" s="306"/>
      <c r="D51" s="307" t="s">
        <v>184</v>
      </c>
      <c r="E51" s="308"/>
      <c r="F51" s="308"/>
      <c r="G51" s="309"/>
      <c r="H51" s="167">
        <v>85</v>
      </c>
      <c r="I51" s="168">
        <f t="shared" si="2"/>
        <v>1.877623149988955</v>
      </c>
    </row>
    <row r="52" spans="1:9" ht="28.5" customHeight="1">
      <c r="A52" s="166">
        <v>9</v>
      </c>
      <c r="B52" s="305" t="s">
        <v>162</v>
      </c>
      <c r="C52" s="306"/>
      <c r="D52" s="310" t="s">
        <v>163</v>
      </c>
      <c r="E52" s="308"/>
      <c r="F52" s="308"/>
      <c r="G52" s="309"/>
      <c r="H52" s="167">
        <v>75</v>
      </c>
      <c r="I52" s="168">
        <f t="shared" si="2"/>
        <v>1.656726308813784</v>
      </c>
    </row>
    <row r="53" spans="1:9" ht="44.25" customHeight="1">
      <c r="A53" s="169">
        <v>10</v>
      </c>
      <c r="B53" s="305" t="s">
        <v>185</v>
      </c>
      <c r="C53" s="306"/>
      <c r="D53" s="307" t="s">
        <v>186</v>
      </c>
      <c r="E53" s="308"/>
      <c r="F53" s="308"/>
      <c r="G53" s="309"/>
      <c r="H53" s="167">
        <v>71</v>
      </c>
      <c r="I53" s="168">
        <f t="shared" si="2"/>
        <v>1.5683675723437156</v>
      </c>
    </row>
    <row r="55" spans="1:4" ht="15">
      <c r="A55" s="25" t="s">
        <v>19</v>
      </c>
      <c r="B55" s="25"/>
      <c r="C55" s="25"/>
      <c r="D55" s="25"/>
    </row>
  </sheetData>
  <sheetProtection/>
  <mergeCells count="71">
    <mergeCell ref="B11:C11"/>
    <mergeCell ref="D11:G11"/>
    <mergeCell ref="A2:J2"/>
    <mergeCell ref="A5:J5"/>
    <mergeCell ref="C8:G8"/>
    <mergeCell ref="B10:C10"/>
    <mergeCell ref="D10:G10"/>
    <mergeCell ref="B12:C12"/>
    <mergeCell ref="D12:G12"/>
    <mergeCell ref="B13:C13"/>
    <mergeCell ref="D13:G13"/>
    <mergeCell ref="B14:C14"/>
    <mergeCell ref="D14:G14"/>
    <mergeCell ref="B15:C15"/>
    <mergeCell ref="D15:G15"/>
    <mergeCell ref="B16:C16"/>
    <mergeCell ref="D16:G16"/>
    <mergeCell ref="B17:C17"/>
    <mergeCell ref="D17:G17"/>
    <mergeCell ref="B26:C26"/>
    <mergeCell ref="D26:G26"/>
    <mergeCell ref="B18:C18"/>
    <mergeCell ref="D18:G18"/>
    <mergeCell ref="B19:C19"/>
    <mergeCell ref="D19:G19"/>
    <mergeCell ref="B20:C20"/>
    <mergeCell ref="D20:G20"/>
    <mergeCell ref="C22:G22"/>
    <mergeCell ref="B24:C24"/>
    <mergeCell ref="D24:G24"/>
    <mergeCell ref="B25:C25"/>
    <mergeCell ref="D25:G25"/>
    <mergeCell ref="B27:C27"/>
    <mergeCell ref="D27:G27"/>
    <mergeCell ref="B28:C28"/>
    <mergeCell ref="D28:G28"/>
    <mergeCell ref="B29:C29"/>
    <mergeCell ref="D29:G29"/>
    <mergeCell ref="B43:C43"/>
    <mergeCell ref="D43:G43"/>
    <mergeCell ref="B30:C30"/>
    <mergeCell ref="D30:G30"/>
    <mergeCell ref="B31:C31"/>
    <mergeCell ref="D31:G31"/>
    <mergeCell ref="B32:C32"/>
    <mergeCell ref="D32:G32"/>
    <mergeCell ref="B33:C33"/>
    <mergeCell ref="D33:G33"/>
    <mergeCell ref="B34:C34"/>
    <mergeCell ref="D34:G34"/>
    <mergeCell ref="C41:G41"/>
    <mergeCell ref="B44:C44"/>
    <mergeCell ref="D44:G44"/>
    <mergeCell ref="B45:C45"/>
    <mergeCell ref="D45:G45"/>
    <mergeCell ref="B46:C46"/>
    <mergeCell ref="D46:G46"/>
    <mergeCell ref="B47:C47"/>
    <mergeCell ref="D47:G47"/>
    <mergeCell ref="B48:C48"/>
    <mergeCell ref="D48:G48"/>
    <mergeCell ref="B49:C49"/>
    <mergeCell ref="D49:G49"/>
    <mergeCell ref="B53:C53"/>
    <mergeCell ref="D53:G53"/>
    <mergeCell ref="B50:C50"/>
    <mergeCell ref="D50:G50"/>
    <mergeCell ref="B51:C51"/>
    <mergeCell ref="D51:G51"/>
    <mergeCell ref="B52:C52"/>
    <mergeCell ref="D52:G52"/>
  </mergeCells>
  <printOptions/>
  <pageMargins left="0.5905511811023623" right="0.3937007874015748" top="0.7480314960629921" bottom="0.7480314960629921" header="0.31496062992125984" footer="0.31496062992125984"/>
  <pageSetup horizontalDpi="600" verticalDpi="600" orientation="portrait" paperSize="9" r:id="rId1"/>
  <headerFooter>
    <oddFooter>&amp;L19.03.2010&amp;CTÜRKİYE ODALAR ve BORSALAR BİRLİĞİ
Bilgi Hizmetleri Dairesi&amp;R&amp;P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R96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9.140625" defaultRowHeight="16.5" customHeight="1"/>
  <cols>
    <col min="1" max="1" width="21.7109375" style="172" customWidth="1"/>
    <col min="2" max="2" width="7.421875" style="171" customWidth="1"/>
    <col min="3" max="3" width="6.8515625" style="171" customWidth="1"/>
    <col min="4" max="4" width="7.140625" style="171" customWidth="1"/>
    <col min="5" max="5" width="7.00390625" style="171" customWidth="1"/>
    <col min="6" max="8" width="6.28125" style="171" customWidth="1"/>
    <col min="9" max="9" width="7.140625" style="171" customWidth="1"/>
    <col min="10" max="10" width="1.1484375" style="173" customWidth="1"/>
    <col min="11" max="11" width="6.8515625" style="171" customWidth="1"/>
    <col min="12" max="12" width="6.28125" style="171" customWidth="1"/>
    <col min="13" max="13" width="7.00390625" style="171" customWidth="1"/>
    <col min="14" max="17" width="6.28125" style="171" customWidth="1"/>
    <col min="18" max="18" width="7.28125" style="171" customWidth="1"/>
    <col min="19" max="19" width="2.421875" style="171" customWidth="1"/>
    <col min="20" max="16384" width="9.140625" style="171" customWidth="1"/>
  </cols>
  <sheetData>
    <row r="2" spans="1:18" ht="16.5" customHeight="1" thickBot="1">
      <c r="A2" s="339" t="s">
        <v>20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</row>
    <row r="4" spans="1:18" ht="16.5" customHeight="1">
      <c r="A4" s="340" t="s">
        <v>187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</row>
    <row r="6" ht="16.5" customHeight="1" thickBot="1"/>
    <row r="7" spans="1:18" s="175" customFormat="1" ht="17.25" thickBot="1" thickTop="1">
      <c r="A7" s="341" t="s">
        <v>188</v>
      </c>
      <c r="B7" s="344" t="s">
        <v>189</v>
      </c>
      <c r="C7" s="345"/>
      <c r="D7" s="345"/>
      <c r="E7" s="345"/>
      <c r="F7" s="345"/>
      <c r="G7" s="345"/>
      <c r="H7" s="345"/>
      <c r="I7" s="346"/>
      <c r="J7" s="174"/>
      <c r="K7" s="344" t="s">
        <v>190</v>
      </c>
      <c r="L7" s="345"/>
      <c r="M7" s="345"/>
      <c r="N7" s="345"/>
      <c r="O7" s="345"/>
      <c r="P7" s="345"/>
      <c r="Q7" s="345"/>
      <c r="R7" s="346"/>
    </row>
    <row r="8" spans="1:18" ht="15.75" thickTop="1">
      <c r="A8" s="342"/>
      <c r="B8" s="347" t="s">
        <v>191</v>
      </c>
      <c r="C8" s="347"/>
      <c r="D8" s="347"/>
      <c r="E8" s="348" t="s">
        <v>192</v>
      </c>
      <c r="F8" s="349"/>
      <c r="G8" s="347" t="s">
        <v>193</v>
      </c>
      <c r="H8" s="347"/>
      <c r="I8" s="349"/>
      <c r="J8" s="176"/>
      <c r="K8" s="348" t="s">
        <v>191</v>
      </c>
      <c r="L8" s="350"/>
      <c r="M8" s="349"/>
      <c r="N8" s="348" t="s">
        <v>192</v>
      </c>
      <c r="O8" s="351"/>
      <c r="P8" s="348" t="s">
        <v>193</v>
      </c>
      <c r="Q8" s="350"/>
      <c r="R8" s="349"/>
    </row>
    <row r="9" spans="1:18" ht="18" customHeight="1">
      <c r="A9" s="342"/>
      <c r="B9" s="331" t="s">
        <v>194</v>
      </c>
      <c r="C9" s="326" t="s">
        <v>195</v>
      </c>
      <c r="D9" s="353" t="s">
        <v>196</v>
      </c>
      <c r="E9" s="330" t="s">
        <v>194</v>
      </c>
      <c r="F9" s="355" t="s">
        <v>195</v>
      </c>
      <c r="G9" s="324" t="s">
        <v>194</v>
      </c>
      <c r="H9" s="326" t="s">
        <v>195</v>
      </c>
      <c r="I9" s="328" t="s">
        <v>196</v>
      </c>
      <c r="J9" s="177"/>
      <c r="K9" s="330" t="s">
        <v>194</v>
      </c>
      <c r="L9" s="334" t="s">
        <v>195</v>
      </c>
      <c r="M9" s="332" t="s">
        <v>196</v>
      </c>
      <c r="N9" s="335" t="s">
        <v>194</v>
      </c>
      <c r="O9" s="337" t="s">
        <v>195</v>
      </c>
      <c r="P9" s="330" t="s">
        <v>194</v>
      </c>
      <c r="Q9" s="334" t="s">
        <v>195</v>
      </c>
      <c r="R9" s="332" t="s">
        <v>196</v>
      </c>
    </row>
    <row r="10" spans="1:18" ht="42" customHeight="1" thickBot="1">
      <c r="A10" s="343"/>
      <c r="B10" s="352"/>
      <c r="C10" s="327"/>
      <c r="D10" s="354"/>
      <c r="E10" s="331"/>
      <c r="F10" s="356"/>
      <c r="G10" s="325"/>
      <c r="H10" s="327"/>
      <c r="I10" s="329"/>
      <c r="J10" s="178"/>
      <c r="K10" s="331"/>
      <c r="L10" s="326"/>
      <c r="M10" s="333"/>
      <c r="N10" s="336"/>
      <c r="O10" s="338"/>
      <c r="P10" s="331"/>
      <c r="Q10" s="326"/>
      <c r="R10" s="333"/>
    </row>
    <row r="11" spans="1:18" ht="16.5" customHeight="1" thickTop="1">
      <c r="A11" s="179" t="s">
        <v>197</v>
      </c>
      <c r="B11" s="180">
        <v>127</v>
      </c>
      <c r="C11" s="181">
        <v>1</v>
      </c>
      <c r="D11" s="182">
        <v>109</v>
      </c>
      <c r="E11" s="180">
        <v>66</v>
      </c>
      <c r="F11" s="182">
        <v>4</v>
      </c>
      <c r="G11" s="180">
        <v>63</v>
      </c>
      <c r="H11" s="181">
        <v>5</v>
      </c>
      <c r="I11" s="182">
        <v>97</v>
      </c>
      <c r="J11" s="183"/>
      <c r="K11" s="180">
        <v>94</v>
      </c>
      <c r="L11" s="181">
        <v>0</v>
      </c>
      <c r="M11" s="182">
        <v>117</v>
      </c>
      <c r="N11" s="180">
        <v>55</v>
      </c>
      <c r="O11" s="182">
        <v>3</v>
      </c>
      <c r="P11" s="180">
        <v>57</v>
      </c>
      <c r="Q11" s="181">
        <v>2</v>
      </c>
      <c r="R11" s="182">
        <v>92</v>
      </c>
    </row>
    <row r="12" spans="1:18" ht="16.5" customHeight="1">
      <c r="A12" s="184" t="s">
        <v>198</v>
      </c>
      <c r="B12" s="185">
        <v>23</v>
      </c>
      <c r="C12" s="186">
        <v>0</v>
      </c>
      <c r="D12" s="187">
        <v>4</v>
      </c>
      <c r="E12" s="185">
        <v>5</v>
      </c>
      <c r="F12" s="187">
        <v>1</v>
      </c>
      <c r="G12" s="185">
        <v>3</v>
      </c>
      <c r="H12" s="186">
        <v>0</v>
      </c>
      <c r="I12" s="187">
        <v>120</v>
      </c>
      <c r="J12" s="183"/>
      <c r="K12" s="185">
        <v>11</v>
      </c>
      <c r="L12" s="186">
        <v>0</v>
      </c>
      <c r="M12" s="187">
        <v>36</v>
      </c>
      <c r="N12" s="185">
        <v>2</v>
      </c>
      <c r="O12" s="187">
        <v>0</v>
      </c>
      <c r="P12" s="185">
        <v>0</v>
      </c>
      <c r="Q12" s="186">
        <v>2</v>
      </c>
      <c r="R12" s="187">
        <v>6</v>
      </c>
    </row>
    <row r="13" spans="1:18" ht="16.5" customHeight="1">
      <c r="A13" s="179" t="s">
        <v>199</v>
      </c>
      <c r="B13" s="185">
        <v>21</v>
      </c>
      <c r="C13" s="186">
        <v>1</v>
      </c>
      <c r="D13" s="187">
        <v>16</v>
      </c>
      <c r="E13" s="185">
        <v>8</v>
      </c>
      <c r="F13" s="187">
        <v>1</v>
      </c>
      <c r="G13" s="185">
        <v>2</v>
      </c>
      <c r="H13" s="186">
        <v>3</v>
      </c>
      <c r="I13" s="187">
        <v>20</v>
      </c>
      <c r="J13" s="183"/>
      <c r="K13" s="185">
        <v>23</v>
      </c>
      <c r="L13" s="186">
        <v>1</v>
      </c>
      <c r="M13" s="187">
        <v>67</v>
      </c>
      <c r="N13" s="185">
        <v>8</v>
      </c>
      <c r="O13" s="187">
        <v>0</v>
      </c>
      <c r="P13" s="185">
        <v>6</v>
      </c>
      <c r="Q13" s="186">
        <v>1</v>
      </c>
      <c r="R13" s="187">
        <v>23</v>
      </c>
    </row>
    <row r="14" spans="1:18" ht="16.5" customHeight="1">
      <c r="A14" s="184" t="s">
        <v>200</v>
      </c>
      <c r="B14" s="185">
        <v>5</v>
      </c>
      <c r="C14" s="186">
        <v>0</v>
      </c>
      <c r="D14" s="187">
        <v>6</v>
      </c>
      <c r="E14" s="185">
        <v>5</v>
      </c>
      <c r="F14" s="187">
        <v>0</v>
      </c>
      <c r="G14" s="185">
        <v>3</v>
      </c>
      <c r="H14" s="186">
        <v>0</v>
      </c>
      <c r="I14" s="187">
        <v>5</v>
      </c>
      <c r="J14" s="183"/>
      <c r="K14" s="185">
        <v>7</v>
      </c>
      <c r="L14" s="186">
        <v>0</v>
      </c>
      <c r="M14" s="187">
        <v>10</v>
      </c>
      <c r="N14" s="185">
        <v>2</v>
      </c>
      <c r="O14" s="187">
        <v>0</v>
      </c>
      <c r="P14" s="185">
        <v>0</v>
      </c>
      <c r="Q14" s="186">
        <v>0</v>
      </c>
      <c r="R14" s="187">
        <v>14</v>
      </c>
    </row>
    <row r="15" spans="1:18" ht="16.5" customHeight="1">
      <c r="A15" s="179" t="s">
        <v>201</v>
      </c>
      <c r="B15" s="185">
        <v>18</v>
      </c>
      <c r="C15" s="186">
        <v>0</v>
      </c>
      <c r="D15" s="187">
        <v>16</v>
      </c>
      <c r="E15" s="185">
        <v>5</v>
      </c>
      <c r="F15" s="187">
        <v>0</v>
      </c>
      <c r="G15" s="185">
        <v>3</v>
      </c>
      <c r="H15" s="186">
        <v>0</v>
      </c>
      <c r="I15" s="187">
        <v>10</v>
      </c>
      <c r="J15" s="183"/>
      <c r="K15" s="185">
        <v>6</v>
      </c>
      <c r="L15" s="186">
        <v>0</v>
      </c>
      <c r="M15" s="187">
        <v>10</v>
      </c>
      <c r="N15" s="185">
        <v>4</v>
      </c>
      <c r="O15" s="187">
        <v>2</v>
      </c>
      <c r="P15" s="185">
        <v>5</v>
      </c>
      <c r="Q15" s="186">
        <v>0</v>
      </c>
      <c r="R15" s="187">
        <v>1</v>
      </c>
    </row>
    <row r="16" spans="1:18" ht="16.5" customHeight="1">
      <c r="A16" s="184" t="s">
        <v>202</v>
      </c>
      <c r="B16" s="185">
        <v>528</v>
      </c>
      <c r="C16" s="186">
        <v>12</v>
      </c>
      <c r="D16" s="187">
        <v>681</v>
      </c>
      <c r="E16" s="185">
        <v>157</v>
      </c>
      <c r="F16" s="187">
        <v>14</v>
      </c>
      <c r="G16" s="185">
        <v>159</v>
      </c>
      <c r="H16" s="186">
        <v>23</v>
      </c>
      <c r="I16" s="187">
        <v>291</v>
      </c>
      <c r="J16" s="183"/>
      <c r="K16" s="185">
        <v>368</v>
      </c>
      <c r="L16" s="186">
        <v>8</v>
      </c>
      <c r="M16" s="187">
        <v>494</v>
      </c>
      <c r="N16" s="185">
        <v>184</v>
      </c>
      <c r="O16" s="187">
        <v>13</v>
      </c>
      <c r="P16" s="185">
        <v>160</v>
      </c>
      <c r="Q16" s="186">
        <v>26</v>
      </c>
      <c r="R16" s="187">
        <v>296</v>
      </c>
    </row>
    <row r="17" spans="1:18" ht="16.5" customHeight="1">
      <c r="A17" s="179" t="s">
        <v>203</v>
      </c>
      <c r="B17" s="185">
        <v>199</v>
      </c>
      <c r="C17" s="186">
        <v>4</v>
      </c>
      <c r="D17" s="187">
        <v>147</v>
      </c>
      <c r="E17" s="185">
        <v>67</v>
      </c>
      <c r="F17" s="187">
        <v>6</v>
      </c>
      <c r="G17" s="185">
        <v>50</v>
      </c>
      <c r="H17" s="186">
        <v>12</v>
      </c>
      <c r="I17" s="187">
        <v>116</v>
      </c>
      <c r="J17" s="183"/>
      <c r="K17" s="185">
        <v>188</v>
      </c>
      <c r="L17" s="186">
        <v>0</v>
      </c>
      <c r="M17" s="187">
        <v>216</v>
      </c>
      <c r="N17" s="185">
        <v>36</v>
      </c>
      <c r="O17" s="187">
        <v>2</v>
      </c>
      <c r="P17" s="185">
        <v>44</v>
      </c>
      <c r="Q17" s="186">
        <v>16</v>
      </c>
      <c r="R17" s="187">
        <v>144</v>
      </c>
    </row>
    <row r="18" spans="1:18" ht="16.5" customHeight="1">
      <c r="A18" s="184" t="s">
        <v>204</v>
      </c>
      <c r="B18" s="185">
        <v>1</v>
      </c>
      <c r="C18" s="186">
        <v>0</v>
      </c>
      <c r="D18" s="187">
        <v>8</v>
      </c>
      <c r="E18" s="185">
        <v>2</v>
      </c>
      <c r="F18" s="187">
        <v>0</v>
      </c>
      <c r="G18" s="185">
        <v>1</v>
      </c>
      <c r="H18" s="186">
        <v>0</v>
      </c>
      <c r="I18" s="187">
        <v>10</v>
      </c>
      <c r="J18" s="183"/>
      <c r="K18" s="185">
        <v>8</v>
      </c>
      <c r="L18" s="186">
        <v>0</v>
      </c>
      <c r="M18" s="187">
        <v>4</v>
      </c>
      <c r="N18" s="185">
        <v>0</v>
      </c>
      <c r="O18" s="187">
        <v>1</v>
      </c>
      <c r="P18" s="185">
        <v>1</v>
      </c>
      <c r="Q18" s="186">
        <v>0</v>
      </c>
      <c r="R18" s="187">
        <v>9</v>
      </c>
    </row>
    <row r="19" spans="1:18" ht="16.5" customHeight="1">
      <c r="A19" s="179" t="s">
        <v>205</v>
      </c>
      <c r="B19" s="185">
        <v>44</v>
      </c>
      <c r="C19" s="186">
        <v>2</v>
      </c>
      <c r="D19" s="187">
        <v>114</v>
      </c>
      <c r="E19" s="185">
        <v>26</v>
      </c>
      <c r="F19" s="187">
        <v>1</v>
      </c>
      <c r="G19" s="185">
        <v>19</v>
      </c>
      <c r="H19" s="186">
        <v>10</v>
      </c>
      <c r="I19" s="187">
        <v>119</v>
      </c>
      <c r="J19" s="183"/>
      <c r="K19" s="185">
        <v>43</v>
      </c>
      <c r="L19" s="186">
        <v>2</v>
      </c>
      <c r="M19" s="187">
        <v>136</v>
      </c>
      <c r="N19" s="185">
        <v>18</v>
      </c>
      <c r="O19" s="187">
        <v>5</v>
      </c>
      <c r="P19" s="185">
        <v>22</v>
      </c>
      <c r="Q19" s="186">
        <v>7</v>
      </c>
      <c r="R19" s="187">
        <v>133</v>
      </c>
    </row>
    <row r="20" spans="1:18" ht="16.5" customHeight="1">
      <c r="A20" s="184" t="s">
        <v>206</v>
      </c>
      <c r="B20" s="185">
        <v>39</v>
      </c>
      <c r="C20" s="186">
        <v>1</v>
      </c>
      <c r="D20" s="187">
        <v>75</v>
      </c>
      <c r="E20" s="185">
        <v>16</v>
      </c>
      <c r="F20" s="187">
        <v>6</v>
      </c>
      <c r="G20" s="185">
        <v>6</v>
      </c>
      <c r="H20" s="186">
        <v>8</v>
      </c>
      <c r="I20" s="187">
        <v>89</v>
      </c>
      <c r="J20" s="183"/>
      <c r="K20" s="185">
        <v>31</v>
      </c>
      <c r="L20" s="186">
        <v>0</v>
      </c>
      <c r="M20" s="187">
        <v>58</v>
      </c>
      <c r="N20" s="185">
        <v>15</v>
      </c>
      <c r="O20" s="187">
        <v>6</v>
      </c>
      <c r="P20" s="185">
        <v>12</v>
      </c>
      <c r="Q20" s="186">
        <v>16</v>
      </c>
      <c r="R20" s="187">
        <v>101</v>
      </c>
    </row>
    <row r="21" spans="1:18" ht="16.5" customHeight="1">
      <c r="A21" s="179" t="s">
        <v>207</v>
      </c>
      <c r="B21" s="185">
        <v>8</v>
      </c>
      <c r="C21" s="186">
        <v>0</v>
      </c>
      <c r="D21" s="187">
        <v>12</v>
      </c>
      <c r="E21" s="185">
        <v>2</v>
      </c>
      <c r="F21" s="187">
        <v>0</v>
      </c>
      <c r="G21" s="185">
        <v>2</v>
      </c>
      <c r="H21" s="186">
        <v>2</v>
      </c>
      <c r="I21" s="187">
        <v>8</v>
      </c>
      <c r="J21" s="183"/>
      <c r="K21" s="185">
        <v>4</v>
      </c>
      <c r="L21" s="186">
        <v>0</v>
      </c>
      <c r="M21" s="187">
        <v>6</v>
      </c>
      <c r="N21" s="185">
        <v>4</v>
      </c>
      <c r="O21" s="187">
        <v>0</v>
      </c>
      <c r="P21" s="185">
        <v>2</v>
      </c>
      <c r="Q21" s="186">
        <v>1</v>
      </c>
      <c r="R21" s="187">
        <v>6</v>
      </c>
    </row>
    <row r="22" spans="1:18" ht="16.5" customHeight="1">
      <c r="A22" s="184" t="s">
        <v>208</v>
      </c>
      <c r="B22" s="185">
        <v>7</v>
      </c>
      <c r="C22" s="186">
        <v>1</v>
      </c>
      <c r="D22" s="187">
        <v>2</v>
      </c>
      <c r="E22" s="185">
        <v>5</v>
      </c>
      <c r="F22" s="187">
        <v>0</v>
      </c>
      <c r="G22" s="185">
        <v>2</v>
      </c>
      <c r="H22" s="186">
        <v>0</v>
      </c>
      <c r="I22" s="187">
        <v>2</v>
      </c>
      <c r="J22" s="183"/>
      <c r="K22" s="185">
        <v>7</v>
      </c>
      <c r="L22" s="186">
        <v>0</v>
      </c>
      <c r="M22" s="187">
        <v>3</v>
      </c>
      <c r="N22" s="185">
        <v>2</v>
      </c>
      <c r="O22" s="187">
        <v>0</v>
      </c>
      <c r="P22" s="185">
        <v>2</v>
      </c>
      <c r="Q22" s="186">
        <v>0</v>
      </c>
      <c r="R22" s="187">
        <v>11</v>
      </c>
    </row>
    <row r="23" spans="1:18" ht="16.5" customHeight="1">
      <c r="A23" s="179" t="s">
        <v>209</v>
      </c>
      <c r="B23" s="185">
        <v>13</v>
      </c>
      <c r="C23" s="186">
        <v>3</v>
      </c>
      <c r="D23" s="187">
        <v>7</v>
      </c>
      <c r="E23" s="185">
        <v>1</v>
      </c>
      <c r="F23" s="187">
        <v>0</v>
      </c>
      <c r="G23" s="185">
        <v>1</v>
      </c>
      <c r="H23" s="186">
        <v>0</v>
      </c>
      <c r="I23" s="187">
        <v>4</v>
      </c>
      <c r="J23" s="183"/>
      <c r="K23" s="185">
        <v>7</v>
      </c>
      <c r="L23" s="186">
        <v>3</v>
      </c>
      <c r="M23" s="187">
        <v>1</v>
      </c>
      <c r="N23" s="185">
        <v>1</v>
      </c>
      <c r="O23" s="187">
        <v>0</v>
      </c>
      <c r="P23" s="185">
        <v>0</v>
      </c>
      <c r="Q23" s="186">
        <v>0</v>
      </c>
      <c r="R23" s="187">
        <v>7</v>
      </c>
    </row>
    <row r="24" spans="1:18" ht="16.5" customHeight="1">
      <c r="A24" s="184" t="s">
        <v>210</v>
      </c>
      <c r="B24" s="185">
        <v>12</v>
      </c>
      <c r="C24" s="186">
        <v>0</v>
      </c>
      <c r="D24" s="187">
        <v>11</v>
      </c>
      <c r="E24" s="185">
        <v>4</v>
      </c>
      <c r="F24" s="187">
        <v>0</v>
      </c>
      <c r="G24" s="185">
        <v>1</v>
      </c>
      <c r="H24" s="186">
        <v>4</v>
      </c>
      <c r="I24" s="187">
        <v>10</v>
      </c>
      <c r="J24" s="183"/>
      <c r="K24" s="185">
        <v>11</v>
      </c>
      <c r="L24" s="186">
        <v>0</v>
      </c>
      <c r="M24" s="187">
        <v>14</v>
      </c>
      <c r="N24" s="185">
        <v>1</v>
      </c>
      <c r="O24" s="187">
        <v>0</v>
      </c>
      <c r="P24" s="185">
        <v>6</v>
      </c>
      <c r="Q24" s="186">
        <v>0</v>
      </c>
      <c r="R24" s="187">
        <v>7</v>
      </c>
    </row>
    <row r="25" spans="1:18" ht="16.5" customHeight="1">
      <c r="A25" s="179" t="s">
        <v>211</v>
      </c>
      <c r="B25" s="185">
        <v>12</v>
      </c>
      <c r="C25" s="186">
        <v>0</v>
      </c>
      <c r="D25" s="187">
        <v>8</v>
      </c>
      <c r="E25" s="185">
        <v>1</v>
      </c>
      <c r="F25" s="187">
        <v>2</v>
      </c>
      <c r="G25" s="185">
        <v>0</v>
      </c>
      <c r="H25" s="186">
        <v>0</v>
      </c>
      <c r="I25" s="187">
        <v>6</v>
      </c>
      <c r="J25" s="183"/>
      <c r="K25" s="185">
        <v>5</v>
      </c>
      <c r="L25" s="186">
        <v>0</v>
      </c>
      <c r="M25" s="187">
        <v>15</v>
      </c>
      <c r="N25" s="185">
        <v>0</v>
      </c>
      <c r="O25" s="187">
        <v>0</v>
      </c>
      <c r="P25" s="185">
        <v>0</v>
      </c>
      <c r="Q25" s="186">
        <v>2</v>
      </c>
      <c r="R25" s="187">
        <v>4</v>
      </c>
    </row>
    <row r="26" spans="1:18" ht="16.5" customHeight="1">
      <c r="A26" s="184" t="s">
        <v>212</v>
      </c>
      <c r="B26" s="185">
        <v>146</v>
      </c>
      <c r="C26" s="186">
        <v>4</v>
      </c>
      <c r="D26" s="187">
        <v>74</v>
      </c>
      <c r="E26" s="185">
        <v>39</v>
      </c>
      <c r="F26" s="187">
        <v>5</v>
      </c>
      <c r="G26" s="185">
        <v>42</v>
      </c>
      <c r="H26" s="186">
        <v>7</v>
      </c>
      <c r="I26" s="187">
        <v>67</v>
      </c>
      <c r="J26" s="183"/>
      <c r="K26" s="185">
        <v>137</v>
      </c>
      <c r="L26" s="186">
        <v>4</v>
      </c>
      <c r="M26" s="187">
        <v>89</v>
      </c>
      <c r="N26" s="185">
        <v>37</v>
      </c>
      <c r="O26" s="187">
        <v>4</v>
      </c>
      <c r="P26" s="185">
        <v>44</v>
      </c>
      <c r="Q26" s="186">
        <v>19</v>
      </c>
      <c r="R26" s="187">
        <v>63</v>
      </c>
    </row>
    <row r="27" spans="1:18" ht="16.5" customHeight="1">
      <c r="A27" s="179" t="s">
        <v>213</v>
      </c>
      <c r="B27" s="185">
        <v>21</v>
      </c>
      <c r="C27" s="186">
        <v>2</v>
      </c>
      <c r="D27" s="187">
        <v>17</v>
      </c>
      <c r="E27" s="185">
        <v>8</v>
      </c>
      <c r="F27" s="187">
        <v>0</v>
      </c>
      <c r="G27" s="185">
        <v>6</v>
      </c>
      <c r="H27" s="186">
        <v>0</v>
      </c>
      <c r="I27" s="187">
        <v>15</v>
      </c>
      <c r="J27" s="183"/>
      <c r="K27" s="185">
        <v>16</v>
      </c>
      <c r="L27" s="186">
        <v>1</v>
      </c>
      <c r="M27" s="187">
        <v>25</v>
      </c>
      <c r="N27" s="185">
        <v>4</v>
      </c>
      <c r="O27" s="187">
        <v>0</v>
      </c>
      <c r="P27" s="185">
        <v>4</v>
      </c>
      <c r="Q27" s="186">
        <v>1</v>
      </c>
      <c r="R27" s="187">
        <v>26</v>
      </c>
    </row>
    <row r="28" spans="1:18" ht="16.5" customHeight="1">
      <c r="A28" s="184" t="s">
        <v>214</v>
      </c>
      <c r="B28" s="185">
        <v>2</v>
      </c>
      <c r="C28" s="186">
        <v>4</v>
      </c>
      <c r="D28" s="187">
        <v>9</v>
      </c>
      <c r="E28" s="185">
        <v>0</v>
      </c>
      <c r="F28" s="187">
        <v>0</v>
      </c>
      <c r="G28" s="185">
        <v>0</v>
      </c>
      <c r="H28" s="186">
        <v>1</v>
      </c>
      <c r="I28" s="187">
        <v>2</v>
      </c>
      <c r="J28" s="183"/>
      <c r="K28" s="185">
        <v>6</v>
      </c>
      <c r="L28" s="186">
        <v>0</v>
      </c>
      <c r="M28" s="187">
        <v>5</v>
      </c>
      <c r="N28" s="185">
        <v>2</v>
      </c>
      <c r="O28" s="187">
        <v>0</v>
      </c>
      <c r="P28" s="185">
        <v>0</v>
      </c>
      <c r="Q28" s="186">
        <v>1</v>
      </c>
      <c r="R28" s="187">
        <v>5</v>
      </c>
    </row>
    <row r="29" spans="1:18" ht="16.5" customHeight="1">
      <c r="A29" s="179" t="s">
        <v>215</v>
      </c>
      <c r="B29" s="185">
        <v>19</v>
      </c>
      <c r="C29" s="186">
        <v>0</v>
      </c>
      <c r="D29" s="187">
        <v>18</v>
      </c>
      <c r="E29" s="185">
        <v>3</v>
      </c>
      <c r="F29" s="187">
        <v>1</v>
      </c>
      <c r="G29" s="185">
        <v>7</v>
      </c>
      <c r="H29" s="186">
        <v>1</v>
      </c>
      <c r="I29" s="187">
        <v>18</v>
      </c>
      <c r="J29" s="183"/>
      <c r="K29" s="185">
        <v>20</v>
      </c>
      <c r="L29" s="186">
        <v>0</v>
      </c>
      <c r="M29" s="187">
        <v>45</v>
      </c>
      <c r="N29" s="185">
        <v>8</v>
      </c>
      <c r="O29" s="187">
        <v>0</v>
      </c>
      <c r="P29" s="185">
        <v>6</v>
      </c>
      <c r="Q29" s="186">
        <v>2</v>
      </c>
      <c r="R29" s="187">
        <v>15</v>
      </c>
    </row>
    <row r="30" spans="1:18" ht="16.5" customHeight="1">
      <c r="A30" s="184" t="s">
        <v>216</v>
      </c>
      <c r="B30" s="185">
        <v>29</v>
      </c>
      <c r="C30" s="186">
        <v>0</v>
      </c>
      <c r="D30" s="187">
        <v>74</v>
      </c>
      <c r="E30" s="185">
        <v>15</v>
      </c>
      <c r="F30" s="187">
        <v>5</v>
      </c>
      <c r="G30" s="185">
        <v>11</v>
      </c>
      <c r="H30" s="186">
        <v>6</v>
      </c>
      <c r="I30" s="187">
        <v>57</v>
      </c>
      <c r="J30" s="183"/>
      <c r="K30" s="185">
        <v>34</v>
      </c>
      <c r="L30" s="186">
        <v>0</v>
      </c>
      <c r="M30" s="187">
        <v>70</v>
      </c>
      <c r="N30" s="185">
        <v>16</v>
      </c>
      <c r="O30" s="187">
        <v>2</v>
      </c>
      <c r="P30" s="185">
        <v>12</v>
      </c>
      <c r="Q30" s="186">
        <v>5</v>
      </c>
      <c r="R30" s="187">
        <v>42</v>
      </c>
    </row>
    <row r="31" spans="1:18" ht="16.5" customHeight="1">
      <c r="A31" s="179" t="s">
        <v>217</v>
      </c>
      <c r="B31" s="185">
        <v>38</v>
      </c>
      <c r="C31" s="186">
        <v>1</v>
      </c>
      <c r="D31" s="187">
        <v>20</v>
      </c>
      <c r="E31" s="185">
        <v>12</v>
      </c>
      <c r="F31" s="187">
        <v>0</v>
      </c>
      <c r="G31" s="185">
        <v>8</v>
      </c>
      <c r="H31" s="186">
        <v>0</v>
      </c>
      <c r="I31" s="187">
        <v>13</v>
      </c>
      <c r="J31" s="183"/>
      <c r="K31" s="185">
        <v>54</v>
      </c>
      <c r="L31" s="186">
        <v>1</v>
      </c>
      <c r="M31" s="187">
        <v>27</v>
      </c>
      <c r="N31" s="185">
        <v>18</v>
      </c>
      <c r="O31" s="187">
        <v>3</v>
      </c>
      <c r="P31" s="185">
        <v>9</v>
      </c>
      <c r="Q31" s="186">
        <v>1</v>
      </c>
      <c r="R31" s="187">
        <v>18</v>
      </c>
    </row>
    <row r="32" spans="1:18" ht="16.5" customHeight="1">
      <c r="A32" s="184" t="s">
        <v>218</v>
      </c>
      <c r="B32" s="185">
        <v>9</v>
      </c>
      <c r="C32" s="186">
        <v>2</v>
      </c>
      <c r="D32" s="187">
        <v>28</v>
      </c>
      <c r="E32" s="185">
        <v>4</v>
      </c>
      <c r="F32" s="187">
        <v>1</v>
      </c>
      <c r="G32" s="185">
        <v>6</v>
      </c>
      <c r="H32" s="186">
        <v>5</v>
      </c>
      <c r="I32" s="187">
        <v>18</v>
      </c>
      <c r="J32" s="183"/>
      <c r="K32" s="185">
        <v>8</v>
      </c>
      <c r="L32" s="186">
        <v>0</v>
      </c>
      <c r="M32" s="187">
        <v>25</v>
      </c>
      <c r="N32" s="185">
        <v>2</v>
      </c>
      <c r="O32" s="187">
        <v>0</v>
      </c>
      <c r="P32" s="185">
        <v>4</v>
      </c>
      <c r="Q32" s="186">
        <v>5</v>
      </c>
      <c r="R32" s="187">
        <v>13</v>
      </c>
    </row>
    <row r="33" spans="1:18" ht="16.5" customHeight="1">
      <c r="A33" s="179" t="s">
        <v>219</v>
      </c>
      <c r="B33" s="185">
        <v>34</v>
      </c>
      <c r="C33" s="186">
        <v>0</v>
      </c>
      <c r="D33" s="187">
        <v>11</v>
      </c>
      <c r="E33" s="185">
        <v>0</v>
      </c>
      <c r="F33" s="187">
        <v>1</v>
      </c>
      <c r="G33" s="185">
        <v>5</v>
      </c>
      <c r="H33" s="186">
        <v>0</v>
      </c>
      <c r="I33" s="187">
        <v>19</v>
      </c>
      <c r="J33" s="183"/>
      <c r="K33" s="185">
        <v>18</v>
      </c>
      <c r="L33" s="186">
        <v>0</v>
      </c>
      <c r="M33" s="187">
        <v>18</v>
      </c>
      <c r="N33" s="185">
        <v>0</v>
      </c>
      <c r="O33" s="187">
        <v>1</v>
      </c>
      <c r="P33" s="185">
        <v>2</v>
      </c>
      <c r="Q33" s="186">
        <v>1</v>
      </c>
      <c r="R33" s="187">
        <v>13</v>
      </c>
    </row>
    <row r="34" spans="1:18" ht="16.5" customHeight="1">
      <c r="A34" s="184" t="s">
        <v>220</v>
      </c>
      <c r="B34" s="185">
        <v>7</v>
      </c>
      <c r="C34" s="186">
        <v>0</v>
      </c>
      <c r="D34" s="187">
        <v>13</v>
      </c>
      <c r="E34" s="185">
        <v>5</v>
      </c>
      <c r="F34" s="187">
        <v>3</v>
      </c>
      <c r="G34" s="185">
        <v>2</v>
      </c>
      <c r="H34" s="186">
        <v>0</v>
      </c>
      <c r="I34" s="187">
        <v>15</v>
      </c>
      <c r="J34" s="183"/>
      <c r="K34" s="185">
        <v>5</v>
      </c>
      <c r="L34" s="186">
        <v>0</v>
      </c>
      <c r="M34" s="187">
        <v>15</v>
      </c>
      <c r="N34" s="185">
        <v>3</v>
      </c>
      <c r="O34" s="187">
        <v>4</v>
      </c>
      <c r="P34" s="185">
        <v>1</v>
      </c>
      <c r="Q34" s="186">
        <v>1</v>
      </c>
      <c r="R34" s="187">
        <v>17</v>
      </c>
    </row>
    <row r="35" spans="1:18" ht="16.5" customHeight="1">
      <c r="A35" s="179" t="s">
        <v>221</v>
      </c>
      <c r="B35" s="185">
        <v>28</v>
      </c>
      <c r="C35" s="186">
        <v>0</v>
      </c>
      <c r="D35" s="187">
        <v>18</v>
      </c>
      <c r="E35" s="185">
        <v>9</v>
      </c>
      <c r="F35" s="187">
        <v>5</v>
      </c>
      <c r="G35" s="185">
        <v>2</v>
      </c>
      <c r="H35" s="186">
        <v>6</v>
      </c>
      <c r="I35" s="187">
        <v>10</v>
      </c>
      <c r="J35" s="183"/>
      <c r="K35" s="185">
        <v>25</v>
      </c>
      <c r="L35" s="186">
        <v>3</v>
      </c>
      <c r="M35" s="187">
        <v>31</v>
      </c>
      <c r="N35" s="185">
        <v>4</v>
      </c>
      <c r="O35" s="187">
        <v>4</v>
      </c>
      <c r="P35" s="185">
        <v>6</v>
      </c>
      <c r="Q35" s="186">
        <v>7</v>
      </c>
      <c r="R35" s="187">
        <v>22</v>
      </c>
    </row>
    <row r="36" spans="1:18" ht="16.5" customHeight="1">
      <c r="A36" s="184" t="s">
        <v>222</v>
      </c>
      <c r="B36" s="185">
        <v>37</v>
      </c>
      <c r="C36" s="186">
        <v>3</v>
      </c>
      <c r="D36" s="187">
        <v>125</v>
      </c>
      <c r="E36" s="185">
        <v>11</v>
      </c>
      <c r="F36" s="187">
        <v>1</v>
      </c>
      <c r="G36" s="185">
        <v>12</v>
      </c>
      <c r="H36" s="186">
        <v>5</v>
      </c>
      <c r="I36" s="187">
        <v>59</v>
      </c>
      <c r="J36" s="183"/>
      <c r="K36" s="185">
        <v>29</v>
      </c>
      <c r="L36" s="186">
        <v>0</v>
      </c>
      <c r="M36" s="187">
        <v>109</v>
      </c>
      <c r="N36" s="185">
        <v>15</v>
      </c>
      <c r="O36" s="187">
        <v>5</v>
      </c>
      <c r="P36" s="185">
        <v>16</v>
      </c>
      <c r="Q36" s="186">
        <v>5</v>
      </c>
      <c r="R36" s="187">
        <v>108</v>
      </c>
    </row>
    <row r="37" spans="1:18" ht="16.5" customHeight="1">
      <c r="A37" s="179" t="s">
        <v>223</v>
      </c>
      <c r="B37" s="185">
        <v>95</v>
      </c>
      <c r="C37" s="186">
        <v>3</v>
      </c>
      <c r="D37" s="187">
        <v>46</v>
      </c>
      <c r="E37" s="185">
        <v>32</v>
      </c>
      <c r="F37" s="187">
        <v>2</v>
      </c>
      <c r="G37" s="185">
        <v>17</v>
      </c>
      <c r="H37" s="186">
        <v>4</v>
      </c>
      <c r="I37" s="187">
        <v>38</v>
      </c>
      <c r="J37" s="183"/>
      <c r="K37" s="185">
        <v>59</v>
      </c>
      <c r="L37" s="186">
        <v>0</v>
      </c>
      <c r="M37" s="187">
        <v>38</v>
      </c>
      <c r="N37" s="185">
        <v>15</v>
      </c>
      <c r="O37" s="187">
        <v>2</v>
      </c>
      <c r="P37" s="185">
        <v>15</v>
      </c>
      <c r="Q37" s="186">
        <v>5</v>
      </c>
      <c r="R37" s="187">
        <v>24</v>
      </c>
    </row>
    <row r="38" spans="1:18" ht="16.5" customHeight="1">
      <c r="A38" s="184" t="s">
        <v>224</v>
      </c>
      <c r="B38" s="185">
        <v>13</v>
      </c>
      <c r="C38" s="186">
        <v>5</v>
      </c>
      <c r="D38" s="187">
        <v>8</v>
      </c>
      <c r="E38" s="185">
        <v>6</v>
      </c>
      <c r="F38" s="187">
        <v>1</v>
      </c>
      <c r="G38" s="185">
        <v>5</v>
      </c>
      <c r="H38" s="186">
        <v>0</v>
      </c>
      <c r="I38" s="187">
        <v>10</v>
      </c>
      <c r="J38" s="183"/>
      <c r="K38" s="185">
        <v>8</v>
      </c>
      <c r="L38" s="186">
        <v>3</v>
      </c>
      <c r="M38" s="187">
        <v>7</v>
      </c>
      <c r="N38" s="185">
        <v>2</v>
      </c>
      <c r="O38" s="187">
        <v>3</v>
      </c>
      <c r="P38" s="185">
        <v>6</v>
      </c>
      <c r="Q38" s="186">
        <v>0</v>
      </c>
      <c r="R38" s="187">
        <v>6</v>
      </c>
    </row>
    <row r="39" spans="1:18" ht="16.5" customHeight="1">
      <c r="A39" s="179" t="s">
        <v>225</v>
      </c>
      <c r="B39" s="185">
        <v>3</v>
      </c>
      <c r="C39" s="186">
        <v>2</v>
      </c>
      <c r="D39" s="187">
        <v>3</v>
      </c>
      <c r="E39" s="185">
        <v>3</v>
      </c>
      <c r="F39" s="187">
        <v>2</v>
      </c>
      <c r="G39" s="185">
        <v>1</v>
      </c>
      <c r="H39" s="186">
        <v>0</v>
      </c>
      <c r="I39" s="187">
        <v>10</v>
      </c>
      <c r="J39" s="183"/>
      <c r="K39" s="185">
        <v>4</v>
      </c>
      <c r="L39" s="186">
        <v>0</v>
      </c>
      <c r="M39" s="187">
        <v>4</v>
      </c>
      <c r="N39" s="185">
        <v>1</v>
      </c>
      <c r="O39" s="187">
        <v>0</v>
      </c>
      <c r="P39" s="185">
        <v>1</v>
      </c>
      <c r="Q39" s="186">
        <v>0</v>
      </c>
      <c r="R39" s="187">
        <v>1</v>
      </c>
    </row>
    <row r="40" spans="1:18" ht="16.5" customHeight="1">
      <c r="A40" s="184" t="s">
        <v>226</v>
      </c>
      <c r="B40" s="185">
        <v>8</v>
      </c>
      <c r="C40" s="186">
        <v>0</v>
      </c>
      <c r="D40" s="187">
        <v>7</v>
      </c>
      <c r="E40" s="185">
        <v>0</v>
      </c>
      <c r="F40" s="187">
        <v>0</v>
      </c>
      <c r="G40" s="185">
        <v>0</v>
      </c>
      <c r="H40" s="186">
        <v>0</v>
      </c>
      <c r="I40" s="187">
        <v>3</v>
      </c>
      <c r="J40" s="183"/>
      <c r="K40" s="185">
        <v>5</v>
      </c>
      <c r="L40" s="186">
        <v>0</v>
      </c>
      <c r="M40" s="187">
        <v>5</v>
      </c>
      <c r="N40" s="185">
        <v>0</v>
      </c>
      <c r="O40" s="187">
        <v>0</v>
      </c>
      <c r="P40" s="185">
        <v>0</v>
      </c>
      <c r="Q40" s="186">
        <v>0</v>
      </c>
      <c r="R40" s="187">
        <v>5</v>
      </c>
    </row>
    <row r="41" spans="1:18" ht="16.5" customHeight="1">
      <c r="A41" s="179" t="s">
        <v>227</v>
      </c>
      <c r="B41" s="185">
        <v>51</v>
      </c>
      <c r="C41" s="186">
        <v>0</v>
      </c>
      <c r="D41" s="187">
        <v>29</v>
      </c>
      <c r="E41" s="185">
        <v>18</v>
      </c>
      <c r="F41" s="187">
        <v>0</v>
      </c>
      <c r="G41" s="185">
        <v>17</v>
      </c>
      <c r="H41" s="186">
        <v>1</v>
      </c>
      <c r="I41" s="187">
        <v>17</v>
      </c>
      <c r="J41" s="183"/>
      <c r="K41" s="185">
        <v>46</v>
      </c>
      <c r="L41" s="186">
        <v>0</v>
      </c>
      <c r="M41" s="187">
        <v>198</v>
      </c>
      <c r="N41" s="185">
        <v>11</v>
      </c>
      <c r="O41" s="187">
        <v>2</v>
      </c>
      <c r="P41" s="185">
        <v>14</v>
      </c>
      <c r="Q41" s="186">
        <v>3</v>
      </c>
      <c r="R41" s="187">
        <v>25</v>
      </c>
    </row>
    <row r="42" spans="1:18" ht="16.5" customHeight="1">
      <c r="A42" s="184" t="s">
        <v>228</v>
      </c>
      <c r="B42" s="185">
        <v>18</v>
      </c>
      <c r="C42" s="186">
        <v>4</v>
      </c>
      <c r="D42" s="187">
        <v>13</v>
      </c>
      <c r="E42" s="185">
        <v>5</v>
      </c>
      <c r="F42" s="187">
        <v>2</v>
      </c>
      <c r="G42" s="185">
        <v>4</v>
      </c>
      <c r="H42" s="186">
        <v>4</v>
      </c>
      <c r="I42" s="187">
        <v>21</v>
      </c>
      <c r="J42" s="183"/>
      <c r="K42" s="185">
        <v>14</v>
      </c>
      <c r="L42" s="186">
        <v>0</v>
      </c>
      <c r="M42" s="187">
        <v>19</v>
      </c>
      <c r="N42" s="185">
        <v>8</v>
      </c>
      <c r="O42" s="187">
        <v>7</v>
      </c>
      <c r="P42" s="185">
        <v>2</v>
      </c>
      <c r="Q42" s="186">
        <v>3</v>
      </c>
      <c r="R42" s="187">
        <v>23</v>
      </c>
    </row>
    <row r="43" spans="1:18" ht="16.5" customHeight="1">
      <c r="A43" s="179" t="s">
        <v>229</v>
      </c>
      <c r="B43" s="185">
        <v>106</v>
      </c>
      <c r="C43" s="186">
        <v>1</v>
      </c>
      <c r="D43" s="187">
        <v>59</v>
      </c>
      <c r="E43" s="185">
        <v>30</v>
      </c>
      <c r="F43" s="187">
        <v>3</v>
      </c>
      <c r="G43" s="185">
        <v>38</v>
      </c>
      <c r="H43" s="186">
        <v>9</v>
      </c>
      <c r="I43" s="187">
        <v>250</v>
      </c>
      <c r="J43" s="183"/>
      <c r="K43" s="185">
        <v>64</v>
      </c>
      <c r="L43" s="186">
        <v>0</v>
      </c>
      <c r="M43" s="187">
        <v>62</v>
      </c>
      <c r="N43" s="185">
        <v>34</v>
      </c>
      <c r="O43" s="187">
        <v>2</v>
      </c>
      <c r="P43" s="185">
        <v>29</v>
      </c>
      <c r="Q43" s="186">
        <v>6</v>
      </c>
      <c r="R43" s="187">
        <v>52</v>
      </c>
    </row>
    <row r="44" spans="1:18" ht="16.5" customHeight="1">
      <c r="A44" s="184" t="s">
        <v>230</v>
      </c>
      <c r="B44" s="185">
        <v>1842</v>
      </c>
      <c r="C44" s="186">
        <v>4</v>
      </c>
      <c r="D44" s="187">
        <v>1524</v>
      </c>
      <c r="E44" s="185">
        <v>873</v>
      </c>
      <c r="F44" s="187">
        <v>13</v>
      </c>
      <c r="G44" s="185">
        <v>813</v>
      </c>
      <c r="H44" s="186">
        <v>33</v>
      </c>
      <c r="I44" s="187">
        <v>712</v>
      </c>
      <c r="J44" s="183"/>
      <c r="K44" s="185">
        <v>1428</v>
      </c>
      <c r="L44" s="186">
        <v>3</v>
      </c>
      <c r="M44" s="187">
        <v>1264</v>
      </c>
      <c r="N44" s="185">
        <v>970</v>
      </c>
      <c r="O44" s="187">
        <v>17</v>
      </c>
      <c r="P44" s="185">
        <v>832</v>
      </c>
      <c r="Q44" s="186">
        <v>25</v>
      </c>
      <c r="R44" s="187">
        <v>721</v>
      </c>
    </row>
    <row r="45" spans="1:18" ht="16.5" customHeight="1">
      <c r="A45" s="179" t="s">
        <v>231</v>
      </c>
      <c r="B45" s="185">
        <v>280</v>
      </c>
      <c r="C45" s="186">
        <v>4</v>
      </c>
      <c r="D45" s="187">
        <v>171</v>
      </c>
      <c r="E45" s="185">
        <v>130</v>
      </c>
      <c r="F45" s="187">
        <v>6</v>
      </c>
      <c r="G45" s="185">
        <v>129</v>
      </c>
      <c r="H45" s="186">
        <v>24</v>
      </c>
      <c r="I45" s="187">
        <v>117</v>
      </c>
      <c r="J45" s="183"/>
      <c r="K45" s="185">
        <v>250</v>
      </c>
      <c r="L45" s="186">
        <v>5</v>
      </c>
      <c r="M45" s="187">
        <v>193</v>
      </c>
      <c r="N45" s="185">
        <v>169</v>
      </c>
      <c r="O45" s="187">
        <v>8</v>
      </c>
      <c r="P45" s="185">
        <v>138</v>
      </c>
      <c r="Q45" s="186">
        <v>20</v>
      </c>
      <c r="R45" s="187">
        <v>127</v>
      </c>
    </row>
    <row r="46" spans="1:18" ht="16.5" customHeight="1">
      <c r="A46" s="184" t="s">
        <v>232</v>
      </c>
      <c r="B46" s="185">
        <v>9</v>
      </c>
      <c r="C46" s="186">
        <v>0</v>
      </c>
      <c r="D46" s="187">
        <v>7</v>
      </c>
      <c r="E46" s="185">
        <v>3</v>
      </c>
      <c r="F46" s="187">
        <v>3</v>
      </c>
      <c r="G46" s="185">
        <v>4</v>
      </c>
      <c r="H46" s="186">
        <v>0</v>
      </c>
      <c r="I46" s="187">
        <v>5</v>
      </c>
      <c r="J46" s="183"/>
      <c r="K46" s="185">
        <v>4</v>
      </c>
      <c r="L46" s="186">
        <v>0</v>
      </c>
      <c r="M46" s="187">
        <v>8</v>
      </c>
      <c r="N46" s="185">
        <v>8</v>
      </c>
      <c r="O46" s="187">
        <v>0</v>
      </c>
      <c r="P46" s="185">
        <v>1</v>
      </c>
      <c r="Q46" s="186">
        <v>0</v>
      </c>
      <c r="R46" s="187">
        <v>9</v>
      </c>
    </row>
    <row r="47" spans="1:18" ht="16.5" customHeight="1">
      <c r="A47" s="179" t="s">
        <v>233</v>
      </c>
      <c r="B47" s="185">
        <v>11</v>
      </c>
      <c r="C47" s="186">
        <v>3</v>
      </c>
      <c r="D47" s="187">
        <v>13</v>
      </c>
      <c r="E47" s="185">
        <v>3</v>
      </c>
      <c r="F47" s="187">
        <v>0</v>
      </c>
      <c r="G47" s="185">
        <v>3</v>
      </c>
      <c r="H47" s="186">
        <v>5</v>
      </c>
      <c r="I47" s="187">
        <v>16</v>
      </c>
      <c r="J47" s="183"/>
      <c r="K47" s="185">
        <v>4</v>
      </c>
      <c r="L47" s="186">
        <v>0</v>
      </c>
      <c r="M47" s="187">
        <v>9</v>
      </c>
      <c r="N47" s="185">
        <v>2</v>
      </c>
      <c r="O47" s="187">
        <v>0</v>
      </c>
      <c r="P47" s="185">
        <v>7</v>
      </c>
      <c r="Q47" s="186">
        <v>5</v>
      </c>
      <c r="R47" s="187">
        <v>11</v>
      </c>
    </row>
    <row r="48" spans="1:18" ht="16.5" customHeight="1">
      <c r="A48" s="184" t="s">
        <v>234</v>
      </c>
      <c r="B48" s="185">
        <v>56</v>
      </c>
      <c r="C48" s="186">
        <v>1</v>
      </c>
      <c r="D48" s="187">
        <v>69</v>
      </c>
      <c r="E48" s="185">
        <v>13</v>
      </c>
      <c r="F48" s="187">
        <v>4</v>
      </c>
      <c r="G48" s="185">
        <v>20</v>
      </c>
      <c r="H48" s="186">
        <v>3</v>
      </c>
      <c r="I48" s="187">
        <v>28</v>
      </c>
      <c r="J48" s="183"/>
      <c r="K48" s="185">
        <v>27</v>
      </c>
      <c r="L48" s="186">
        <v>2</v>
      </c>
      <c r="M48" s="187">
        <v>12</v>
      </c>
      <c r="N48" s="185">
        <v>19</v>
      </c>
      <c r="O48" s="187">
        <v>3</v>
      </c>
      <c r="P48" s="185">
        <v>15</v>
      </c>
      <c r="Q48" s="186">
        <v>4</v>
      </c>
      <c r="R48" s="187">
        <v>15</v>
      </c>
    </row>
    <row r="49" spans="1:18" ht="16.5" customHeight="1">
      <c r="A49" s="179" t="s">
        <v>235</v>
      </c>
      <c r="B49" s="185">
        <v>3</v>
      </c>
      <c r="C49" s="186">
        <v>0</v>
      </c>
      <c r="D49" s="187">
        <v>15</v>
      </c>
      <c r="E49" s="185">
        <v>2</v>
      </c>
      <c r="F49" s="187">
        <v>0</v>
      </c>
      <c r="G49" s="185">
        <v>2</v>
      </c>
      <c r="H49" s="186">
        <v>0</v>
      </c>
      <c r="I49" s="187">
        <v>18</v>
      </c>
      <c r="J49" s="183"/>
      <c r="K49" s="185">
        <v>8</v>
      </c>
      <c r="L49" s="186">
        <v>0</v>
      </c>
      <c r="M49" s="187">
        <v>19</v>
      </c>
      <c r="N49" s="185">
        <v>3</v>
      </c>
      <c r="O49" s="187">
        <v>0</v>
      </c>
      <c r="P49" s="185">
        <v>4</v>
      </c>
      <c r="Q49" s="186">
        <v>0</v>
      </c>
      <c r="R49" s="187">
        <v>13</v>
      </c>
    </row>
    <row r="50" spans="1:18" ht="16.5" customHeight="1">
      <c r="A50" s="184" t="s">
        <v>236</v>
      </c>
      <c r="B50" s="185">
        <v>4</v>
      </c>
      <c r="C50" s="186">
        <v>0</v>
      </c>
      <c r="D50" s="187">
        <v>11</v>
      </c>
      <c r="E50" s="185">
        <v>1</v>
      </c>
      <c r="F50" s="187">
        <v>0</v>
      </c>
      <c r="G50" s="185">
        <v>5</v>
      </c>
      <c r="H50" s="186">
        <v>0</v>
      </c>
      <c r="I50" s="187">
        <v>11</v>
      </c>
      <c r="J50" s="183"/>
      <c r="K50" s="185">
        <v>6</v>
      </c>
      <c r="L50" s="186">
        <v>0</v>
      </c>
      <c r="M50" s="187">
        <v>17</v>
      </c>
      <c r="N50" s="185">
        <v>2</v>
      </c>
      <c r="O50" s="187">
        <v>0</v>
      </c>
      <c r="P50" s="185">
        <v>3</v>
      </c>
      <c r="Q50" s="186">
        <v>0</v>
      </c>
      <c r="R50" s="187">
        <v>23</v>
      </c>
    </row>
    <row r="51" spans="1:18" ht="16.5" customHeight="1">
      <c r="A51" s="179" t="s">
        <v>237</v>
      </c>
      <c r="B51" s="185">
        <v>112</v>
      </c>
      <c r="C51" s="186">
        <v>0</v>
      </c>
      <c r="D51" s="187">
        <v>44</v>
      </c>
      <c r="E51" s="185">
        <v>43</v>
      </c>
      <c r="F51" s="187">
        <v>2</v>
      </c>
      <c r="G51" s="185">
        <v>24</v>
      </c>
      <c r="H51" s="186">
        <v>9</v>
      </c>
      <c r="I51" s="187">
        <v>40</v>
      </c>
      <c r="J51" s="183"/>
      <c r="K51" s="185">
        <v>74</v>
      </c>
      <c r="L51" s="186">
        <v>2</v>
      </c>
      <c r="M51" s="187">
        <v>42</v>
      </c>
      <c r="N51" s="185">
        <v>37</v>
      </c>
      <c r="O51" s="187">
        <v>3</v>
      </c>
      <c r="P51" s="185">
        <v>22</v>
      </c>
      <c r="Q51" s="186">
        <v>5</v>
      </c>
      <c r="R51" s="187">
        <v>22</v>
      </c>
    </row>
    <row r="52" spans="1:18" ht="16.5" customHeight="1">
      <c r="A52" s="184" t="s">
        <v>238</v>
      </c>
      <c r="B52" s="185">
        <v>106</v>
      </c>
      <c r="C52" s="186">
        <v>9</v>
      </c>
      <c r="D52" s="187">
        <v>60</v>
      </c>
      <c r="E52" s="185">
        <v>37</v>
      </c>
      <c r="F52" s="187">
        <v>4</v>
      </c>
      <c r="G52" s="185">
        <v>23</v>
      </c>
      <c r="H52" s="186">
        <v>15</v>
      </c>
      <c r="I52" s="187">
        <v>69</v>
      </c>
      <c r="J52" s="183"/>
      <c r="K52" s="185">
        <v>90</v>
      </c>
      <c r="L52" s="186">
        <v>4</v>
      </c>
      <c r="M52" s="187">
        <v>62</v>
      </c>
      <c r="N52" s="185">
        <v>32</v>
      </c>
      <c r="O52" s="187">
        <v>3</v>
      </c>
      <c r="P52" s="185">
        <v>32</v>
      </c>
      <c r="Q52" s="186">
        <v>10</v>
      </c>
      <c r="R52" s="187">
        <v>76</v>
      </c>
    </row>
    <row r="53" spans="1:18" ht="16.5" customHeight="1">
      <c r="A53" s="179" t="s">
        <v>239</v>
      </c>
      <c r="B53" s="185">
        <v>21</v>
      </c>
      <c r="C53" s="186">
        <v>1</v>
      </c>
      <c r="D53" s="187">
        <v>29</v>
      </c>
      <c r="E53" s="185">
        <v>1</v>
      </c>
      <c r="F53" s="187">
        <v>1</v>
      </c>
      <c r="G53" s="185">
        <v>6</v>
      </c>
      <c r="H53" s="186">
        <v>1</v>
      </c>
      <c r="I53" s="187">
        <v>21</v>
      </c>
      <c r="J53" s="183"/>
      <c r="K53" s="185">
        <v>14</v>
      </c>
      <c r="L53" s="186">
        <v>1</v>
      </c>
      <c r="M53" s="187">
        <v>23</v>
      </c>
      <c r="N53" s="185">
        <v>1</v>
      </c>
      <c r="O53" s="187">
        <v>1</v>
      </c>
      <c r="P53" s="185">
        <v>4</v>
      </c>
      <c r="Q53" s="186">
        <v>3</v>
      </c>
      <c r="R53" s="187">
        <v>24</v>
      </c>
    </row>
    <row r="54" spans="1:18" ht="16.5" customHeight="1">
      <c r="A54" s="184" t="s">
        <v>240</v>
      </c>
      <c r="B54" s="185">
        <v>27</v>
      </c>
      <c r="C54" s="186">
        <v>0</v>
      </c>
      <c r="D54" s="187">
        <v>13</v>
      </c>
      <c r="E54" s="185">
        <v>13</v>
      </c>
      <c r="F54" s="187">
        <v>0</v>
      </c>
      <c r="G54" s="185">
        <v>4</v>
      </c>
      <c r="H54" s="186">
        <v>1</v>
      </c>
      <c r="I54" s="187">
        <v>16</v>
      </c>
      <c r="J54" s="183"/>
      <c r="K54" s="185">
        <v>31</v>
      </c>
      <c r="L54" s="186">
        <v>0</v>
      </c>
      <c r="M54" s="187">
        <v>21</v>
      </c>
      <c r="N54" s="185">
        <v>5</v>
      </c>
      <c r="O54" s="187">
        <v>1</v>
      </c>
      <c r="P54" s="185">
        <v>11</v>
      </c>
      <c r="Q54" s="186">
        <v>5</v>
      </c>
      <c r="R54" s="187">
        <v>19</v>
      </c>
    </row>
    <row r="55" spans="1:18" ht="16.5" customHeight="1">
      <c r="A55" s="179" t="s">
        <v>241</v>
      </c>
      <c r="B55" s="185">
        <v>39</v>
      </c>
      <c r="C55" s="186">
        <v>0</v>
      </c>
      <c r="D55" s="187">
        <v>55</v>
      </c>
      <c r="E55" s="185">
        <v>23</v>
      </c>
      <c r="F55" s="187">
        <v>2</v>
      </c>
      <c r="G55" s="185">
        <v>5</v>
      </c>
      <c r="H55" s="186">
        <v>2</v>
      </c>
      <c r="I55" s="187">
        <v>88</v>
      </c>
      <c r="J55" s="183"/>
      <c r="K55" s="185">
        <v>27</v>
      </c>
      <c r="L55" s="186">
        <v>3</v>
      </c>
      <c r="M55" s="187">
        <v>46</v>
      </c>
      <c r="N55" s="185">
        <v>11</v>
      </c>
      <c r="O55" s="187">
        <v>0</v>
      </c>
      <c r="P55" s="185">
        <v>11</v>
      </c>
      <c r="Q55" s="186">
        <v>9</v>
      </c>
      <c r="R55" s="187">
        <v>45</v>
      </c>
    </row>
    <row r="56" spans="1:18" ht="16.5" customHeight="1">
      <c r="A56" s="184" t="s">
        <v>242</v>
      </c>
      <c r="B56" s="185">
        <v>60</v>
      </c>
      <c r="C56" s="186">
        <v>1</v>
      </c>
      <c r="D56" s="187">
        <v>96</v>
      </c>
      <c r="E56" s="185">
        <v>6</v>
      </c>
      <c r="F56" s="187">
        <v>2</v>
      </c>
      <c r="G56" s="185">
        <v>3</v>
      </c>
      <c r="H56" s="186">
        <v>3</v>
      </c>
      <c r="I56" s="187">
        <v>28</v>
      </c>
      <c r="J56" s="183"/>
      <c r="K56" s="185">
        <v>31</v>
      </c>
      <c r="L56" s="186">
        <v>3</v>
      </c>
      <c r="M56" s="187">
        <v>38</v>
      </c>
      <c r="N56" s="185">
        <v>10</v>
      </c>
      <c r="O56" s="187">
        <v>0</v>
      </c>
      <c r="P56" s="185">
        <v>9</v>
      </c>
      <c r="Q56" s="186">
        <v>3</v>
      </c>
      <c r="R56" s="187">
        <v>37</v>
      </c>
    </row>
    <row r="57" spans="1:18" ht="16.5" customHeight="1">
      <c r="A57" s="179" t="s">
        <v>243</v>
      </c>
      <c r="B57" s="185">
        <v>20</v>
      </c>
      <c r="C57" s="186">
        <v>2</v>
      </c>
      <c r="D57" s="187">
        <v>6</v>
      </c>
      <c r="E57" s="185">
        <v>3</v>
      </c>
      <c r="F57" s="187">
        <v>0</v>
      </c>
      <c r="G57" s="185">
        <v>0</v>
      </c>
      <c r="H57" s="186">
        <v>0</v>
      </c>
      <c r="I57" s="187">
        <v>3</v>
      </c>
      <c r="J57" s="183"/>
      <c r="K57" s="185">
        <v>14</v>
      </c>
      <c r="L57" s="186">
        <v>0</v>
      </c>
      <c r="M57" s="187">
        <v>4</v>
      </c>
      <c r="N57" s="185">
        <v>2</v>
      </c>
      <c r="O57" s="187">
        <v>1</v>
      </c>
      <c r="P57" s="185">
        <v>2</v>
      </c>
      <c r="Q57" s="186">
        <v>1</v>
      </c>
      <c r="R57" s="187">
        <v>2</v>
      </c>
    </row>
    <row r="58" spans="1:18" ht="16.5" customHeight="1">
      <c r="A58" s="184" t="s">
        <v>244</v>
      </c>
      <c r="B58" s="185">
        <v>71</v>
      </c>
      <c r="C58" s="186">
        <v>1</v>
      </c>
      <c r="D58" s="187">
        <v>98</v>
      </c>
      <c r="E58" s="185">
        <v>27</v>
      </c>
      <c r="F58" s="187">
        <v>1</v>
      </c>
      <c r="G58" s="185">
        <v>14</v>
      </c>
      <c r="H58" s="186">
        <v>10</v>
      </c>
      <c r="I58" s="187">
        <v>56</v>
      </c>
      <c r="J58" s="183"/>
      <c r="K58" s="185">
        <v>47</v>
      </c>
      <c r="L58" s="186">
        <v>0</v>
      </c>
      <c r="M58" s="187">
        <v>73</v>
      </c>
      <c r="N58" s="185">
        <v>26</v>
      </c>
      <c r="O58" s="187">
        <v>0</v>
      </c>
      <c r="P58" s="185">
        <v>17</v>
      </c>
      <c r="Q58" s="186">
        <v>0</v>
      </c>
      <c r="R58" s="187">
        <v>58</v>
      </c>
    </row>
    <row r="59" spans="1:18" ht="16.5" customHeight="1">
      <c r="A59" s="179" t="s">
        <v>245</v>
      </c>
      <c r="B59" s="185">
        <v>8</v>
      </c>
      <c r="C59" s="186">
        <v>1</v>
      </c>
      <c r="D59" s="187">
        <v>4</v>
      </c>
      <c r="E59" s="185">
        <v>0</v>
      </c>
      <c r="F59" s="187">
        <v>2</v>
      </c>
      <c r="G59" s="185">
        <v>1</v>
      </c>
      <c r="H59" s="186">
        <v>0</v>
      </c>
      <c r="I59" s="187">
        <v>7</v>
      </c>
      <c r="J59" s="183"/>
      <c r="K59" s="185">
        <v>7</v>
      </c>
      <c r="L59" s="186">
        <v>2</v>
      </c>
      <c r="M59" s="187">
        <v>3</v>
      </c>
      <c r="N59" s="185">
        <v>2</v>
      </c>
      <c r="O59" s="187">
        <v>1</v>
      </c>
      <c r="P59" s="185">
        <v>0</v>
      </c>
      <c r="Q59" s="186">
        <v>0</v>
      </c>
      <c r="R59" s="187">
        <v>3</v>
      </c>
    </row>
    <row r="60" spans="1:18" ht="16.5" customHeight="1">
      <c r="A60" s="184" t="s">
        <v>246</v>
      </c>
      <c r="B60" s="185">
        <v>11</v>
      </c>
      <c r="C60" s="186">
        <v>2</v>
      </c>
      <c r="D60" s="187">
        <v>11</v>
      </c>
      <c r="E60" s="185">
        <v>4</v>
      </c>
      <c r="F60" s="187">
        <v>3</v>
      </c>
      <c r="G60" s="185">
        <v>4</v>
      </c>
      <c r="H60" s="186">
        <v>4</v>
      </c>
      <c r="I60" s="187">
        <v>13</v>
      </c>
      <c r="J60" s="183"/>
      <c r="K60" s="185">
        <v>10</v>
      </c>
      <c r="L60" s="186">
        <v>1</v>
      </c>
      <c r="M60" s="187">
        <v>13</v>
      </c>
      <c r="N60" s="185">
        <v>5</v>
      </c>
      <c r="O60" s="187">
        <v>0</v>
      </c>
      <c r="P60" s="185">
        <v>0</v>
      </c>
      <c r="Q60" s="186">
        <v>3</v>
      </c>
      <c r="R60" s="187">
        <v>10</v>
      </c>
    </row>
    <row r="61" spans="1:18" ht="16.5" customHeight="1">
      <c r="A61" s="179" t="s">
        <v>247</v>
      </c>
      <c r="B61" s="185">
        <v>12</v>
      </c>
      <c r="C61" s="186">
        <v>1</v>
      </c>
      <c r="D61" s="187">
        <v>6</v>
      </c>
      <c r="E61" s="185">
        <v>7</v>
      </c>
      <c r="F61" s="187">
        <v>1</v>
      </c>
      <c r="G61" s="185">
        <v>1</v>
      </c>
      <c r="H61" s="186">
        <v>0</v>
      </c>
      <c r="I61" s="187">
        <v>4</v>
      </c>
      <c r="J61" s="183"/>
      <c r="K61" s="185">
        <v>4</v>
      </c>
      <c r="L61" s="186">
        <v>0</v>
      </c>
      <c r="M61" s="187">
        <v>6</v>
      </c>
      <c r="N61" s="185">
        <v>3</v>
      </c>
      <c r="O61" s="187">
        <v>0</v>
      </c>
      <c r="P61" s="185">
        <v>1</v>
      </c>
      <c r="Q61" s="186">
        <v>0</v>
      </c>
      <c r="R61" s="187">
        <v>49</v>
      </c>
    </row>
    <row r="62" spans="1:18" ht="16.5" customHeight="1">
      <c r="A62" s="184" t="s">
        <v>248</v>
      </c>
      <c r="B62" s="185">
        <v>10</v>
      </c>
      <c r="C62" s="186">
        <v>0</v>
      </c>
      <c r="D62" s="187">
        <v>33</v>
      </c>
      <c r="E62" s="185">
        <v>6</v>
      </c>
      <c r="F62" s="187">
        <v>1</v>
      </c>
      <c r="G62" s="185">
        <v>10</v>
      </c>
      <c r="H62" s="186">
        <v>2</v>
      </c>
      <c r="I62" s="187">
        <v>59</v>
      </c>
      <c r="J62" s="183"/>
      <c r="K62" s="185">
        <v>11</v>
      </c>
      <c r="L62" s="186">
        <v>0</v>
      </c>
      <c r="M62" s="187">
        <v>57</v>
      </c>
      <c r="N62" s="185">
        <v>8</v>
      </c>
      <c r="O62" s="187">
        <v>1</v>
      </c>
      <c r="P62" s="185">
        <v>4</v>
      </c>
      <c r="Q62" s="186">
        <v>3</v>
      </c>
      <c r="R62" s="187">
        <v>18</v>
      </c>
    </row>
    <row r="63" spans="1:18" ht="16.5" customHeight="1">
      <c r="A63" s="179" t="s">
        <v>249</v>
      </c>
      <c r="B63" s="185">
        <v>17</v>
      </c>
      <c r="C63" s="186">
        <v>2</v>
      </c>
      <c r="D63" s="187">
        <v>16</v>
      </c>
      <c r="E63" s="185">
        <v>3</v>
      </c>
      <c r="F63" s="187">
        <v>0</v>
      </c>
      <c r="G63" s="185">
        <v>1</v>
      </c>
      <c r="H63" s="186">
        <v>2</v>
      </c>
      <c r="I63" s="187">
        <v>15</v>
      </c>
      <c r="J63" s="183"/>
      <c r="K63" s="185">
        <v>5</v>
      </c>
      <c r="L63" s="186">
        <v>1</v>
      </c>
      <c r="M63" s="187">
        <v>10</v>
      </c>
      <c r="N63" s="185">
        <v>3</v>
      </c>
      <c r="O63" s="187">
        <v>0</v>
      </c>
      <c r="P63" s="185">
        <v>5</v>
      </c>
      <c r="Q63" s="186">
        <v>2</v>
      </c>
      <c r="R63" s="187">
        <v>11</v>
      </c>
    </row>
    <row r="64" spans="1:18" ht="16.5" customHeight="1">
      <c r="A64" s="184" t="s">
        <v>250</v>
      </c>
      <c r="B64" s="185">
        <v>34</v>
      </c>
      <c r="C64" s="186">
        <v>2</v>
      </c>
      <c r="D64" s="187">
        <v>41</v>
      </c>
      <c r="E64" s="185">
        <v>9</v>
      </c>
      <c r="F64" s="187">
        <v>2</v>
      </c>
      <c r="G64" s="185">
        <v>8</v>
      </c>
      <c r="H64" s="186">
        <v>3</v>
      </c>
      <c r="I64" s="187">
        <v>17</v>
      </c>
      <c r="J64" s="183"/>
      <c r="K64" s="185">
        <v>30</v>
      </c>
      <c r="L64" s="186">
        <v>1</v>
      </c>
      <c r="M64" s="187">
        <v>30</v>
      </c>
      <c r="N64" s="185">
        <v>11</v>
      </c>
      <c r="O64" s="187">
        <v>2</v>
      </c>
      <c r="P64" s="185">
        <v>5</v>
      </c>
      <c r="Q64" s="186">
        <v>2</v>
      </c>
      <c r="R64" s="187">
        <v>16</v>
      </c>
    </row>
    <row r="65" spans="1:18" ht="16.5" customHeight="1">
      <c r="A65" s="179" t="s">
        <v>251</v>
      </c>
      <c r="B65" s="185">
        <v>39</v>
      </c>
      <c r="C65" s="186">
        <v>2</v>
      </c>
      <c r="D65" s="187">
        <v>22</v>
      </c>
      <c r="E65" s="185">
        <v>26</v>
      </c>
      <c r="F65" s="187">
        <v>1</v>
      </c>
      <c r="G65" s="185">
        <v>18</v>
      </c>
      <c r="H65" s="186">
        <v>1</v>
      </c>
      <c r="I65" s="187">
        <v>41</v>
      </c>
      <c r="J65" s="183"/>
      <c r="K65" s="185">
        <v>25</v>
      </c>
      <c r="L65" s="186">
        <v>0</v>
      </c>
      <c r="M65" s="187">
        <v>57</v>
      </c>
      <c r="N65" s="185">
        <v>17</v>
      </c>
      <c r="O65" s="187">
        <v>1</v>
      </c>
      <c r="P65" s="185">
        <v>16</v>
      </c>
      <c r="Q65" s="186">
        <v>1</v>
      </c>
      <c r="R65" s="187">
        <v>16</v>
      </c>
    </row>
    <row r="66" spans="1:18" ht="16.5" customHeight="1">
      <c r="A66" s="184" t="s">
        <v>252</v>
      </c>
      <c r="B66" s="185">
        <v>7</v>
      </c>
      <c r="C66" s="186">
        <v>1</v>
      </c>
      <c r="D66" s="187">
        <v>2</v>
      </c>
      <c r="E66" s="185">
        <v>1</v>
      </c>
      <c r="F66" s="187">
        <v>0</v>
      </c>
      <c r="G66" s="185">
        <v>1</v>
      </c>
      <c r="H66" s="186">
        <v>0</v>
      </c>
      <c r="I66" s="187">
        <v>6</v>
      </c>
      <c r="J66" s="183"/>
      <c r="K66" s="185">
        <v>4</v>
      </c>
      <c r="L66" s="186">
        <v>1</v>
      </c>
      <c r="M66" s="187">
        <v>4</v>
      </c>
      <c r="N66" s="185">
        <v>2</v>
      </c>
      <c r="O66" s="187">
        <v>1</v>
      </c>
      <c r="P66" s="185">
        <v>1</v>
      </c>
      <c r="Q66" s="186">
        <v>0</v>
      </c>
      <c r="R66" s="187">
        <v>2</v>
      </c>
    </row>
    <row r="67" spans="1:18" ht="16.5" customHeight="1">
      <c r="A67" s="179" t="s">
        <v>253</v>
      </c>
      <c r="B67" s="185">
        <v>5</v>
      </c>
      <c r="C67" s="186">
        <v>0</v>
      </c>
      <c r="D67" s="187">
        <v>4</v>
      </c>
      <c r="E67" s="185">
        <v>2</v>
      </c>
      <c r="F67" s="187">
        <v>2</v>
      </c>
      <c r="G67" s="185">
        <v>0</v>
      </c>
      <c r="H67" s="186">
        <v>3</v>
      </c>
      <c r="I67" s="187">
        <v>7</v>
      </c>
      <c r="J67" s="183"/>
      <c r="K67" s="185">
        <v>5</v>
      </c>
      <c r="L67" s="186">
        <v>0</v>
      </c>
      <c r="M67" s="187">
        <v>5</v>
      </c>
      <c r="N67" s="185">
        <v>1</v>
      </c>
      <c r="O67" s="187">
        <v>0</v>
      </c>
      <c r="P67" s="185">
        <v>1</v>
      </c>
      <c r="Q67" s="186">
        <v>1</v>
      </c>
      <c r="R67" s="187">
        <v>2</v>
      </c>
    </row>
    <row r="68" spans="1:18" ht="16.5" customHeight="1">
      <c r="A68" s="184" t="s">
        <v>254</v>
      </c>
      <c r="B68" s="185">
        <v>24</v>
      </c>
      <c r="C68" s="186">
        <v>0</v>
      </c>
      <c r="D68" s="187">
        <v>23</v>
      </c>
      <c r="E68" s="185">
        <v>9</v>
      </c>
      <c r="F68" s="187">
        <v>0</v>
      </c>
      <c r="G68" s="185">
        <v>4</v>
      </c>
      <c r="H68" s="186">
        <v>2</v>
      </c>
      <c r="I68" s="187">
        <v>18</v>
      </c>
      <c r="J68" s="183"/>
      <c r="K68" s="185">
        <v>28</v>
      </c>
      <c r="L68" s="186">
        <v>1</v>
      </c>
      <c r="M68" s="187">
        <v>42</v>
      </c>
      <c r="N68" s="185">
        <v>6</v>
      </c>
      <c r="O68" s="187">
        <v>2</v>
      </c>
      <c r="P68" s="185">
        <v>5</v>
      </c>
      <c r="Q68" s="186">
        <v>3</v>
      </c>
      <c r="R68" s="187">
        <v>13</v>
      </c>
    </row>
    <row r="69" spans="1:18" ht="16.5" customHeight="1">
      <c r="A69" s="179" t="s">
        <v>255</v>
      </c>
      <c r="B69" s="185">
        <v>49</v>
      </c>
      <c r="C69" s="186">
        <v>5</v>
      </c>
      <c r="D69" s="187">
        <v>97</v>
      </c>
      <c r="E69" s="185">
        <v>14</v>
      </c>
      <c r="F69" s="187">
        <v>2</v>
      </c>
      <c r="G69" s="185">
        <v>9</v>
      </c>
      <c r="H69" s="186">
        <v>4</v>
      </c>
      <c r="I69" s="187">
        <v>37</v>
      </c>
      <c r="J69" s="183"/>
      <c r="K69" s="185">
        <v>39</v>
      </c>
      <c r="L69" s="186">
        <v>2</v>
      </c>
      <c r="M69" s="187">
        <v>62</v>
      </c>
      <c r="N69" s="185">
        <v>17</v>
      </c>
      <c r="O69" s="187">
        <v>1</v>
      </c>
      <c r="P69" s="185">
        <v>9</v>
      </c>
      <c r="Q69" s="186">
        <v>3</v>
      </c>
      <c r="R69" s="187">
        <v>40</v>
      </c>
    </row>
    <row r="70" spans="1:18" ht="16.5" customHeight="1">
      <c r="A70" s="184" t="s">
        <v>256</v>
      </c>
      <c r="B70" s="185">
        <v>15</v>
      </c>
      <c r="C70" s="186">
        <v>1</v>
      </c>
      <c r="D70" s="187">
        <v>21</v>
      </c>
      <c r="E70" s="185">
        <v>7</v>
      </c>
      <c r="F70" s="187">
        <v>1</v>
      </c>
      <c r="G70" s="185">
        <v>4</v>
      </c>
      <c r="H70" s="186">
        <v>1</v>
      </c>
      <c r="I70" s="187">
        <v>31</v>
      </c>
      <c r="J70" s="183"/>
      <c r="K70" s="185">
        <v>18</v>
      </c>
      <c r="L70" s="186">
        <v>0</v>
      </c>
      <c r="M70" s="187">
        <v>34</v>
      </c>
      <c r="N70" s="185">
        <v>2</v>
      </c>
      <c r="O70" s="187">
        <v>5</v>
      </c>
      <c r="P70" s="185">
        <v>3</v>
      </c>
      <c r="Q70" s="186">
        <v>4</v>
      </c>
      <c r="R70" s="187">
        <v>37</v>
      </c>
    </row>
    <row r="71" spans="1:18" ht="16.5" customHeight="1">
      <c r="A71" s="179" t="s">
        <v>257</v>
      </c>
      <c r="B71" s="185">
        <v>43</v>
      </c>
      <c r="C71" s="186">
        <v>1</v>
      </c>
      <c r="D71" s="187">
        <v>27</v>
      </c>
      <c r="E71" s="185">
        <v>19</v>
      </c>
      <c r="F71" s="187">
        <v>4</v>
      </c>
      <c r="G71" s="185">
        <v>6</v>
      </c>
      <c r="H71" s="186">
        <v>0</v>
      </c>
      <c r="I71" s="187">
        <v>13</v>
      </c>
      <c r="J71" s="183"/>
      <c r="K71" s="185">
        <v>28</v>
      </c>
      <c r="L71" s="186">
        <v>3</v>
      </c>
      <c r="M71" s="187">
        <v>15</v>
      </c>
      <c r="N71" s="185">
        <v>12</v>
      </c>
      <c r="O71" s="187">
        <v>1</v>
      </c>
      <c r="P71" s="185">
        <v>5</v>
      </c>
      <c r="Q71" s="186">
        <v>1</v>
      </c>
      <c r="R71" s="187">
        <v>17</v>
      </c>
    </row>
    <row r="72" spans="1:18" ht="16.5" customHeight="1">
      <c r="A72" s="184" t="s">
        <v>258</v>
      </c>
      <c r="B72" s="185">
        <v>2</v>
      </c>
      <c r="C72" s="186">
        <v>0</v>
      </c>
      <c r="D72" s="187">
        <v>1</v>
      </c>
      <c r="E72" s="185">
        <v>0</v>
      </c>
      <c r="F72" s="187">
        <v>0</v>
      </c>
      <c r="G72" s="185">
        <v>0</v>
      </c>
      <c r="H72" s="186">
        <v>0</v>
      </c>
      <c r="I72" s="187">
        <v>1</v>
      </c>
      <c r="J72" s="183"/>
      <c r="K72" s="185">
        <v>1</v>
      </c>
      <c r="L72" s="186">
        <v>0</v>
      </c>
      <c r="M72" s="187">
        <v>2</v>
      </c>
      <c r="N72" s="185">
        <v>0</v>
      </c>
      <c r="O72" s="187">
        <v>0</v>
      </c>
      <c r="P72" s="185">
        <v>0</v>
      </c>
      <c r="Q72" s="186">
        <v>0</v>
      </c>
      <c r="R72" s="187">
        <v>2</v>
      </c>
    </row>
    <row r="73" spans="1:18" ht="16.5" customHeight="1">
      <c r="A73" s="179" t="s">
        <v>259</v>
      </c>
      <c r="B73" s="185">
        <v>52</v>
      </c>
      <c r="C73" s="186">
        <v>2</v>
      </c>
      <c r="D73" s="187">
        <v>29</v>
      </c>
      <c r="E73" s="185">
        <v>13</v>
      </c>
      <c r="F73" s="187">
        <v>1</v>
      </c>
      <c r="G73" s="185">
        <v>10</v>
      </c>
      <c r="H73" s="186">
        <v>0</v>
      </c>
      <c r="I73" s="187">
        <v>17</v>
      </c>
      <c r="J73" s="183"/>
      <c r="K73" s="185">
        <v>40</v>
      </c>
      <c r="L73" s="186">
        <v>1</v>
      </c>
      <c r="M73" s="187">
        <v>24</v>
      </c>
      <c r="N73" s="185">
        <v>6</v>
      </c>
      <c r="O73" s="187">
        <v>1</v>
      </c>
      <c r="P73" s="185">
        <v>3</v>
      </c>
      <c r="Q73" s="186">
        <v>0</v>
      </c>
      <c r="R73" s="187">
        <v>19</v>
      </c>
    </row>
    <row r="74" spans="1:18" ht="16.5" customHeight="1">
      <c r="A74" s="184" t="s">
        <v>260</v>
      </c>
      <c r="B74" s="185">
        <v>12</v>
      </c>
      <c r="C74" s="186">
        <v>0</v>
      </c>
      <c r="D74" s="187">
        <v>21</v>
      </c>
      <c r="E74" s="185">
        <v>7</v>
      </c>
      <c r="F74" s="187">
        <v>0</v>
      </c>
      <c r="G74" s="185">
        <v>5</v>
      </c>
      <c r="H74" s="186">
        <v>3</v>
      </c>
      <c r="I74" s="187">
        <v>13</v>
      </c>
      <c r="J74" s="183"/>
      <c r="K74" s="185">
        <v>9</v>
      </c>
      <c r="L74" s="186">
        <v>0</v>
      </c>
      <c r="M74" s="187">
        <v>14</v>
      </c>
      <c r="N74" s="185">
        <v>4</v>
      </c>
      <c r="O74" s="187">
        <v>0</v>
      </c>
      <c r="P74" s="185">
        <v>1</v>
      </c>
      <c r="Q74" s="186">
        <v>0</v>
      </c>
      <c r="R74" s="187">
        <v>6</v>
      </c>
    </row>
    <row r="75" spans="1:18" ht="16.5" customHeight="1">
      <c r="A75" s="179" t="s">
        <v>261</v>
      </c>
      <c r="B75" s="185">
        <v>17</v>
      </c>
      <c r="C75" s="186">
        <v>2</v>
      </c>
      <c r="D75" s="187">
        <v>14</v>
      </c>
      <c r="E75" s="185">
        <v>10</v>
      </c>
      <c r="F75" s="187">
        <v>2</v>
      </c>
      <c r="G75" s="185">
        <v>6</v>
      </c>
      <c r="H75" s="186">
        <v>0</v>
      </c>
      <c r="I75" s="187">
        <v>34</v>
      </c>
      <c r="J75" s="183"/>
      <c r="K75" s="185">
        <v>25</v>
      </c>
      <c r="L75" s="186">
        <v>2</v>
      </c>
      <c r="M75" s="187">
        <v>29</v>
      </c>
      <c r="N75" s="185">
        <v>14</v>
      </c>
      <c r="O75" s="187">
        <v>1</v>
      </c>
      <c r="P75" s="185">
        <v>2</v>
      </c>
      <c r="Q75" s="186">
        <v>3</v>
      </c>
      <c r="R75" s="187">
        <v>26</v>
      </c>
    </row>
    <row r="76" spans="1:18" ht="16.5" customHeight="1">
      <c r="A76" s="184" t="s">
        <v>262</v>
      </c>
      <c r="B76" s="185">
        <v>14</v>
      </c>
      <c r="C76" s="186">
        <v>1</v>
      </c>
      <c r="D76" s="187">
        <v>8</v>
      </c>
      <c r="E76" s="185">
        <v>2</v>
      </c>
      <c r="F76" s="187">
        <v>1</v>
      </c>
      <c r="G76" s="185">
        <v>2</v>
      </c>
      <c r="H76" s="186">
        <v>1</v>
      </c>
      <c r="I76" s="187">
        <v>29</v>
      </c>
      <c r="J76" s="183"/>
      <c r="K76" s="185">
        <v>8</v>
      </c>
      <c r="L76" s="186">
        <v>0</v>
      </c>
      <c r="M76" s="187">
        <v>23</v>
      </c>
      <c r="N76" s="185">
        <v>1</v>
      </c>
      <c r="O76" s="187">
        <v>2</v>
      </c>
      <c r="P76" s="185">
        <v>4</v>
      </c>
      <c r="Q76" s="186">
        <v>0</v>
      </c>
      <c r="R76" s="187">
        <v>7</v>
      </c>
    </row>
    <row r="77" spans="1:18" ht="16.5" customHeight="1">
      <c r="A77" s="179" t="s">
        <v>263</v>
      </c>
      <c r="B77" s="185">
        <v>23</v>
      </c>
      <c r="C77" s="186">
        <v>0</v>
      </c>
      <c r="D77" s="187">
        <v>41</v>
      </c>
      <c r="E77" s="185">
        <v>8</v>
      </c>
      <c r="F77" s="187">
        <v>2</v>
      </c>
      <c r="G77" s="185">
        <v>4</v>
      </c>
      <c r="H77" s="186">
        <v>0</v>
      </c>
      <c r="I77" s="187">
        <v>30</v>
      </c>
      <c r="J77" s="183"/>
      <c r="K77" s="185">
        <v>18</v>
      </c>
      <c r="L77" s="186">
        <v>0</v>
      </c>
      <c r="M77" s="187">
        <v>51</v>
      </c>
      <c r="N77" s="185">
        <v>2</v>
      </c>
      <c r="O77" s="187">
        <v>0</v>
      </c>
      <c r="P77" s="185">
        <v>4</v>
      </c>
      <c r="Q77" s="186">
        <v>3</v>
      </c>
      <c r="R77" s="187">
        <v>21</v>
      </c>
    </row>
    <row r="78" spans="1:18" ht="16.5" customHeight="1">
      <c r="A78" s="184" t="s">
        <v>264</v>
      </c>
      <c r="B78" s="185">
        <v>18</v>
      </c>
      <c r="C78" s="186">
        <v>0</v>
      </c>
      <c r="D78" s="187">
        <v>9</v>
      </c>
      <c r="E78" s="185">
        <v>4</v>
      </c>
      <c r="F78" s="187">
        <v>2</v>
      </c>
      <c r="G78" s="185">
        <v>7</v>
      </c>
      <c r="H78" s="186">
        <v>6</v>
      </c>
      <c r="I78" s="187">
        <v>295</v>
      </c>
      <c r="J78" s="183"/>
      <c r="K78" s="185">
        <v>15</v>
      </c>
      <c r="L78" s="186">
        <v>0</v>
      </c>
      <c r="M78" s="187">
        <v>20</v>
      </c>
      <c r="N78" s="185">
        <v>4</v>
      </c>
      <c r="O78" s="187">
        <v>1</v>
      </c>
      <c r="P78" s="185">
        <v>2</v>
      </c>
      <c r="Q78" s="186">
        <v>6</v>
      </c>
      <c r="R78" s="187">
        <v>11</v>
      </c>
    </row>
    <row r="79" spans="1:18" ht="16.5" customHeight="1">
      <c r="A79" s="179" t="s">
        <v>265</v>
      </c>
      <c r="B79" s="185">
        <v>0</v>
      </c>
      <c r="C79" s="186">
        <v>0</v>
      </c>
      <c r="D79" s="187">
        <v>1</v>
      </c>
      <c r="E79" s="185">
        <v>3</v>
      </c>
      <c r="F79" s="187">
        <v>0</v>
      </c>
      <c r="G79" s="185">
        <v>0</v>
      </c>
      <c r="H79" s="186">
        <v>0</v>
      </c>
      <c r="I79" s="187">
        <v>2</v>
      </c>
      <c r="J79" s="183"/>
      <c r="K79" s="185">
        <v>5</v>
      </c>
      <c r="L79" s="186">
        <v>1</v>
      </c>
      <c r="M79" s="187">
        <v>1</v>
      </c>
      <c r="N79" s="185">
        <v>0</v>
      </c>
      <c r="O79" s="187">
        <v>0</v>
      </c>
      <c r="P79" s="185">
        <v>1</v>
      </c>
      <c r="Q79" s="186">
        <v>0</v>
      </c>
      <c r="R79" s="187">
        <v>3</v>
      </c>
    </row>
    <row r="80" spans="1:18" ht="16.5" customHeight="1">
      <c r="A80" s="184" t="s">
        <v>266</v>
      </c>
      <c r="B80" s="185">
        <v>11</v>
      </c>
      <c r="C80" s="186">
        <v>1</v>
      </c>
      <c r="D80" s="187">
        <v>22</v>
      </c>
      <c r="E80" s="185">
        <v>2</v>
      </c>
      <c r="F80" s="187">
        <v>0</v>
      </c>
      <c r="G80" s="185">
        <v>3</v>
      </c>
      <c r="H80" s="186">
        <v>2</v>
      </c>
      <c r="I80" s="187">
        <v>217</v>
      </c>
      <c r="J80" s="183"/>
      <c r="K80" s="185">
        <v>11</v>
      </c>
      <c r="L80" s="186">
        <v>0</v>
      </c>
      <c r="M80" s="187">
        <v>14</v>
      </c>
      <c r="N80" s="185">
        <v>1</v>
      </c>
      <c r="O80" s="187">
        <v>1</v>
      </c>
      <c r="P80" s="185">
        <v>2</v>
      </c>
      <c r="Q80" s="186">
        <v>2</v>
      </c>
      <c r="R80" s="187">
        <v>10</v>
      </c>
    </row>
    <row r="81" spans="1:18" ht="16.5" customHeight="1">
      <c r="A81" s="179" t="s">
        <v>267</v>
      </c>
      <c r="B81" s="185">
        <v>5</v>
      </c>
      <c r="C81" s="186">
        <v>0</v>
      </c>
      <c r="D81" s="187">
        <v>1</v>
      </c>
      <c r="E81" s="185">
        <v>3</v>
      </c>
      <c r="F81" s="187">
        <v>0</v>
      </c>
      <c r="G81" s="185">
        <v>3</v>
      </c>
      <c r="H81" s="186">
        <v>2</v>
      </c>
      <c r="I81" s="187">
        <v>1</v>
      </c>
      <c r="J81" s="183"/>
      <c r="K81" s="185">
        <v>6</v>
      </c>
      <c r="L81" s="186">
        <v>1</v>
      </c>
      <c r="M81" s="187">
        <v>6</v>
      </c>
      <c r="N81" s="185">
        <v>2</v>
      </c>
      <c r="O81" s="187">
        <v>0</v>
      </c>
      <c r="P81" s="185">
        <v>0</v>
      </c>
      <c r="Q81" s="186">
        <v>0</v>
      </c>
      <c r="R81" s="187">
        <v>1</v>
      </c>
    </row>
    <row r="82" spans="1:18" ht="16.5" customHeight="1">
      <c r="A82" s="184" t="s">
        <v>268</v>
      </c>
      <c r="B82" s="185">
        <v>18</v>
      </c>
      <c r="C82" s="186">
        <v>0</v>
      </c>
      <c r="D82" s="187">
        <v>9</v>
      </c>
      <c r="E82" s="185">
        <v>3</v>
      </c>
      <c r="F82" s="187">
        <v>0</v>
      </c>
      <c r="G82" s="185">
        <v>0</v>
      </c>
      <c r="H82" s="186">
        <v>0</v>
      </c>
      <c r="I82" s="187">
        <v>0</v>
      </c>
      <c r="J82" s="183"/>
      <c r="K82" s="185">
        <v>12</v>
      </c>
      <c r="L82" s="186">
        <v>0</v>
      </c>
      <c r="M82" s="187">
        <v>8</v>
      </c>
      <c r="N82" s="185">
        <v>1</v>
      </c>
      <c r="O82" s="187">
        <v>1</v>
      </c>
      <c r="P82" s="185">
        <v>2</v>
      </c>
      <c r="Q82" s="186">
        <v>0</v>
      </c>
      <c r="R82" s="187">
        <v>7</v>
      </c>
    </row>
    <row r="83" spans="1:18" ht="16.5" customHeight="1">
      <c r="A83" s="179" t="s">
        <v>269</v>
      </c>
      <c r="B83" s="185">
        <v>12</v>
      </c>
      <c r="C83" s="186">
        <v>2</v>
      </c>
      <c r="D83" s="187">
        <v>1</v>
      </c>
      <c r="E83" s="185">
        <v>3</v>
      </c>
      <c r="F83" s="187">
        <v>1</v>
      </c>
      <c r="G83" s="185">
        <v>0</v>
      </c>
      <c r="H83" s="186">
        <v>2</v>
      </c>
      <c r="I83" s="187">
        <v>0</v>
      </c>
      <c r="J83" s="183"/>
      <c r="K83" s="185">
        <v>20</v>
      </c>
      <c r="L83" s="186">
        <v>0</v>
      </c>
      <c r="M83" s="187">
        <v>6</v>
      </c>
      <c r="N83" s="185">
        <v>1</v>
      </c>
      <c r="O83" s="187">
        <v>0</v>
      </c>
      <c r="P83" s="185">
        <v>1</v>
      </c>
      <c r="Q83" s="186">
        <v>0</v>
      </c>
      <c r="R83" s="187">
        <v>0</v>
      </c>
    </row>
    <row r="84" spans="1:18" ht="16.5" customHeight="1">
      <c r="A84" s="184" t="s">
        <v>270</v>
      </c>
      <c r="B84" s="185">
        <v>2</v>
      </c>
      <c r="C84" s="186">
        <v>0</v>
      </c>
      <c r="D84" s="187">
        <v>8</v>
      </c>
      <c r="E84" s="185">
        <v>1</v>
      </c>
      <c r="F84" s="187">
        <v>1</v>
      </c>
      <c r="G84" s="185">
        <v>3</v>
      </c>
      <c r="H84" s="186">
        <v>2</v>
      </c>
      <c r="I84" s="187">
        <v>1</v>
      </c>
      <c r="J84" s="183"/>
      <c r="K84" s="185">
        <v>5</v>
      </c>
      <c r="L84" s="186">
        <v>0</v>
      </c>
      <c r="M84" s="187">
        <v>25</v>
      </c>
      <c r="N84" s="185">
        <v>2</v>
      </c>
      <c r="O84" s="187">
        <v>0</v>
      </c>
      <c r="P84" s="185">
        <v>8</v>
      </c>
      <c r="Q84" s="186">
        <v>2</v>
      </c>
      <c r="R84" s="187">
        <v>12</v>
      </c>
    </row>
    <row r="85" spans="1:18" ht="16.5" customHeight="1">
      <c r="A85" s="179" t="s">
        <v>271</v>
      </c>
      <c r="B85" s="185">
        <v>1</v>
      </c>
      <c r="C85" s="186">
        <v>1</v>
      </c>
      <c r="D85" s="187">
        <v>7</v>
      </c>
      <c r="E85" s="185">
        <v>0</v>
      </c>
      <c r="F85" s="187">
        <v>1</v>
      </c>
      <c r="G85" s="185">
        <v>0</v>
      </c>
      <c r="H85" s="186">
        <v>0</v>
      </c>
      <c r="I85" s="187">
        <v>2</v>
      </c>
      <c r="J85" s="183"/>
      <c r="K85" s="185">
        <v>2</v>
      </c>
      <c r="L85" s="186">
        <v>1</v>
      </c>
      <c r="M85" s="187">
        <v>4</v>
      </c>
      <c r="N85" s="185">
        <v>0</v>
      </c>
      <c r="O85" s="187">
        <v>0</v>
      </c>
      <c r="P85" s="185">
        <v>0</v>
      </c>
      <c r="Q85" s="186">
        <v>0</v>
      </c>
      <c r="R85" s="187">
        <v>7</v>
      </c>
    </row>
    <row r="86" spans="1:18" ht="16.5" customHeight="1">
      <c r="A86" s="184" t="s">
        <v>272</v>
      </c>
      <c r="B86" s="185">
        <v>6</v>
      </c>
      <c r="C86" s="186">
        <v>0</v>
      </c>
      <c r="D86" s="187">
        <v>7</v>
      </c>
      <c r="E86" s="185">
        <v>3</v>
      </c>
      <c r="F86" s="187">
        <v>0</v>
      </c>
      <c r="G86" s="185">
        <v>1</v>
      </c>
      <c r="H86" s="186">
        <v>0</v>
      </c>
      <c r="I86" s="187">
        <v>8</v>
      </c>
      <c r="J86" s="183"/>
      <c r="K86" s="185">
        <v>4</v>
      </c>
      <c r="L86" s="186">
        <v>0</v>
      </c>
      <c r="M86" s="187">
        <v>3</v>
      </c>
      <c r="N86" s="185">
        <v>0</v>
      </c>
      <c r="O86" s="187">
        <v>0</v>
      </c>
      <c r="P86" s="185">
        <v>0</v>
      </c>
      <c r="Q86" s="186">
        <v>0</v>
      </c>
      <c r="R86" s="187">
        <v>3</v>
      </c>
    </row>
    <row r="87" spans="1:18" ht="16.5" customHeight="1">
      <c r="A87" s="179" t="s">
        <v>273</v>
      </c>
      <c r="B87" s="185">
        <v>10</v>
      </c>
      <c r="C87" s="186">
        <v>0</v>
      </c>
      <c r="D87" s="187">
        <v>10</v>
      </c>
      <c r="E87" s="185">
        <v>7</v>
      </c>
      <c r="F87" s="187">
        <v>1</v>
      </c>
      <c r="G87" s="185">
        <v>4</v>
      </c>
      <c r="H87" s="186">
        <v>0</v>
      </c>
      <c r="I87" s="187">
        <v>3</v>
      </c>
      <c r="J87" s="183"/>
      <c r="K87" s="185">
        <v>10</v>
      </c>
      <c r="L87" s="186">
        <v>0</v>
      </c>
      <c r="M87" s="187">
        <v>13</v>
      </c>
      <c r="N87" s="185">
        <v>1</v>
      </c>
      <c r="O87" s="187">
        <v>0</v>
      </c>
      <c r="P87" s="185">
        <v>4</v>
      </c>
      <c r="Q87" s="186">
        <v>1</v>
      </c>
      <c r="R87" s="187">
        <v>4</v>
      </c>
    </row>
    <row r="88" spans="1:18" ht="16.5" customHeight="1">
      <c r="A88" s="184" t="s">
        <v>274</v>
      </c>
      <c r="B88" s="185">
        <v>3</v>
      </c>
      <c r="C88" s="186">
        <v>0</v>
      </c>
      <c r="D88" s="187">
        <v>2</v>
      </c>
      <c r="E88" s="185">
        <v>2</v>
      </c>
      <c r="F88" s="187">
        <v>0</v>
      </c>
      <c r="G88" s="185">
        <v>0</v>
      </c>
      <c r="H88" s="186">
        <v>1</v>
      </c>
      <c r="I88" s="187">
        <v>1</v>
      </c>
      <c r="J88" s="183"/>
      <c r="K88" s="185">
        <v>9</v>
      </c>
      <c r="L88" s="186">
        <v>0</v>
      </c>
      <c r="M88" s="187">
        <v>13</v>
      </c>
      <c r="N88" s="185">
        <v>3</v>
      </c>
      <c r="O88" s="187">
        <v>0</v>
      </c>
      <c r="P88" s="185">
        <v>2</v>
      </c>
      <c r="Q88" s="186">
        <v>8</v>
      </c>
      <c r="R88" s="187">
        <v>17</v>
      </c>
    </row>
    <row r="89" spans="1:18" ht="16.5" customHeight="1">
      <c r="A89" s="179" t="s">
        <v>275</v>
      </c>
      <c r="B89" s="185">
        <v>4</v>
      </c>
      <c r="C89" s="186">
        <v>0</v>
      </c>
      <c r="D89" s="187">
        <v>3</v>
      </c>
      <c r="E89" s="185">
        <v>0</v>
      </c>
      <c r="F89" s="187">
        <v>1</v>
      </c>
      <c r="G89" s="185">
        <v>0</v>
      </c>
      <c r="H89" s="186">
        <v>0</v>
      </c>
      <c r="I89" s="187">
        <v>2</v>
      </c>
      <c r="J89" s="183"/>
      <c r="K89" s="185">
        <v>1</v>
      </c>
      <c r="L89" s="186">
        <v>0</v>
      </c>
      <c r="M89" s="187">
        <v>2</v>
      </c>
      <c r="N89" s="185">
        <v>2</v>
      </c>
      <c r="O89" s="187">
        <v>0</v>
      </c>
      <c r="P89" s="185">
        <v>0</v>
      </c>
      <c r="Q89" s="186">
        <v>0</v>
      </c>
      <c r="R89" s="187">
        <v>3</v>
      </c>
    </row>
    <row r="90" spans="1:18" ht="16.5" customHeight="1">
      <c r="A90" s="184" t="s">
        <v>276</v>
      </c>
      <c r="B90" s="185">
        <v>14</v>
      </c>
      <c r="C90" s="186">
        <v>1</v>
      </c>
      <c r="D90" s="187">
        <v>12</v>
      </c>
      <c r="E90" s="185">
        <v>8</v>
      </c>
      <c r="F90" s="187">
        <v>0</v>
      </c>
      <c r="G90" s="185">
        <v>8</v>
      </c>
      <c r="H90" s="186">
        <v>1</v>
      </c>
      <c r="I90" s="187">
        <v>15</v>
      </c>
      <c r="J90" s="183"/>
      <c r="K90" s="185">
        <v>5</v>
      </c>
      <c r="L90" s="186">
        <v>0</v>
      </c>
      <c r="M90" s="187">
        <v>28</v>
      </c>
      <c r="N90" s="185">
        <v>6</v>
      </c>
      <c r="O90" s="187">
        <v>1</v>
      </c>
      <c r="P90" s="185">
        <v>5</v>
      </c>
      <c r="Q90" s="186">
        <v>0</v>
      </c>
      <c r="R90" s="187">
        <v>11</v>
      </c>
    </row>
    <row r="91" spans="1:18" ht="16.5" customHeight="1" thickBot="1">
      <c r="A91" s="188" t="s">
        <v>277</v>
      </c>
      <c r="B91" s="185">
        <v>11</v>
      </c>
      <c r="C91" s="186">
        <v>2</v>
      </c>
      <c r="D91" s="187">
        <v>15</v>
      </c>
      <c r="E91" s="185">
        <v>8</v>
      </c>
      <c r="F91" s="187">
        <v>0</v>
      </c>
      <c r="G91" s="185">
        <v>1</v>
      </c>
      <c r="H91" s="186">
        <v>1</v>
      </c>
      <c r="I91" s="187">
        <v>9</v>
      </c>
      <c r="J91" s="183"/>
      <c r="K91" s="185">
        <v>14</v>
      </c>
      <c r="L91" s="186">
        <v>0</v>
      </c>
      <c r="M91" s="187">
        <v>13</v>
      </c>
      <c r="N91" s="185">
        <v>7</v>
      </c>
      <c r="O91" s="187">
        <v>0</v>
      </c>
      <c r="P91" s="185">
        <v>2</v>
      </c>
      <c r="Q91" s="186">
        <v>0</v>
      </c>
      <c r="R91" s="187">
        <v>15</v>
      </c>
    </row>
    <row r="92" spans="1:18" s="191" customFormat="1" ht="16.5" customHeight="1" thickBot="1" thickTop="1">
      <c r="A92" s="189" t="s">
        <v>278</v>
      </c>
      <c r="B92" s="190">
        <f>SUM(B11:B91)</f>
        <v>4891</v>
      </c>
      <c r="C92" s="190">
        <f>SUM(C11:C91)</f>
        <v>112</v>
      </c>
      <c r="D92" s="190">
        <f aca="true" t="shared" si="0" ref="D92:R92">SUM(D11:D91)</f>
        <v>4527</v>
      </c>
      <c r="E92" s="190">
        <f t="shared" si="0"/>
        <v>1942</v>
      </c>
      <c r="F92" s="190">
        <f t="shared" si="0"/>
        <v>137</v>
      </c>
      <c r="G92" s="190">
        <f t="shared" si="0"/>
        <v>1677</v>
      </c>
      <c r="H92" s="190">
        <f t="shared" si="0"/>
        <v>265</v>
      </c>
      <c r="I92" s="190">
        <f t="shared" si="0"/>
        <v>3725</v>
      </c>
      <c r="J92" s="190">
        <f t="shared" si="0"/>
        <v>0</v>
      </c>
      <c r="K92" s="190">
        <f t="shared" si="0"/>
        <v>3854</v>
      </c>
      <c r="L92" s="190">
        <f t="shared" si="0"/>
        <v>67</v>
      </c>
      <c r="M92" s="190">
        <f t="shared" si="0"/>
        <v>4447</v>
      </c>
      <c r="N92" s="190">
        <f t="shared" si="0"/>
        <v>1955</v>
      </c>
      <c r="O92" s="190">
        <f t="shared" si="0"/>
        <v>131</v>
      </c>
      <c r="P92" s="190">
        <f t="shared" si="0"/>
        <v>1694</v>
      </c>
      <c r="Q92" s="190">
        <f t="shared" si="0"/>
        <v>276</v>
      </c>
      <c r="R92" s="190">
        <f t="shared" si="0"/>
        <v>2953</v>
      </c>
    </row>
    <row r="93" spans="1:18" s="198" customFormat="1" ht="16.5" customHeight="1" thickTop="1">
      <c r="A93" s="192" t="s">
        <v>19</v>
      </c>
      <c r="B93" s="193"/>
      <c r="C93" s="194"/>
      <c r="D93" s="194"/>
      <c r="E93" s="195"/>
      <c r="F93" s="195"/>
      <c r="G93" s="195"/>
      <c r="H93" s="195"/>
      <c r="I93" s="195"/>
      <c r="J93" s="196"/>
      <c r="K93" s="196"/>
      <c r="L93" s="196"/>
      <c r="M93" s="196"/>
      <c r="N93" s="196"/>
      <c r="O93" s="196"/>
      <c r="P93" s="196"/>
      <c r="Q93" s="196"/>
      <c r="R93" s="197"/>
    </row>
    <row r="94" spans="1:18" s="202" customFormat="1" ht="22.5" customHeight="1">
      <c r="A94" s="199"/>
      <c r="B94" s="200"/>
      <c r="C94" s="200"/>
      <c r="D94" s="200"/>
      <c r="E94" s="200"/>
      <c r="F94" s="200"/>
      <c r="G94" s="200"/>
      <c r="H94" s="200"/>
      <c r="I94" s="200"/>
      <c r="J94" s="201"/>
      <c r="R94" s="203"/>
    </row>
    <row r="95" spans="1:10" s="205" customFormat="1" ht="21.75" customHeight="1">
      <c r="A95" s="204"/>
      <c r="J95" s="206"/>
    </row>
    <row r="96" ht="22.5" customHeight="1">
      <c r="A96" s="204"/>
    </row>
  </sheetData>
  <sheetProtection/>
  <mergeCells count="27">
    <mergeCell ref="A2:R2"/>
    <mergeCell ref="A4:R4"/>
    <mergeCell ref="A7:A10"/>
    <mergeCell ref="B7:I7"/>
    <mergeCell ref="K7:R7"/>
    <mergeCell ref="B8:D8"/>
    <mergeCell ref="E8:F8"/>
    <mergeCell ref="G8:I8"/>
    <mergeCell ref="K8:M8"/>
    <mergeCell ref="N8:O8"/>
    <mergeCell ref="P8:R8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R9:R10"/>
    <mergeCell ref="L9:L10"/>
    <mergeCell ref="M9:M10"/>
    <mergeCell ref="N9:N10"/>
    <mergeCell ref="O9:O10"/>
    <mergeCell ref="P9:P10"/>
    <mergeCell ref="Q9:Q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6" r:id="rId1"/>
  <headerFooter>
    <oddFooter>&amp;L19.03.2010&amp;CTÜRKİYE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1.8515625" style="0" customWidth="1"/>
    <col min="2" max="2" width="88.140625" style="0" customWidth="1"/>
    <col min="3" max="3" width="6.8515625" style="0" customWidth="1"/>
    <col min="256" max="16384" width="1.8515625" style="0" customWidth="1"/>
  </cols>
  <sheetData>
    <row r="1" spans="1:3" ht="18.75" thickBot="1">
      <c r="A1" s="235" t="s">
        <v>296</v>
      </c>
      <c r="B1" s="235"/>
      <c r="C1" s="235"/>
    </row>
    <row r="7" ht="15">
      <c r="B7" s="1"/>
    </row>
    <row r="8" ht="18">
      <c r="B8" s="210" t="s">
        <v>283</v>
      </c>
    </row>
    <row r="9" ht="15.75" thickBot="1"/>
    <row r="10" spans="1:3" ht="15.75">
      <c r="A10" s="211"/>
      <c r="B10" s="212"/>
      <c r="C10" s="213"/>
    </row>
    <row r="11" spans="1:3" ht="25.5">
      <c r="A11" s="214"/>
      <c r="B11" s="215"/>
      <c r="C11" s="216" t="s">
        <v>284</v>
      </c>
    </row>
    <row r="12" spans="1:3" ht="15">
      <c r="A12" s="214"/>
      <c r="B12" s="217" t="s">
        <v>1</v>
      </c>
      <c r="C12" s="218">
        <v>3</v>
      </c>
    </row>
    <row r="13" spans="1:3" ht="15.75">
      <c r="A13" s="219"/>
      <c r="B13" s="217" t="s">
        <v>285</v>
      </c>
      <c r="C13" s="220" t="s">
        <v>286</v>
      </c>
    </row>
    <row r="14" spans="1:3" ht="15.75">
      <c r="A14" s="219"/>
      <c r="B14" s="221" t="s">
        <v>287</v>
      </c>
      <c r="C14" s="218">
        <v>7</v>
      </c>
    </row>
    <row r="15" spans="1:3" ht="13.5" customHeight="1">
      <c r="A15" s="219"/>
      <c r="B15" s="221" t="s">
        <v>288</v>
      </c>
      <c r="C15" s="220">
        <v>8</v>
      </c>
    </row>
    <row r="16" spans="1:3" ht="15.75">
      <c r="A16" s="222"/>
      <c r="B16" s="223" t="s">
        <v>289</v>
      </c>
      <c r="C16" s="220" t="s">
        <v>297</v>
      </c>
    </row>
    <row r="17" spans="1:3" ht="15.75">
      <c r="A17" s="222"/>
      <c r="B17" s="217" t="s">
        <v>290</v>
      </c>
      <c r="C17" s="220" t="s">
        <v>298</v>
      </c>
    </row>
    <row r="18" spans="1:3" ht="15">
      <c r="A18" s="224"/>
      <c r="B18" s="217" t="s">
        <v>291</v>
      </c>
      <c r="C18" s="225" t="s">
        <v>299</v>
      </c>
    </row>
    <row r="19" spans="1:3" ht="15">
      <c r="A19" s="224"/>
      <c r="B19" s="217" t="s">
        <v>292</v>
      </c>
      <c r="C19" s="225" t="s">
        <v>300</v>
      </c>
    </row>
    <row r="20" spans="1:3" ht="15">
      <c r="A20" s="224"/>
      <c r="B20" s="217" t="s">
        <v>294</v>
      </c>
      <c r="C20" s="225" t="s">
        <v>293</v>
      </c>
    </row>
    <row r="21" spans="1:3" ht="15.75" thickBot="1">
      <c r="A21" s="226"/>
      <c r="B21" s="227"/>
      <c r="C21" s="228"/>
    </row>
  </sheetData>
  <sheetProtection/>
  <mergeCells count="1">
    <mergeCell ref="A1:C1"/>
  </mergeCells>
  <hyperlinks>
    <hyperlink ref="B12" location="'GENEL GÖRÜNÜM'!A1" display="Genel Görünüm"/>
    <hyperlink ref="B13" location="'FAALİYET SIKLIĞI'!A1" display="Kurulan ve Kapanan Şirketlerin İktisadi Faaliyetlere Göre Dağılımı"/>
    <hyperlink ref="B14" location="'ÜÇ BÜYÜK İL VE SIKLIĞI'!A1" display="Kurulan ve Kapanan Şirketlerin Üç Büyük İl ve İktisadi Faaliyetlere Göre Dağılımı"/>
    <hyperlink ref="B15" location="'İLLER, FAALİYETLER,GER.TİC.İŞL '!A1" display="Kurulan ve Kapanan Gerçek Kişi Ticari İşletmelerin Üç Büyük İl ve İktisadi Faaliyetlere Göre Dağılımı"/>
    <hyperlink ref="B16" location="SERMAYE!A1" display="Kurulan ve Kapanan Şirketlerin Kuruluş Sermayelerine Göre Dağılımı"/>
    <hyperlink ref="B17" location="'ORTAK SAYISI'!A1" display="Kurulan ve Kapanan Şirketlerin Ortak Sayılarına Göre Dağılımı"/>
    <hyperlink ref="B18" location="'ŞUBE SAYISI'!A1" display="Kurulan ve Kapanan Şube Sayıları"/>
    <hyperlink ref="B19" location="'EN ÇOK KURULUŞ FAALİYETİ'!A1" display="En Çok Şirket Kuruluşu Yapılan İlk 10 İktisadi Faaliyet"/>
    <hyperlink ref="B20" location="İLLER!A1" display="Kurulan ve Kapanan Şirketlerin İllere Göre Dağılımı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&amp;R&amp;P</oddFooter>
  </headerFooter>
  <ignoredErrors>
    <ignoredError sqref="C19" twoDigitTextYear="1"/>
    <ignoredError sqref="C16:C1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view="pageLayout" workbookViewId="0" topLeftCell="A1">
      <selection activeCell="A1" sqref="A1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18.75" thickBot="1">
      <c r="A2" s="239" t="s">
        <v>0</v>
      </c>
      <c r="B2" s="235"/>
      <c r="C2" s="235"/>
      <c r="D2" s="235"/>
      <c r="E2" s="235"/>
      <c r="F2" s="235"/>
      <c r="G2" s="235"/>
      <c r="H2" s="235"/>
      <c r="I2" s="235"/>
    </row>
    <row r="3" ht="15">
      <c r="A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3:6" ht="15.75">
      <c r="C5" s="240" t="s">
        <v>1</v>
      </c>
      <c r="D5" s="240"/>
      <c r="E5" s="240"/>
      <c r="F5" s="240"/>
    </row>
    <row r="7" ht="15.75" thickBot="1"/>
    <row r="8" spans="1:8" ht="16.5" thickBot="1">
      <c r="A8" s="241"/>
      <c r="B8" s="242"/>
      <c r="C8" s="245" t="s">
        <v>2</v>
      </c>
      <c r="D8" s="246"/>
      <c r="E8" s="246"/>
      <c r="F8" s="246"/>
      <c r="G8" s="247"/>
      <c r="H8" s="248" t="s">
        <v>3</v>
      </c>
    </row>
    <row r="9" spans="1:8" ht="16.5" thickBot="1">
      <c r="A9" s="243"/>
      <c r="B9" s="244"/>
      <c r="C9" s="2" t="s">
        <v>4</v>
      </c>
      <c r="D9" s="2" t="s">
        <v>5</v>
      </c>
      <c r="E9" s="2" t="s">
        <v>6</v>
      </c>
      <c r="F9" s="2" t="s">
        <v>7</v>
      </c>
      <c r="G9" s="2" t="s">
        <v>8</v>
      </c>
      <c r="H9" s="249"/>
    </row>
    <row r="10" spans="1:8" ht="15">
      <c r="A10" s="250" t="s">
        <v>9</v>
      </c>
      <c r="B10" s="3" t="s">
        <v>10</v>
      </c>
      <c r="C10" s="4">
        <v>232</v>
      </c>
      <c r="D10" s="5">
        <v>2</v>
      </c>
      <c r="E10" s="5">
        <v>0</v>
      </c>
      <c r="F10" s="5">
        <v>4657</v>
      </c>
      <c r="G10" s="5">
        <v>112</v>
      </c>
      <c r="H10" s="6">
        <v>5003</v>
      </c>
    </row>
    <row r="11" spans="1:8" ht="15.75" thickBot="1">
      <c r="A11" s="251"/>
      <c r="B11" s="7" t="s">
        <v>11</v>
      </c>
      <c r="C11" s="8">
        <v>299211413</v>
      </c>
      <c r="D11" s="9">
        <v>600000</v>
      </c>
      <c r="E11" s="9">
        <v>0</v>
      </c>
      <c r="F11" s="9">
        <v>771713700</v>
      </c>
      <c r="G11" s="10">
        <v>0</v>
      </c>
      <c r="H11" s="11">
        <v>1071525113</v>
      </c>
    </row>
    <row r="12" spans="1:8" ht="15">
      <c r="A12" s="236" t="s">
        <v>12</v>
      </c>
      <c r="B12" s="12" t="s">
        <v>13</v>
      </c>
      <c r="C12" s="8">
        <v>18</v>
      </c>
      <c r="D12" s="10">
        <v>6</v>
      </c>
      <c r="E12" s="10">
        <v>0</v>
      </c>
      <c r="F12" s="10">
        <v>60</v>
      </c>
      <c r="G12" s="10">
        <v>1</v>
      </c>
      <c r="H12" s="13">
        <v>85</v>
      </c>
    </row>
    <row r="13" spans="1:8" ht="15">
      <c r="A13" s="237"/>
      <c r="B13" s="14" t="s">
        <v>14</v>
      </c>
      <c r="C13" s="8">
        <v>63</v>
      </c>
      <c r="D13" s="10">
        <v>0</v>
      </c>
      <c r="E13" s="10">
        <v>0</v>
      </c>
      <c r="F13" s="10">
        <v>22</v>
      </c>
      <c r="G13" s="10">
        <v>0</v>
      </c>
      <c r="H13" s="13">
        <v>85</v>
      </c>
    </row>
    <row r="14" spans="1:8" ht="15.75" thickBot="1">
      <c r="A14" s="238"/>
      <c r="B14" s="15" t="s">
        <v>15</v>
      </c>
      <c r="C14" s="8">
        <v>279818080</v>
      </c>
      <c r="D14" s="10">
        <v>0</v>
      </c>
      <c r="E14" s="10">
        <v>0</v>
      </c>
      <c r="F14" s="10">
        <v>23407100</v>
      </c>
      <c r="G14" s="10">
        <v>0</v>
      </c>
      <c r="H14" s="13">
        <v>303225180</v>
      </c>
    </row>
    <row r="15" spans="1:8" ht="15.75" customHeight="1" thickBot="1">
      <c r="A15" s="16" t="s">
        <v>16</v>
      </c>
      <c r="B15" s="17" t="s">
        <v>10</v>
      </c>
      <c r="C15" s="8">
        <v>773</v>
      </c>
      <c r="D15" s="10">
        <v>22</v>
      </c>
      <c r="E15" s="10">
        <v>0</v>
      </c>
      <c r="F15" s="10">
        <v>5003</v>
      </c>
      <c r="G15" s="10">
        <v>3</v>
      </c>
      <c r="H15" s="18">
        <v>5801</v>
      </c>
    </row>
    <row r="16" spans="1:8" ht="15.75" customHeight="1" thickBot="1">
      <c r="A16" s="19" t="s">
        <v>17</v>
      </c>
      <c r="B16" s="20" t="s">
        <v>10</v>
      </c>
      <c r="C16" s="8">
        <v>2</v>
      </c>
      <c r="D16" s="10">
        <v>0</v>
      </c>
      <c r="E16" s="10">
        <v>0</v>
      </c>
      <c r="F16" s="10">
        <v>3</v>
      </c>
      <c r="G16" s="10">
        <v>0</v>
      </c>
      <c r="H16" s="13">
        <v>5</v>
      </c>
    </row>
    <row r="17" spans="1:8" ht="15.75" customHeight="1" thickBot="1">
      <c r="A17" s="21" t="s">
        <v>18</v>
      </c>
      <c r="B17" s="22" t="s">
        <v>10</v>
      </c>
      <c r="C17" s="23">
        <v>189</v>
      </c>
      <c r="D17" s="23">
        <v>36</v>
      </c>
      <c r="E17" s="23">
        <v>3</v>
      </c>
      <c r="F17" s="23">
        <v>1449</v>
      </c>
      <c r="G17" s="23">
        <v>265</v>
      </c>
      <c r="H17" s="24">
        <f>SUM(C17,D17,E17,F17,G17)</f>
        <v>1942</v>
      </c>
    </row>
    <row r="19" spans="1:2" ht="15">
      <c r="A19" s="25" t="s">
        <v>19</v>
      </c>
      <c r="B19" s="25"/>
    </row>
    <row r="20" ht="15">
      <c r="C20" s="26"/>
    </row>
    <row r="21" ht="15">
      <c r="C21" s="26"/>
    </row>
    <row r="22" spans="2:3" ht="15">
      <c r="B22" s="26"/>
      <c r="C22" s="26"/>
    </row>
    <row r="23" ht="15">
      <c r="B23" s="26"/>
    </row>
    <row r="29" ht="15">
      <c r="C29" s="27"/>
    </row>
  </sheetData>
  <sheetProtection/>
  <mergeCells count="7">
    <mergeCell ref="A12:A14"/>
    <mergeCell ref="A2:I2"/>
    <mergeCell ref="C5:F5"/>
    <mergeCell ref="A8:B9"/>
    <mergeCell ref="C8:G8"/>
    <mergeCell ref="H8:H9"/>
    <mergeCell ref="A10:A11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84" r:id="rId1"/>
  <headerFooter>
    <oddHeader>&amp;C&amp;"-,Kalın"&amp;14
</oddHeader>
    <oddFooter>&amp;L19.03.2010
&amp;CTÜRKİYE ODALAR ve BORSALAR BİRLİĞİ
 Bilgi Hizmetleri Dairesi Başkanlığı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62"/>
  <sheetViews>
    <sheetView zoomScale="130" zoomScaleNormal="130" zoomScalePageLayoutView="85" workbookViewId="0" topLeftCell="A1">
      <selection activeCell="A1" sqref="A1:I1"/>
    </sheetView>
  </sheetViews>
  <sheetFormatPr defaultColWidth="9.140625" defaultRowHeight="15"/>
  <cols>
    <col min="1" max="1" width="19.421875" style="91" customWidth="1"/>
    <col min="2" max="2" width="5.7109375" style="90" bestFit="1" customWidth="1"/>
    <col min="3" max="3" width="10.140625" style="92" customWidth="1"/>
    <col min="4" max="5" width="4.28125" style="90" bestFit="1" customWidth="1"/>
    <col min="6" max="6" width="11.57421875" style="92" customWidth="1"/>
    <col min="7" max="7" width="11.28125" style="90" customWidth="1"/>
    <col min="8" max="8" width="11.7109375" style="90" customWidth="1"/>
    <col min="9" max="9" width="6.7109375" style="90" customWidth="1"/>
    <col min="10" max="11" width="9.140625" style="29" customWidth="1"/>
    <col min="12" max="12" width="12.00390625" style="39" bestFit="1" customWidth="1"/>
    <col min="13" max="13" width="13.28125" style="28" bestFit="1" customWidth="1"/>
    <col min="14" max="16384" width="9.140625" style="29" customWidth="1"/>
  </cols>
  <sheetData>
    <row r="1" spans="1:13" ht="15.75" customHeight="1" thickBot="1">
      <c r="A1" s="262" t="s">
        <v>20</v>
      </c>
      <c r="B1" s="235"/>
      <c r="C1" s="235"/>
      <c r="D1" s="235"/>
      <c r="E1" s="235"/>
      <c r="F1" s="235"/>
      <c r="G1" s="235"/>
      <c r="H1" s="235"/>
      <c r="I1" s="235"/>
      <c r="J1" s="28"/>
      <c r="L1" s="29"/>
      <c r="M1" s="29"/>
    </row>
    <row r="2" spans="1:13" ht="15.75" customHeight="1" thickBot="1">
      <c r="A2" s="263" t="s">
        <v>21</v>
      </c>
      <c r="B2" s="263"/>
      <c r="C2" s="263"/>
      <c r="D2" s="263"/>
      <c r="E2" s="263"/>
      <c r="F2" s="263"/>
      <c r="G2" s="263"/>
      <c r="H2" s="263"/>
      <c r="I2" s="263"/>
      <c r="J2" s="28"/>
      <c r="L2" s="29"/>
      <c r="M2" s="29"/>
    </row>
    <row r="3" spans="1:13" ht="9.75" customHeight="1">
      <c r="A3" s="264" t="s">
        <v>22</v>
      </c>
      <c r="B3" s="267" t="s">
        <v>9</v>
      </c>
      <c r="C3" s="267"/>
      <c r="D3" s="267" t="s">
        <v>12</v>
      </c>
      <c r="E3" s="267"/>
      <c r="F3" s="267"/>
      <c r="G3" s="30" t="s">
        <v>23</v>
      </c>
      <c r="H3" s="30" t="s">
        <v>24</v>
      </c>
      <c r="I3" s="31" t="s">
        <v>18</v>
      </c>
      <c r="J3" s="28"/>
      <c r="L3" s="29"/>
      <c r="M3" s="29"/>
    </row>
    <row r="4" spans="1:13" ht="12.75" customHeight="1">
      <c r="A4" s="265"/>
      <c r="B4" s="32"/>
      <c r="C4" s="33"/>
      <c r="D4" s="268" t="s">
        <v>10</v>
      </c>
      <c r="E4" s="268"/>
      <c r="F4" s="34"/>
      <c r="G4" s="32"/>
      <c r="H4" s="32"/>
      <c r="I4" s="35"/>
      <c r="J4" s="28"/>
      <c r="L4" s="29"/>
      <c r="M4" s="29"/>
    </row>
    <row r="5" spans="1:9" ht="9.75" customHeight="1">
      <c r="A5" s="265"/>
      <c r="B5" s="36" t="s">
        <v>10</v>
      </c>
      <c r="C5" s="36" t="s">
        <v>11</v>
      </c>
      <c r="D5" s="268"/>
      <c r="E5" s="268"/>
      <c r="F5" s="37" t="s">
        <v>15</v>
      </c>
      <c r="G5" s="36" t="s">
        <v>10</v>
      </c>
      <c r="H5" s="36" t="s">
        <v>10</v>
      </c>
      <c r="I5" s="38" t="s">
        <v>10</v>
      </c>
    </row>
    <row r="6" spans="1:9" ht="9.75" thickBot="1">
      <c r="A6" s="266"/>
      <c r="B6" s="40"/>
      <c r="C6" s="41"/>
      <c r="D6" s="40" t="s">
        <v>25</v>
      </c>
      <c r="E6" s="40" t="s">
        <v>26</v>
      </c>
      <c r="F6" s="41"/>
      <c r="G6" s="40"/>
      <c r="H6" s="40"/>
      <c r="I6" s="42"/>
    </row>
    <row r="7" spans="1:13" s="48" customFormat="1" ht="11.25">
      <c r="A7" s="43" t="s">
        <v>27</v>
      </c>
      <c r="B7" s="44">
        <f>SUM(B8,B9,B10,B11,B12)</f>
        <v>5003</v>
      </c>
      <c r="C7" s="45">
        <f aca="true" t="shared" si="0" ref="C7:I7">SUM(C8,C9,C10,C11,C12)</f>
        <v>1071525113</v>
      </c>
      <c r="D7" s="46">
        <f t="shared" si="0"/>
        <v>85</v>
      </c>
      <c r="E7" s="46">
        <f t="shared" si="0"/>
        <v>85</v>
      </c>
      <c r="F7" s="45">
        <f t="shared" si="0"/>
        <v>303225180</v>
      </c>
      <c r="G7" s="46">
        <f>SUM(G8,G9,G10,G11,G12)</f>
        <v>5801</v>
      </c>
      <c r="H7" s="46">
        <f t="shared" si="0"/>
        <v>6</v>
      </c>
      <c r="I7" s="47">
        <f t="shared" si="0"/>
        <v>1942</v>
      </c>
      <c r="L7" s="49"/>
      <c r="M7" s="50"/>
    </row>
    <row r="8" spans="1:13" s="48" customFormat="1" ht="11.25">
      <c r="A8" s="43" t="s">
        <v>28</v>
      </c>
      <c r="B8" s="51">
        <f>SUM(B15,B22,B29,B36,B43,B50,B57,B64,B72,B79,B86,B93,B100,B107,B114,B121,B128,B135,B142,B149,B156)</f>
        <v>232</v>
      </c>
      <c r="C8" s="52">
        <f>SUM(C15,C22,C29,C36,C43,C50,C57,C64,C72,C79,C86,C93,C100,C107,C114,C121,C128,C135:D135,C142,C149,C156)</f>
        <v>299211413</v>
      </c>
      <c r="D8" s="53">
        <f aca="true" t="shared" si="1" ref="D8:E11">SUM(D15,D22,D29,D36,D43,D50,D57,D64,D72,D79,D86,D93,D100,D107,D114,D121,D128,D135,D142,D149,D156)</f>
        <v>18</v>
      </c>
      <c r="E8" s="53">
        <f t="shared" si="1"/>
        <v>63</v>
      </c>
      <c r="F8" s="52">
        <f>SUM(F15,F22,F29,F36,F43,F50:F51,F57,F64,F72,F79,F86,F93,F100,F107,F114,F121,F128,F135,F142,F149,F156)</f>
        <v>279818080</v>
      </c>
      <c r="G8" s="53">
        <f>SUM(G15,G22,G29,G36,G43,G50,G57,G64,G72,G79,G86,G93,G100,G107,G114,G121,G128,G135,G142,G149,G156)</f>
        <v>773</v>
      </c>
      <c r="H8" s="53">
        <f>SUM(H15,H22,H29,H36,H43,H50,H57,H64,H72,H79,H86,H93,H100,H107,H114,H121,H128,H135,H142,H149,H156)</f>
        <v>1</v>
      </c>
      <c r="I8" s="54">
        <f>SUM(I15,I22,I29,I36,I43,I50,I57,I64,I72,I79,I86,I93,I100,I107,I114,I121,I128,I135,I142,I149,I156)</f>
        <v>189</v>
      </c>
      <c r="L8" s="49"/>
      <c r="M8" s="50"/>
    </row>
    <row r="9" spans="1:13" s="48" customFormat="1" ht="11.25">
      <c r="A9" s="43" t="s">
        <v>29</v>
      </c>
      <c r="B9" s="51">
        <f>SUM(B16,B23,B30,B37,B44,B51,B58,B65,B73,B80,B87,B94,B101,B108,B115,B122,B129,B136,B143,B150,B157)</f>
        <v>2</v>
      </c>
      <c r="C9" s="52">
        <f>SUM(C16,C23,C30,C37,C44,C51,C58,C65,C73,C80,C87,C94,C101,C108,C115,C122,C129,C136,C143,C149,C149,C150,C157)</f>
        <v>600000</v>
      </c>
      <c r="D9" s="53">
        <f t="shared" si="1"/>
        <v>6</v>
      </c>
      <c r="E9" s="53">
        <f t="shared" si="1"/>
        <v>0</v>
      </c>
      <c r="F9" s="52">
        <f>SUM(F16,F23,F30,F37,F44,F51,F58,F65,F73,F80,F87,F94,F101,F108,F115,F122,F129,F136,F143,F150,F150)</f>
        <v>0</v>
      </c>
      <c r="G9" s="53">
        <f>SUM(G16,G23,G30,G37,G44,G51,G58,G65,G73,G80,G87,G94,G101,G108,G115,G122,G129,G136,G143,G150,G157)</f>
        <v>22</v>
      </c>
      <c r="H9" s="53">
        <f>SUM(H16,H23,H30,H37,H44,H51,H58,H65,H73,H80,H87,H94,H101,H108)</f>
        <v>0</v>
      </c>
      <c r="I9" s="54">
        <f>SUM(I16,I23,I30,I37,I44,I51,I58,I65,I73,I80,I87,I94,I101,I108,I115,I122,I129,I136,I143,I150,I157)</f>
        <v>36</v>
      </c>
      <c r="L9" s="49"/>
      <c r="M9" s="50"/>
    </row>
    <row r="10" spans="1:13" s="48" customFormat="1" ht="11.25">
      <c r="A10" s="43" t="s">
        <v>30</v>
      </c>
      <c r="B10" s="51">
        <f>SUM(B17,B24,B31,B38,B45,B52,B59,B66,B74,B81,B88,B95,B102,B109,B116,B123,B130,B137,B144,B151,B158)</f>
        <v>0</v>
      </c>
      <c r="C10" s="52">
        <f>SUM(C17,C24,C31,C38,C45,C52,C59,C66,C74,C81,C88,C95,C102,C109,C116,C123,C130,C137,C144,C151,C158)</f>
        <v>0</v>
      </c>
      <c r="D10" s="53">
        <f t="shared" si="1"/>
        <v>0</v>
      </c>
      <c r="E10" s="53">
        <f t="shared" si="1"/>
        <v>0</v>
      </c>
      <c r="F10" s="52">
        <f>SUM(F17,F24,F31,F38,F45,F52,F59,F66,F74,F81,F88,F95,F102,F109,F116,F123,F130,F136)</f>
        <v>0</v>
      </c>
      <c r="G10" s="53">
        <f>SUM(G17,G24,G31,G38,G45,G52,G59,G66,G74,G81,G88,G95,G102,G109,G116,G123,G130,G137,G144,G151,G158)</f>
        <v>0</v>
      </c>
      <c r="H10" s="53">
        <f>SUM(H17,H24,H31,H38,H45,H52,H59,H66,H74,H81,H88,H95,H102,H109,H116,H123,H130,H137,H144,H151,H158)</f>
        <v>0</v>
      </c>
      <c r="I10" s="54">
        <f>SUM(I17,I24,I31,I38,I45,I52,I59,I66,I74,I81,I88,I95,I102,I109,I116,I123,I130,I137,I144,I151,I158)</f>
        <v>3</v>
      </c>
      <c r="L10" s="49"/>
      <c r="M10" s="50"/>
    </row>
    <row r="11" spans="1:13" s="48" customFormat="1" ht="11.25">
      <c r="A11" s="43" t="s">
        <v>31</v>
      </c>
      <c r="B11" s="51">
        <f>SUM(B18,B25,B32,B39,B46,B53,B60,B67,B75,B82,B89,B96,B103,B110,B117,B124,B131,B138,B145,B152,B159)</f>
        <v>4657</v>
      </c>
      <c r="C11" s="52">
        <f>SUM(C18,C25,C32,C39,C46,C53,C60,C67,C75,C82,C89,C96,C103,C110,C117,C124,C131,C138,C145,C152,C159)</f>
        <v>771713700</v>
      </c>
      <c r="D11" s="53">
        <f t="shared" si="1"/>
        <v>60</v>
      </c>
      <c r="E11" s="53">
        <f t="shared" si="1"/>
        <v>22</v>
      </c>
      <c r="F11" s="52">
        <f>SUM(F18,F25,F32,F39,F53,F60,F67,F75,F82,F89,F96,F103,F110,F117,F124,F131,F138,F145,F152,F159)</f>
        <v>23407100</v>
      </c>
      <c r="G11" s="53">
        <f>SUM(G18,G25,G32,G39,G46,G53,G60,G67,G75,G82,G89,G96,G103,G110,G117,G124,G131,G138,G145,G152,G159,G166,G173)</f>
        <v>5003</v>
      </c>
      <c r="H11" s="53">
        <f>SUM(H18,H25,H32,H39,H46,H53,H60,H64,H75,H82,H89,H96,H103,H110,H117,H124,H131,H138,H145,H159)</f>
        <v>5</v>
      </c>
      <c r="I11" s="54">
        <f>SUM(I18,I25,I32,I39,I46,I53,I60,I67,I75,I82,I89,I159,I152,I145,I138,I131,I124,I117,I110,I103,I96)</f>
        <v>1449</v>
      </c>
      <c r="L11" s="49"/>
      <c r="M11" s="50"/>
    </row>
    <row r="12" spans="1:13" s="48" customFormat="1" ht="12" thickBot="1">
      <c r="A12" s="55" t="s">
        <v>32</v>
      </c>
      <c r="B12" s="56">
        <f>SUM(B19,B26,B33,B40,B47,B54,B61,B68,B76,B83,B90,B97,B104,B111,B118,B125,B132,B139,B146,B153,B160)</f>
        <v>112</v>
      </c>
      <c r="C12" s="57">
        <f>SUM(C19,C26,C33,C40,C47,C54,C61,C65,C76,C83,C90,C97,C104,C111,C118,C125,C132,C139,C146,C160)</f>
        <v>0</v>
      </c>
      <c r="D12" s="58">
        <f>SUM(D19,D26,D33,D40,D47,D54,D61,D65,D76,D83,D90,D97,D104,D111,D118,D125,D132,D139,D146,D160)</f>
        <v>1</v>
      </c>
      <c r="E12" s="58">
        <f>SUM(E19,E26,E33,E40,E47,E54,E61,E65,E76,E83,E90,E97,E104,E111,E118,E125,E132,E139,E146,E160)</f>
        <v>0</v>
      </c>
      <c r="F12" s="57">
        <f>SUM(F19,F26,F33,F40,F47,F54,F61,F65,F76,F83,F90,F97,F104,F111,F118,F125,F132,F139,F146,F160)</f>
        <v>0</v>
      </c>
      <c r="G12" s="58">
        <f>SUM(G19,G26,G33,G40,G47,G54,G61,G68,G76,G83,G90,G97,G104,G111,G118,G125,G132,G139,G146,G153,G161,G160)</f>
        <v>3</v>
      </c>
      <c r="H12" s="58">
        <f>SUM(H19,H26,H33,H40,H47,H54,H61,H65,H76,H83,H90,H97,H104,H111,H118,H125,H132,H139,H146,H160)</f>
        <v>0</v>
      </c>
      <c r="I12" s="59">
        <f>SUM(,I19,I26,I33,I40,I47,I54,I61,I68,I76,I83,I90,I97,I104,I111,I118,I125,I132,I139,I146,I160,I153)</f>
        <v>265</v>
      </c>
      <c r="L12" s="49"/>
      <c r="M12" s="50"/>
    </row>
    <row r="13" spans="1:13" s="48" customFormat="1" ht="13.5" customHeight="1" thickBot="1">
      <c r="A13" s="252" t="s">
        <v>33</v>
      </c>
      <c r="B13" s="253"/>
      <c r="C13" s="253"/>
      <c r="D13" s="253"/>
      <c r="E13" s="253"/>
      <c r="F13" s="253"/>
      <c r="G13" s="253"/>
      <c r="H13" s="253"/>
      <c r="I13" s="254"/>
      <c r="L13" s="49"/>
      <c r="M13" s="50"/>
    </row>
    <row r="14" spans="1:13" s="48" customFormat="1" ht="11.25">
      <c r="A14" s="60" t="s">
        <v>34</v>
      </c>
      <c r="B14" s="61">
        <v>116</v>
      </c>
      <c r="C14" s="62">
        <v>31695000</v>
      </c>
      <c r="D14" s="63">
        <v>2</v>
      </c>
      <c r="E14" s="63">
        <v>2</v>
      </c>
      <c r="F14" s="62">
        <v>50000</v>
      </c>
      <c r="G14" s="63">
        <v>73</v>
      </c>
      <c r="H14" s="63">
        <f>SUM(H15,H16,H17,H18,H19)</f>
        <v>0</v>
      </c>
      <c r="I14" s="64">
        <v>28</v>
      </c>
      <c r="L14" s="49"/>
      <c r="M14" s="50"/>
    </row>
    <row r="15" spans="1:13" s="48" customFormat="1" ht="11.25">
      <c r="A15" s="60" t="s">
        <v>35</v>
      </c>
      <c r="B15" s="65">
        <v>6</v>
      </c>
      <c r="C15" s="66">
        <v>8200000</v>
      </c>
      <c r="D15" s="67">
        <v>1</v>
      </c>
      <c r="E15" s="68">
        <v>1</v>
      </c>
      <c r="F15" s="69">
        <v>0</v>
      </c>
      <c r="G15" s="68">
        <v>8</v>
      </c>
      <c r="H15" s="67">
        <v>0</v>
      </c>
      <c r="I15" s="70">
        <v>4</v>
      </c>
      <c r="L15" s="49"/>
      <c r="M15" s="50"/>
    </row>
    <row r="16" spans="1:13" s="48" customFormat="1" ht="11.25">
      <c r="A16" s="60" t="s">
        <v>36</v>
      </c>
      <c r="B16" s="65">
        <v>0</v>
      </c>
      <c r="C16" s="66">
        <v>0</v>
      </c>
      <c r="D16" s="67">
        <v>0</v>
      </c>
      <c r="E16" s="67">
        <v>0</v>
      </c>
      <c r="F16" s="66">
        <v>0</v>
      </c>
      <c r="G16" s="67">
        <v>0</v>
      </c>
      <c r="H16" s="67">
        <v>0</v>
      </c>
      <c r="I16" s="71">
        <v>0</v>
      </c>
      <c r="L16" s="49"/>
      <c r="M16" s="50"/>
    </row>
    <row r="17" spans="1:9" ht="11.25">
      <c r="A17" s="60" t="s">
        <v>37</v>
      </c>
      <c r="B17" s="65">
        <v>0</v>
      </c>
      <c r="C17" s="66">
        <v>0</v>
      </c>
      <c r="D17" s="67">
        <v>0</v>
      </c>
      <c r="E17" s="67">
        <v>0</v>
      </c>
      <c r="F17" s="66">
        <v>0</v>
      </c>
      <c r="G17" s="67">
        <v>0</v>
      </c>
      <c r="H17" s="67">
        <v>0</v>
      </c>
      <c r="I17" s="71">
        <v>0</v>
      </c>
    </row>
    <row r="18" spans="1:11" ht="11.25">
      <c r="A18" s="60" t="s">
        <v>38</v>
      </c>
      <c r="B18" s="65">
        <v>87</v>
      </c>
      <c r="C18" s="66">
        <v>23495000</v>
      </c>
      <c r="D18" s="67">
        <v>1</v>
      </c>
      <c r="E18" s="67">
        <v>1</v>
      </c>
      <c r="F18" s="66">
        <v>50000</v>
      </c>
      <c r="G18" s="68">
        <v>65</v>
      </c>
      <c r="H18" s="67">
        <v>0</v>
      </c>
      <c r="I18" s="70">
        <v>21</v>
      </c>
      <c r="K18" s="72"/>
    </row>
    <row r="19" spans="1:9" ht="12" thickBot="1">
      <c r="A19" s="73" t="s">
        <v>32</v>
      </c>
      <c r="B19" s="74">
        <v>23</v>
      </c>
      <c r="C19" s="75">
        <v>0</v>
      </c>
      <c r="D19" s="76">
        <v>0</v>
      </c>
      <c r="E19" s="76">
        <v>0</v>
      </c>
      <c r="F19" s="75">
        <v>0</v>
      </c>
      <c r="G19" s="77">
        <v>0</v>
      </c>
      <c r="H19" s="76">
        <v>0</v>
      </c>
      <c r="I19" s="78">
        <v>3</v>
      </c>
    </row>
    <row r="20" spans="1:9" ht="13.5" customHeight="1" thickBot="1">
      <c r="A20" s="252" t="s">
        <v>39</v>
      </c>
      <c r="B20" s="253"/>
      <c r="C20" s="253"/>
      <c r="D20" s="253"/>
      <c r="E20" s="253"/>
      <c r="F20" s="253"/>
      <c r="G20" s="253"/>
      <c r="H20" s="253"/>
      <c r="I20" s="254"/>
    </row>
    <row r="21" spans="1:9" ht="11.25">
      <c r="A21" s="60" t="s">
        <v>34</v>
      </c>
      <c r="B21" s="61">
        <v>91</v>
      </c>
      <c r="C21" s="62">
        <v>36939000</v>
      </c>
      <c r="D21" s="63">
        <v>1</v>
      </c>
      <c r="E21" s="63">
        <v>1</v>
      </c>
      <c r="F21" s="62">
        <v>38737700</v>
      </c>
      <c r="G21" s="63">
        <v>51</v>
      </c>
      <c r="H21" s="63">
        <f>SUM(H22,H23,H24,H25,H26)</f>
        <v>0</v>
      </c>
      <c r="I21" s="64">
        <v>11</v>
      </c>
    </row>
    <row r="22" spans="1:9" ht="11.25">
      <c r="A22" s="60" t="s">
        <v>35</v>
      </c>
      <c r="B22" s="65">
        <v>6</v>
      </c>
      <c r="C22" s="66">
        <v>3550000</v>
      </c>
      <c r="D22" s="67">
        <v>0</v>
      </c>
      <c r="E22" s="68">
        <v>1</v>
      </c>
      <c r="F22" s="69">
        <v>38737700</v>
      </c>
      <c r="G22" s="68">
        <v>14</v>
      </c>
      <c r="H22" s="67">
        <v>0</v>
      </c>
      <c r="I22" s="71">
        <v>5</v>
      </c>
    </row>
    <row r="23" spans="1:13" s="48" customFormat="1" ht="11.25">
      <c r="A23" s="60" t="s">
        <v>36</v>
      </c>
      <c r="B23" s="65">
        <v>0</v>
      </c>
      <c r="C23" s="66">
        <v>0</v>
      </c>
      <c r="D23" s="67">
        <v>0</v>
      </c>
      <c r="E23" s="67">
        <v>0</v>
      </c>
      <c r="F23" s="66">
        <v>0</v>
      </c>
      <c r="G23" s="67">
        <v>0</v>
      </c>
      <c r="H23" s="67">
        <v>0</v>
      </c>
      <c r="I23" s="71">
        <v>1</v>
      </c>
      <c r="L23" s="49"/>
      <c r="M23" s="50"/>
    </row>
    <row r="24" spans="1:9" ht="11.25">
      <c r="A24" s="60" t="s">
        <v>37</v>
      </c>
      <c r="B24" s="65">
        <v>0</v>
      </c>
      <c r="C24" s="66">
        <v>0</v>
      </c>
      <c r="D24" s="67">
        <v>0</v>
      </c>
      <c r="E24" s="67">
        <v>0</v>
      </c>
      <c r="F24" s="66">
        <v>0</v>
      </c>
      <c r="G24" s="67">
        <v>0</v>
      </c>
      <c r="H24" s="67">
        <v>0</v>
      </c>
      <c r="I24" s="71">
        <v>0</v>
      </c>
    </row>
    <row r="25" spans="1:9" ht="11.25">
      <c r="A25" s="60" t="s">
        <v>38</v>
      </c>
      <c r="B25" s="65">
        <v>84</v>
      </c>
      <c r="C25" s="66">
        <v>33389000</v>
      </c>
      <c r="D25" s="67">
        <v>1</v>
      </c>
      <c r="E25" s="68">
        <v>0</v>
      </c>
      <c r="F25" s="69">
        <v>0</v>
      </c>
      <c r="G25" s="68">
        <v>37</v>
      </c>
      <c r="H25" s="67">
        <v>0</v>
      </c>
      <c r="I25" s="71">
        <v>5</v>
      </c>
    </row>
    <row r="26" spans="1:9" ht="12" thickBot="1">
      <c r="A26" s="73" t="s">
        <v>32</v>
      </c>
      <c r="B26" s="74">
        <v>1</v>
      </c>
      <c r="C26" s="75">
        <v>0</v>
      </c>
      <c r="D26" s="76">
        <v>0</v>
      </c>
      <c r="E26" s="76">
        <v>0</v>
      </c>
      <c r="F26" s="75">
        <v>0</v>
      </c>
      <c r="G26" s="76">
        <v>0</v>
      </c>
      <c r="H26" s="76">
        <v>0</v>
      </c>
      <c r="I26" s="79">
        <v>0</v>
      </c>
    </row>
    <row r="27" spans="1:9" ht="13.5" customHeight="1" thickBot="1">
      <c r="A27" s="252" t="s">
        <v>40</v>
      </c>
      <c r="B27" s="253"/>
      <c r="C27" s="253"/>
      <c r="D27" s="253"/>
      <c r="E27" s="253"/>
      <c r="F27" s="253"/>
      <c r="G27" s="253"/>
      <c r="H27" s="253"/>
      <c r="I27" s="254"/>
    </row>
    <row r="28" spans="1:9" ht="11.25">
      <c r="A28" s="60" t="s">
        <v>34</v>
      </c>
      <c r="B28" s="61">
        <v>935</v>
      </c>
      <c r="C28" s="62">
        <v>237764250</v>
      </c>
      <c r="D28" s="63">
        <v>23</v>
      </c>
      <c r="E28" s="63">
        <v>23</v>
      </c>
      <c r="F28" s="62">
        <v>63649001</v>
      </c>
      <c r="G28" s="63">
        <v>1351</v>
      </c>
      <c r="H28" s="63">
        <f>SUM(H29,H30,H31,H32,H33)</f>
        <v>3</v>
      </c>
      <c r="I28" s="64">
        <v>335</v>
      </c>
    </row>
    <row r="29" spans="1:9" ht="11.25">
      <c r="A29" s="60" t="s">
        <v>35</v>
      </c>
      <c r="B29" s="65">
        <v>29</v>
      </c>
      <c r="C29" s="66">
        <v>83730000</v>
      </c>
      <c r="D29" s="67">
        <v>4</v>
      </c>
      <c r="E29" s="68">
        <v>18</v>
      </c>
      <c r="F29" s="69">
        <v>57624001</v>
      </c>
      <c r="G29" s="68">
        <v>201</v>
      </c>
      <c r="H29" s="67">
        <v>0</v>
      </c>
      <c r="I29" s="70">
        <v>49</v>
      </c>
    </row>
    <row r="30" spans="1:9" ht="11.25">
      <c r="A30" s="60" t="s">
        <v>36</v>
      </c>
      <c r="B30" s="65">
        <v>0</v>
      </c>
      <c r="C30" s="66">
        <v>0</v>
      </c>
      <c r="D30" s="67">
        <v>2</v>
      </c>
      <c r="E30" s="67">
        <v>0</v>
      </c>
      <c r="F30" s="66">
        <v>0</v>
      </c>
      <c r="G30" s="67">
        <v>5</v>
      </c>
      <c r="H30" s="67">
        <v>0</v>
      </c>
      <c r="I30" s="70">
        <v>5</v>
      </c>
    </row>
    <row r="31" spans="1:9" ht="11.25">
      <c r="A31" s="60" t="s">
        <v>37</v>
      </c>
      <c r="B31" s="65">
        <v>0</v>
      </c>
      <c r="C31" s="66">
        <v>0</v>
      </c>
      <c r="D31" s="67">
        <v>0</v>
      </c>
      <c r="E31" s="67">
        <v>0</v>
      </c>
      <c r="F31" s="66">
        <v>0</v>
      </c>
      <c r="G31" s="67">
        <v>0</v>
      </c>
      <c r="H31" s="67">
        <v>0</v>
      </c>
      <c r="I31" s="70">
        <v>0</v>
      </c>
    </row>
    <row r="32" spans="1:9" ht="11.25">
      <c r="A32" s="60" t="s">
        <v>38</v>
      </c>
      <c r="B32" s="65">
        <v>906</v>
      </c>
      <c r="C32" s="66">
        <v>154034250</v>
      </c>
      <c r="D32" s="67">
        <v>17</v>
      </c>
      <c r="E32" s="68">
        <v>5</v>
      </c>
      <c r="F32" s="69">
        <v>6025000</v>
      </c>
      <c r="G32" s="68">
        <v>1144</v>
      </c>
      <c r="H32" s="67">
        <v>3</v>
      </c>
      <c r="I32" s="70">
        <v>281</v>
      </c>
    </row>
    <row r="33" spans="1:9" ht="12" thickBot="1">
      <c r="A33" s="73" t="s">
        <v>32</v>
      </c>
      <c r="B33" s="74">
        <v>0</v>
      </c>
      <c r="C33" s="75">
        <v>0</v>
      </c>
      <c r="D33" s="76">
        <v>0</v>
      </c>
      <c r="E33" s="76">
        <v>0</v>
      </c>
      <c r="F33" s="75">
        <v>0</v>
      </c>
      <c r="G33" s="77">
        <v>1</v>
      </c>
      <c r="H33" s="76">
        <v>0</v>
      </c>
      <c r="I33" s="79">
        <v>0</v>
      </c>
    </row>
    <row r="34" spans="1:9" ht="12.75" customHeight="1" thickBot="1">
      <c r="A34" s="252" t="s">
        <v>41</v>
      </c>
      <c r="B34" s="253"/>
      <c r="C34" s="253"/>
      <c r="D34" s="253"/>
      <c r="E34" s="253"/>
      <c r="F34" s="253"/>
      <c r="G34" s="253"/>
      <c r="H34" s="253"/>
      <c r="I34" s="254"/>
    </row>
    <row r="35" spans="1:9" ht="11.25">
      <c r="A35" s="60" t="s">
        <v>34</v>
      </c>
      <c r="B35" s="61">
        <v>51</v>
      </c>
      <c r="C35" s="62">
        <v>17682500</v>
      </c>
      <c r="D35" s="63">
        <v>5</v>
      </c>
      <c r="E35" s="63">
        <v>5</v>
      </c>
      <c r="F35" s="62">
        <v>13000000</v>
      </c>
      <c r="G35" s="63">
        <v>66</v>
      </c>
      <c r="H35" s="63">
        <f>SUM(H36,H37,H38,H39,H40)</f>
        <v>0</v>
      </c>
      <c r="I35" s="64">
        <v>5</v>
      </c>
    </row>
    <row r="36" spans="1:9" ht="11.25">
      <c r="A36" s="60" t="s">
        <v>35</v>
      </c>
      <c r="B36" s="65">
        <v>20</v>
      </c>
      <c r="C36" s="66">
        <v>13260000</v>
      </c>
      <c r="D36" s="67">
        <v>0</v>
      </c>
      <c r="E36" s="68">
        <v>5</v>
      </c>
      <c r="F36" s="69">
        <v>13000000</v>
      </c>
      <c r="G36" s="68">
        <v>50</v>
      </c>
      <c r="H36" s="67">
        <v>0</v>
      </c>
      <c r="I36" s="70">
        <v>2</v>
      </c>
    </row>
    <row r="37" spans="1:9" s="48" customFormat="1" ht="11.25">
      <c r="A37" s="60" t="s">
        <v>36</v>
      </c>
      <c r="B37" s="65">
        <v>0</v>
      </c>
      <c r="C37" s="66">
        <v>0</v>
      </c>
      <c r="D37" s="67">
        <v>0</v>
      </c>
      <c r="E37" s="67">
        <v>0</v>
      </c>
      <c r="F37" s="66">
        <v>0</v>
      </c>
      <c r="G37" s="67">
        <v>0</v>
      </c>
      <c r="H37" s="67">
        <v>0</v>
      </c>
      <c r="I37" s="71">
        <v>0</v>
      </c>
    </row>
    <row r="38" spans="1:9" ht="11.25">
      <c r="A38" s="60" t="s">
        <v>37</v>
      </c>
      <c r="B38" s="65">
        <v>0</v>
      </c>
      <c r="C38" s="66">
        <v>0</v>
      </c>
      <c r="D38" s="67">
        <v>0</v>
      </c>
      <c r="E38" s="67">
        <v>0</v>
      </c>
      <c r="F38" s="66">
        <v>0</v>
      </c>
      <c r="G38" s="67">
        <v>0</v>
      </c>
      <c r="H38" s="67">
        <v>0</v>
      </c>
      <c r="I38" s="71">
        <v>0</v>
      </c>
    </row>
    <row r="39" spans="1:9" ht="11.25">
      <c r="A39" s="60" t="s">
        <v>38</v>
      </c>
      <c r="B39" s="65">
        <v>31</v>
      </c>
      <c r="C39" s="66">
        <v>4422500</v>
      </c>
      <c r="D39" s="67">
        <v>5</v>
      </c>
      <c r="E39" s="67">
        <v>0</v>
      </c>
      <c r="F39" s="66">
        <v>0</v>
      </c>
      <c r="G39" s="68">
        <v>16</v>
      </c>
      <c r="H39" s="67">
        <v>0</v>
      </c>
      <c r="I39" s="70">
        <v>3</v>
      </c>
    </row>
    <row r="40" spans="1:9" ht="12" thickBot="1">
      <c r="A40" s="73" t="s">
        <v>32</v>
      </c>
      <c r="B40" s="74">
        <v>0</v>
      </c>
      <c r="C40" s="75">
        <v>0</v>
      </c>
      <c r="D40" s="76">
        <v>0</v>
      </c>
      <c r="E40" s="76">
        <v>0</v>
      </c>
      <c r="F40" s="75">
        <v>0</v>
      </c>
      <c r="G40" s="76">
        <v>0</v>
      </c>
      <c r="H40" s="76">
        <v>0</v>
      </c>
      <c r="I40" s="78">
        <v>0</v>
      </c>
    </row>
    <row r="41" spans="1:9" ht="13.5" customHeight="1" thickBot="1">
      <c r="A41" s="252" t="s">
        <v>42</v>
      </c>
      <c r="B41" s="253"/>
      <c r="C41" s="253"/>
      <c r="D41" s="253"/>
      <c r="E41" s="253"/>
      <c r="F41" s="253"/>
      <c r="G41" s="253"/>
      <c r="H41" s="253"/>
      <c r="I41" s="254"/>
    </row>
    <row r="42" spans="1:9" ht="11.25">
      <c r="A42" s="60" t="s">
        <v>34</v>
      </c>
      <c r="B42" s="61">
        <v>11</v>
      </c>
      <c r="C42" s="62">
        <v>935000</v>
      </c>
      <c r="D42" s="63">
        <v>0</v>
      </c>
      <c r="E42" s="63">
        <v>0</v>
      </c>
      <c r="F42" s="62">
        <v>0</v>
      </c>
      <c r="G42" s="63">
        <v>15</v>
      </c>
      <c r="H42" s="63">
        <f>SUM(H43,H44,H45,H46,H47)</f>
        <v>0</v>
      </c>
      <c r="I42" s="64">
        <v>1</v>
      </c>
    </row>
    <row r="43" spans="1:9" ht="11.25">
      <c r="A43" s="60" t="s">
        <v>35</v>
      </c>
      <c r="B43" s="65">
        <v>0</v>
      </c>
      <c r="C43" s="66">
        <v>0</v>
      </c>
      <c r="D43" s="67">
        <v>0</v>
      </c>
      <c r="E43" s="67">
        <v>0</v>
      </c>
      <c r="F43" s="66">
        <v>0</v>
      </c>
      <c r="G43" s="68">
        <v>0</v>
      </c>
      <c r="H43" s="67">
        <v>0</v>
      </c>
      <c r="I43" s="70">
        <v>0</v>
      </c>
    </row>
    <row r="44" spans="1:9" s="48" customFormat="1" ht="13.5" customHeight="1">
      <c r="A44" s="60" t="s">
        <v>36</v>
      </c>
      <c r="B44" s="65">
        <v>0</v>
      </c>
      <c r="C44" s="66">
        <v>0</v>
      </c>
      <c r="D44" s="67">
        <v>0</v>
      </c>
      <c r="E44" s="67">
        <v>0</v>
      </c>
      <c r="F44" s="66">
        <v>0</v>
      </c>
      <c r="G44" s="67">
        <v>0</v>
      </c>
      <c r="H44" s="67">
        <v>0</v>
      </c>
      <c r="I44" s="71">
        <v>0</v>
      </c>
    </row>
    <row r="45" spans="1:9" ht="11.25">
      <c r="A45" s="60" t="s">
        <v>37</v>
      </c>
      <c r="B45" s="65">
        <v>0</v>
      </c>
      <c r="C45" s="66">
        <v>0</v>
      </c>
      <c r="D45" s="67">
        <v>0</v>
      </c>
      <c r="E45" s="67">
        <v>0</v>
      </c>
      <c r="F45" s="66">
        <v>0</v>
      </c>
      <c r="G45" s="67">
        <v>0</v>
      </c>
      <c r="H45" s="67">
        <v>0</v>
      </c>
      <c r="I45" s="71">
        <v>0</v>
      </c>
    </row>
    <row r="46" spans="1:9" ht="11.25">
      <c r="A46" s="60" t="s">
        <v>38</v>
      </c>
      <c r="B46" s="65">
        <v>11</v>
      </c>
      <c r="C46" s="66">
        <v>935000</v>
      </c>
      <c r="D46" s="67">
        <v>0</v>
      </c>
      <c r="E46" s="67">
        <v>0</v>
      </c>
      <c r="F46" s="66">
        <v>0</v>
      </c>
      <c r="G46" s="68">
        <v>15</v>
      </c>
      <c r="H46" s="67">
        <v>0</v>
      </c>
      <c r="I46" s="70">
        <v>1</v>
      </c>
    </row>
    <row r="47" spans="1:9" ht="12" thickBot="1">
      <c r="A47" s="73" t="s">
        <v>32</v>
      </c>
      <c r="B47" s="74">
        <v>0</v>
      </c>
      <c r="C47" s="75">
        <v>0</v>
      </c>
      <c r="D47" s="76">
        <v>0</v>
      </c>
      <c r="E47" s="76">
        <v>0</v>
      </c>
      <c r="F47" s="75">
        <v>0</v>
      </c>
      <c r="G47" s="76">
        <v>0</v>
      </c>
      <c r="H47" s="76">
        <v>0</v>
      </c>
      <c r="I47" s="79">
        <v>0</v>
      </c>
    </row>
    <row r="48" spans="1:9" ht="13.5" customHeight="1" thickBot="1">
      <c r="A48" s="252" t="s">
        <v>43</v>
      </c>
      <c r="B48" s="253"/>
      <c r="C48" s="253"/>
      <c r="D48" s="253"/>
      <c r="E48" s="253"/>
      <c r="F48" s="253"/>
      <c r="G48" s="253"/>
      <c r="H48" s="253"/>
      <c r="I48" s="254"/>
    </row>
    <row r="49" spans="1:9" ht="11.25">
      <c r="A49" s="60" t="s">
        <v>34</v>
      </c>
      <c r="B49" s="61">
        <v>726</v>
      </c>
      <c r="C49" s="62">
        <v>146275000</v>
      </c>
      <c r="D49" s="63">
        <v>8</v>
      </c>
      <c r="E49" s="63">
        <v>8</v>
      </c>
      <c r="F49" s="62">
        <v>114331025</v>
      </c>
      <c r="G49" s="63">
        <v>813</v>
      </c>
      <c r="H49" s="63">
        <f>SUM(H50,H51,H52,H53,H54)</f>
        <v>0</v>
      </c>
      <c r="I49" s="64">
        <v>420</v>
      </c>
    </row>
    <row r="50" spans="1:11" ht="11.25">
      <c r="A50" s="60" t="s">
        <v>35</v>
      </c>
      <c r="B50" s="80">
        <v>17</v>
      </c>
      <c r="C50" s="69">
        <v>22320000</v>
      </c>
      <c r="D50" s="67">
        <v>0</v>
      </c>
      <c r="E50" s="67">
        <v>8</v>
      </c>
      <c r="F50" s="66">
        <v>114331025</v>
      </c>
      <c r="G50" s="68">
        <v>73</v>
      </c>
      <c r="H50" s="67">
        <v>0</v>
      </c>
      <c r="I50" s="70">
        <v>22</v>
      </c>
      <c r="J50" s="48"/>
      <c r="K50" s="48"/>
    </row>
    <row r="51" spans="1:9" s="48" customFormat="1" ht="11.25">
      <c r="A51" s="60" t="s">
        <v>36</v>
      </c>
      <c r="B51" s="80">
        <v>0</v>
      </c>
      <c r="C51" s="69">
        <v>0</v>
      </c>
      <c r="D51" s="67">
        <v>0</v>
      </c>
      <c r="E51" s="67">
        <v>0</v>
      </c>
      <c r="F51" s="66">
        <v>0</v>
      </c>
      <c r="G51" s="67">
        <v>2</v>
      </c>
      <c r="H51" s="67">
        <v>0</v>
      </c>
      <c r="I51" s="70">
        <v>1</v>
      </c>
    </row>
    <row r="52" spans="1:11" ht="11.25">
      <c r="A52" s="60" t="s">
        <v>37</v>
      </c>
      <c r="B52" s="65">
        <v>0</v>
      </c>
      <c r="C52" s="66">
        <v>0</v>
      </c>
      <c r="D52" s="67">
        <v>0</v>
      </c>
      <c r="E52" s="67">
        <v>0</v>
      </c>
      <c r="F52" s="66">
        <v>0</v>
      </c>
      <c r="G52" s="68">
        <v>0</v>
      </c>
      <c r="H52" s="67">
        <v>0</v>
      </c>
      <c r="I52" s="71">
        <v>0</v>
      </c>
      <c r="J52" s="48"/>
      <c r="K52" s="48"/>
    </row>
    <row r="53" spans="1:11" ht="11.25">
      <c r="A53" s="60" t="s">
        <v>38</v>
      </c>
      <c r="B53" s="80">
        <v>649</v>
      </c>
      <c r="C53" s="69">
        <v>123955000</v>
      </c>
      <c r="D53" s="67">
        <v>7</v>
      </c>
      <c r="E53" s="68">
        <v>0</v>
      </c>
      <c r="F53" s="69">
        <v>0</v>
      </c>
      <c r="G53" s="68">
        <v>738</v>
      </c>
      <c r="H53" s="67">
        <v>0</v>
      </c>
      <c r="I53" s="70">
        <v>159</v>
      </c>
      <c r="J53" s="48"/>
      <c r="K53" s="48"/>
    </row>
    <row r="54" spans="1:11" ht="12" thickBot="1">
      <c r="A54" s="73" t="s">
        <v>32</v>
      </c>
      <c r="B54" s="74">
        <v>60</v>
      </c>
      <c r="C54" s="75">
        <v>0</v>
      </c>
      <c r="D54" s="76">
        <v>1</v>
      </c>
      <c r="E54" s="76">
        <v>0</v>
      </c>
      <c r="F54" s="75">
        <v>0</v>
      </c>
      <c r="G54" s="77">
        <v>0</v>
      </c>
      <c r="H54" s="76">
        <v>0</v>
      </c>
      <c r="I54" s="78">
        <v>238</v>
      </c>
      <c r="J54" s="48"/>
      <c r="K54" s="48"/>
    </row>
    <row r="55" spans="1:9" ht="13.5" customHeight="1" thickBot="1">
      <c r="A55" s="257" t="s">
        <v>44</v>
      </c>
      <c r="B55" s="258"/>
      <c r="C55" s="258"/>
      <c r="D55" s="258"/>
      <c r="E55" s="258"/>
      <c r="F55" s="258"/>
      <c r="G55" s="258"/>
      <c r="H55" s="258"/>
      <c r="I55" s="259"/>
    </row>
    <row r="56" spans="1:9" ht="11.25">
      <c r="A56" s="60" t="s">
        <v>34</v>
      </c>
      <c r="B56" s="61">
        <v>1492</v>
      </c>
      <c r="C56" s="62">
        <v>327109600</v>
      </c>
      <c r="D56" s="63">
        <v>30</v>
      </c>
      <c r="E56" s="63">
        <v>30</v>
      </c>
      <c r="F56" s="62">
        <v>58579354</v>
      </c>
      <c r="G56" s="63">
        <v>1945</v>
      </c>
      <c r="H56" s="63">
        <f>SUM(H57,H58,H59,H60,H61)</f>
        <v>1</v>
      </c>
      <c r="I56" s="64">
        <v>693</v>
      </c>
    </row>
    <row r="57" spans="1:9" ht="11.25">
      <c r="A57" s="60" t="s">
        <v>35</v>
      </c>
      <c r="B57" s="80">
        <v>38</v>
      </c>
      <c r="C57" s="69">
        <v>60790000</v>
      </c>
      <c r="D57" s="67">
        <v>7</v>
      </c>
      <c r="E57" s="68">
        <v>20</v>
      </c>
      <c r="F57" s="69">
        <v>51702854</v>
      </c>
      <c r="G57" s="68">
        <v>166</v>
      </c>
      <c r="H57" s="67">
        <v>0</v>
      </c>
      <c r="I57" s="70">
        <v>55</v>
      </c>
    </row>
    <row r="58" spans="1:9" s="48" customFormat="1" ht="12" customHeight="1">
      <c r="A58" s="60" t="s">
        <v>36</v>
      </c>
      <c r="B58" s="65">
        <v>1</v>
      </c>
      <c r="C58" s="66">
        <v>200000</v>
      </c>
      <c r="D58" s="67">
        <v>4</v>
      </c>
      <c r="E58" s="67">
        <v>0</v>
      </c>
      <c r="F58" s="66">
        <v>0</v>
      </c>
      <c r="G58" s="68">
        <v>13</v>
      </c>
      <c r="H58" s="67">
        <v>0</v>
      </c>
      <c r="I58" s="70">
        <v>29</v>
      </c>
    </row>
    <row r="59" spans="1:9" ht="11.25">
      <c r="A59" s="60" t="s">
        <v>37</v>
      </c>
      <c r="B59" s="65">
        <v>0</v>
      </c>
      <c r="C59" s="66">
        <v>0</v>
      </c>
      <c r="D59" s="67">
        <v>0</v>
      </c>
      <c r="E59" s="67">
        <v>0</v>
      </c>
      <c r="F59" s="66">
        <v>0</v>
      </c>
      <c r="G59" s="68">
        <v>0</v>
      </c>
      <c r="H59" s="67">
        <v>0</v>
      </c>
      <c r="I59" s="71">
        <v>2</v>
      </c>
    </row>
    <row r="60" spans="1:9" ht="11.25">
      <c r="A60" s="60" t="s">
        <v>38</v>
      </c>
      <c r="B60" s="80">
        <v>1444</v>
      </c>
      <c r="C60" s="69">
        <v>266119600</v>
      </c>
      <c r="D60" s="67">
        <v>19</v>
      </c>
      <c r="E60" s="67">
        <v>10</v>
      </c>
      <c r="F60" s="69">
        <v>6876500</v>
      </c>
      <c r="G60" s="68">
        <v>1766</v>
      </c>
      <c r="H60" s="67">
        <v>1</v>
      </c>
      <c r="I60" s="70">
        <v>593</v>
      </c>
    </row>
    <row r="61" spans="1:9" ht="12" thickBot="1">
      <c r="A61" s="73" t="s">
        <v>32</v>
      </c>
      <c r="B61" s="74">
        <v>9</v>
      </c>
      <c r="C61" s="75">
        <v>0</v>
      </c>
      <c r="D61" s="76">
        <v>0</v>
      </c>
      <c r="E61" s="76">
        <v>0</v>
      </c>
      <c r="F61" s="75">
        <v>0</v>
      </c>
      <c r="G61" s="76">
        <v>0</v>
      </c>
      <c r="H61" s="76">
        <v>0</v>
      </c>
      <c r="I61" s="79">
        <v>14</v>
      </c>
    </row>
    <row r="62" spans="1:9" s="48" customFormat="1" ht="15.75" customHeight="1" thickBot="1">
      <c r="A62" s="252" t="s">
        <v>45</v>
      </c>
      <c r="B62" s="260"/>
      <c r="C62" s="260"/>
      <c r="D62" s="260"/>
      <c r="E62" s="260"/>
      <c r="F62" s="260"/>
      <c r="G62" s="260"/>
      <c r="H62" s="260"/>
      <c r="I62" s="261"/>
    </row>
    <row r="63" spans="1:9" ht="11.25">
      <c r="A63" s="60" t="s">
        <v>34</v>
      </c>
      <c r="B63" s="61">
        <v>261</v>
      </c>
      <c r="C63" s="62">
        <v>42700000</v>
      </c>
      <c r="D63" s="63">
        <v>4</v>
      </c>
      <c r="E63" s="63">
        <v>4</v>
      </c>
      <c r="F63" s="62">
        <v>10076000</v>
      </c>
      <c r="G63" s="63">
        <v>349</v>
      </c>
      <c r="H63" s="63">
        <f>SUM(H64,H65,H66,H67,H68)</f>
        <v>2</v>
      </c>
      <c r="I63" s="64">
        <v>88</v>
      </c>
    </row>
    <row r="64" spans="1:9" ht="11.25">
      <c r="A64" s="60" t="s">
        <v>35</v>
      </c>
      <c r="B64" s="80">
        <v>7</v>
      </c>
      <c r="C64" s="69">
        <v>4150000</v>
      </c>
      <c r="D64" s="67">
        <v>3</v>
      </c>
      <c r="E64" s="68">
        <v>1</v>
      </c>
      <c r="F64" s="69">
        <v>0</v>
      </c>
      <c r="G64" s="68">
        <v>35</v>
      </c>
      <c r="H64" s="67">
        <v>1</v>
      </c>
      <c r="I64" s="70">
        <v>9</v>
      </c>
    </row>
    <row r="65" spans="1:9" ht="11.25">
      <c r="A65" s="60" t="s">
        <v>36</v>
      </c>
      <c r="B65" s="65">
        <v>0</v>
      </c>
      <c r="C65" s="66">
        <v>0</v>
      </c>
      <c r="D65" s="67">
        <v>0</v>
      </c>
      <c r="E65" s="67">
        <v>0</v>
      </c>
      <c r="F65" s="66">
        <v>0</v>
      </c>
      <c r="G65" s="67">
        <v>1</v>
      </c>
      <c r="H65" s="67">
        <v>0</v>
      </c>
      <c r="I65" s="71">
        <v>0</v>
      </c>
    </row>
    <row r="66" spans="1:9" ht="11.25">
      <c r="A66" s="60" t="s">
        <v>37</v>
      </c>
      <c r="B66" s="65">
        <v>0</v>
      </c>
      <c r="C66" s="66">
        <v>0</v>
      </c>
      <c r="D66" s="67">
        <v>0</v>
      </c>
      <c r="E66" s="67">
        <v>0</v>
      </c>
      <c r="F66" s="66">
        <v>0</v>
      </c>
      <c r="G66" s="67">
        <v>0</v>
      </c>
      <c r="H66" s="67">
        <v>0</v>
      </c>
      <c r="I66" s="70">
        <v>0</v>
      </c>
    </row>
    <row r="67" spans="1:9" ht="11.25">
      <c r="A67" s="60" t="s">
        <v>38</v>
      </c>
      <c r="B67" s="80">
        <v>236</v>
      </c>
      <c r="C67" s="69">
        <v>38550000</v>
      </c>
      <c r="D67" s="67">
        <v>1</v>
      </c>
      <c r="E67" s="68">
        <v>3</v>
      </c>
      <c r="F67" s="69">
        <v>10076000</v>
      </c>
      <c r="G67" s="68">
        <v>311</v>
      </c>
      <c r="H67" s="67">
        <v>1</v>
      </c>
      <c r="I67" s="70">
        <v>70</v>
      </c>
    </row>
    <row r="68" spans="1:9" ht="12" thickBot="1">
      <c r="A68" s="73" t="s">
        <v>32</v>
      </c>
      <c r="B68" s="81">
        <v>18</v>
      </c>
      <c r="C68" s="82">
        <v>0</v>
      </c>
      <c r="D68" s="76">
        <v>0</v>
      </c>
      <c r="E68" s="76">
        <v>0</v>
      </c>
      <c r="F68" s="75">
        <v>0</v>
      </c>
      <c r="G68" s="77">
        <v>2</v>
      </c>
      <c r="H68" s="76">
        <v>0</v>
      </c>
      <c r="I68" s="78">
        <v>9</v>
      </c>
    </row>
    <row r="69" spans="1:9" ht="11.25">
      <c r="A69" s="83"/>
      <c r="B69" s="84"/>
      <c r="C69" s="85"/>
      <c r="D69" s="86"/>
      <c r="E69" s="86"/>
      <c r="F69" s="87"/>
      <c r="G69" s="84"/>
      <c r="H69" s="86"/>
      <c r="I69" s="84"/>
    </row>
    <row r="70" spans="1:9" ht="13.5" customHeight="1" thickBot="1">
      <c r="A70" s="255" t="s">
        <v>46</v>
      </c>
      <c r="B70" s="253"/>
      <c r="C70" s="253"/>
      <c r="D70" s="253"/>
      <c r="E70" s="253"/>
      <c r="F70" s="253"/>
      <c r="G70" s="253"/>
      <c r="H70" s="253"/>
      <c r="I70" s="254"/>
    </row>
    <row r="71" spans="1:9" ht="11.25">
      <c r="A71" s="60" t="s">
        <v>34</v>
      </c>
      <c r="B71" s="61">
        <v>198</v>
      </c>
      <c r="C71" s="62">
        <v>38461500</v>
      </c>
      <c r="D71" s="63">
        <v>2</v>
      </c>
      <c r="E71" s="63">
        <v>2</v>
      </c>
      <c r="F71" s="62">
        <v>277100</v>
      </c>
      <c r="G71" s="63">
        <v>152</v>
      </c>
      <c r="H71" s="63">
        <f>SUM(H72,H73,H74,H75,H76)</f>
        <v>0</v>
      </c>
      <c r="I71" s="64">
        <v>38</v>
      </c>
    </row>
    <row r="72" spans="1:9" ht="11.25">
      <c r="A72" s="60" t="s">
        <v>35</v>
      </c>
      <c r="B72" s="80">
        <v>21</v>
      </c>
      <c r="C72" s="69">
        <v>14801500</v>
      </c>
      <c r="D72" s="67">
        <v>1</v>
      </c>
      <c r="E72" s="68">
        <v>1</v>
      </c>
      <c r="F72" s="69">
        <v>257500</v>
      </c>
      <c r="G72" s="68">
        <v>38</v>
      </c>
      <c r="H72" s="67">
        <v>0</v>
      </c>
      <c r="I72" s="70">
        <v>5</v>
      </c>
    </row>
    <row r="73" spans="1:9" s="48" customFormat="1" ht="11.25">
      <c r="A73" s="60" t="s">
        <v>36</v>
      </c>
      <c r="B73" s="65">
        <v>0</v>
      </c>
      <c r="C73" s="66">
        <v>0</v>
      </c>
      <c r="D73" s="67">
        <v>0</v>
      </c>
      <c r="E73" s="67">
        <v>0</v>
      </c>
      <c r="F73" s="66">
        <v>0</v>
      </c>
      <c r="G73" s="67">
        <v>1</v>
      </c>
      <c r="H73" s="67">
        <v>0</v>
      </c>
      <c r="I73" s="71">
        <v>0</v>
      </c>
    </row>
    <row r="74" spans="1:10" ht="11.25">
      <c r="A74" s="60" t="s">
        <v>37</v>
      </c>
      <c r="B74" s="65">
        <v>0</v>
      </c>
      <c r="C74" s="66">
        <v>0</v>
      </c>
      <c r="D74" s="67">
        <v>0</v>
      </c>
      <c r="E74" s="67">
        <v>0</v>
      </c>
      <c r="F74" s="66">
        <v>0</v>
      </c>
      <c r="G74" s="67">
        <v>0</v>
      </c>
      <c r="H74" s="67">
        <v>0</v>
      </c>
      <c r="I74" s="71">
        <v>0</v>
      </c>
      <c r="J74" s="39"/>
    </row>
    <row r="75" spans="1:10" ht="11.25">
      <c r="A75" s="60" t="s">
        <v>38</v>
      </c>
      <c r="B75" s="80">
        <v>177</v>
      </c>
      <c r="C75" s="69">
        <v>23660000</v>
      </c>
      <c r="D75" s="67">
        <v>1</v>
      </c>
      <c r="E75" s="67">
        <v>1</v>
      </c>
      <c r="F75" s="66">
        <v>19600</v>
      </c>
      <c r="G75" s="68">
        <v>113</v>
      </c>
      <c r="H75" s="67">
        <v>0</v>
      </c>
      <c r="I75" s="70">
        <v>33</v>
      </c>
      <c r="J75" s="39"/>
    </row>
    <row r="76" spans="1:10" ht="12" thickBot="1">
      <c r="A76" s="73" t="s">
        <v>32</v>
      </c>
      <c r="B76" s="74">
        <v>0</v>
      </c>
      <c r="C76" s="75">
        <v>0</v>
      </c>
      <c r="D76" s="76">
        <v>0</v>
      </c>
      <c r="E76" s="76">
        <v>0</v>
      </c>
      <c r="F76" s="75">
        <v>0</v>
      </c>
      <c r="G76" s="76">
        <v>0</v>
      </c>
      <c r="H76" s="76">
        <v>0</v>
      </c>
      <c r="I76" s="79">
        <v>0</v>
      </c>
      <c r="J76" s="39"/>
    </row>
    <row r="77" spans="1:10" ht="13.5" customHeight="1" thickBot="1">
      <c r="A77" s="252" t="s">
        <v>47</v>
      </c>
      <c r="B77" s="253"/>
      <c r="C77" s="253"/>
      <c r="D77" s="253"/>
      <c r="E77" s="253"/>
      <c r="F77" s="253"/>
      <c r="G77" s="253"/>
      <c r="H77" s="253"/>
      <c r="I77" s="254"/>
      <c r="J77" s="39"/>
    </row>
    <row r="78" spans="1:10" ht="11.25">
      <c r="A78" s="60" t="s">
        <v>34</v>
      </c>
      <c r="B78" s="61">
        <v>194</v>
      </c>
      <c r="C78" s="62">
        <v>23915750</v>
      </c>
      <c r="D78" s="63">
        <v>1</v>
      </c>
      <c r="E78" s="63">
        <v>1</v>
      </c>
      <c r="F78" s="62">
        <v>400000</v>
      </c>
      <c r="G78" s="63">
        <v>139</v>
      </c>
      <c r="H78" s="63">
        <f>SUM(H79,H80,H81,H82,H83)</f>
        <v>0</v>
      </c>
      <c r="I78" s="64">
        <v>34</v>
      </c>
      <c r="J78" s="39"/>
    </row>
    <row r="79" spans="1:10" ht="11.25">
      <c r="A79" s="60" t="s">
        <v>35</v>
      </c>
      <c r="B79" s="80">
        <v>22</v>
      </c>
      <c r="C79" s="69">
        <v>11602000</v>
      </c>
      <c r="D79" s="67">
        <v>0</v>
      </c>
      <c r="E79" s="67">
        <v>1</v>
      </c>
      <c r="F79" s="66">
        <v>400000</v>
      </c>
      <c r="G79" s="68">
        <v>37</v>
      </c>
      <c r="H79" s="67">
        <v>0</v>
      </c>
      <c r="I79" s="70">
        <v>7</v>
      </c>
      <c r="J79" s="39"/>
    </row>
    <row r="80" spans="1:12" s="48" customFormat="1" ht="11.25">
      <c r="A80" s="60" t="s">
        <v>36</v>
      </c>
      <c r="B80" s="65">
        <v>0</v>
      </c>
      <c r="C80" s="66">
        <v>0</v>
      </c>
      <c r="D80" s="67">
        <v>0</v>
      </c>
      <c r="E80" s="67">
        <v>0</v>
      </c>
      <c r="F80" s="66">
        <v>0</v>
      </c>
      <c r="G80" s="67">
        <v>0</v>
      </c>
      <c r="H80" s="67">
        <v>0</v>
      </c>
      <c r="I80" s="71">
        <v>0</v>
      </c>
      <c r="L80" s="49"/>
    </row>
    <row r="81" spans="1:9" ht="11.25">
      <c r="A81" s="60" t="s">
        <v>37</v>
      </c>
      <c r="B81" s="65">
        <v>0</v>
      </c>
      <c r="C81" s="66">
        <v>0</v>
      </c>
      <c r="D81" s="67">
        <v>0</v>
      </c>
      <c r="E81" s="67">
        <v>0</v>
      </c>
      <c r="F81" s="66">
        <v>0</v>
      </c>
      <c r="G81" s="67">
        <v>0</v>
      </c>
      <c r="H81" s="67">
        <v>0</v>
      </c>
      <c r="I81" s="71">
        <v>0</v>
      </c>
    </row>
    <row r="82" spans="1:9" ht="11.25">
      <c r="A82" s="60" t="s">
        <v>38</v>
      </c>
      <c r="B82" s="80">
        <v>171</v>
      </c>
      <c r="C82" s="69">
        <v>12313750</v>
      </c>
      <c r="D82" s="67">
        <v>1</v>
      </c>
      <c r="E82" s="67">
        <v>0</v>
      </c>
      <c r="F82" s="66">
        <v>0</v>
      </c>
      <c r="G82" s="68">
        <v>102</v>
      </c>
      <c r="H82" s="67">
        <v>0</v>
      </c>
      <c r="I82" s="70">
        <v>27</v>
      </c>
    </row>
    <row r="83" spans="1:9" ht="12" thickBot="1">
      <c r="A83" s="73" t="s">
        <v>32</v>
      </c>
      <c r="B83" s="74">
        <v>1</v>
      </c>
      <c r="C83" s="75">
        <v>0</v>
      </c>
      <c r="D83" s="76">
        <v>0</v>
      </c>
      <c r="E83" s="76">
        <v>0</v>
      </c>
      <c r="F83" s="75">
        <v>0</v>
      </c>
      <c r="G83" s="76">
        <v>0</v>
      </c>
      <c r="H83" s="76">
        <v>0</v>
      </c>
      <c r="I83" s="79">
        <v>0</v>
      </c>
    </row>
    <row r="84" spans="1:9" ht="16.5" customHeight="1" thickBot="1">
      <c r="A84" s="252" t="s">
        <v>48</v>
      </c>
      <c r="B84" s="253"/>
      <c r="C84" s="253"/>
      <c r="D84" s="253"/>
      <c r="E84" s="253"/>
      <c r="F84" s="253"/>
      <c r="G84" s="253"/>
      <c r="H84" s="253"/>
      <c r="I84" s="254"/>
    </row>
    <row r="85" spans="1:9" ht="11.25">
      <c r="A85" s="60" t="s">
        <v>34</v>
      </c>
      <c r="B85" s="61">
        <v>68</v>
      </c>
      <c r="C85" s="62">
        <v>47389035</v>
      </c>
      <c r="D85" s="63">
        <v>0</v>
      </c>
      <c r="E85" s="63">
        <v>0</v>
      </c>
      <c r="F85" s="62">
        <v>0</v>
      </c>
      <c r="G85" s="63">
        <v>105</v>
      </c>
      <c r="H85" s="63">
        <f>SUM(H86,H87,H88,H89,H90)</f>
        <v>0</v>
      </c>
      <c r="I85" s="64">
        <v>32</v>
      </c>
    </row>
    <row r="86" spans="1:9" ht="11.25">
      <c r="A86" s="60" t="s">
        <v>35</v>
      </c>
      <c r="B86" s="80">
        <v>3</v>
      </c>
      <c r="C86" s="69">
        <v>37579035</v>
      </c>
      <c r="D86" s="67">
        <v>0</v>
      </c>
      <c r="E86" s="67">
        <v>0</v>
      </c>
      <c r="F86" s="66">
        <v>0</v>
      </c>
      <c r="G86" s="68">
        <v>34</v>
      </c>
      <c r="H86" s="67">
        <v>0</v>
      </c>
      <c r="I86" s="70">
        <v>4</v>
      </c>
    </row>
    <row r="87" spans="1:9" s="48" customFormat="1" ht="11.25">
      <c r="A87" s="60" t="s">
        <v>36</v>
      </c>
      <c r="B87" s="65">
        <v>0</v>
      </c>
      <c r="C87" s="66">
        <v>0</v>
      </c>
      <c r="D87" s="67">
        <v>0</v>
      </c>
      <c r="E87" s="67">
        <v>0</v>
      </c>
      <c r="F87" s="66">
        <v>0</v>
      </c>
      <c r="G87" s="67">
        <v>0</v>
      </c>
      <c r="H87" s="67">
        <v>0</v>
      </c>
      <c r="I87" s="71">
        <v>0</v>
      </c>
    </row>
    <row r="88" spans="1:9" ht="11.25">
      <c r="A88" s="60" t="s">
        <v>37</v>
      </c>
      <c r="B88" s="65">
        <v>0</v>
      </c>
      <c r="C88" s="66">
        <v>0</v>
      </c>
      <c r="D88" s="67">
        <v>0</v>
      </c>
      <c r="E88" s="67">
        <v>0</v>
      </c>
      <c r="F88" s="66">
        <v>0</v>
      </c>
      <c r="G88" s="67">
        <v>0</v>
      </c>
      <c r="H88" s="67">
        <v>0</v>
      </c>
      <c r="I88" s="71">
        <v>0</v>
      </c>
    </row>
    <row r="89" spans="1:9" ht="11.25">
      <c r="A89" s="60" t="s">
        <v>38</v>
      </c>
      <c r="B89" s="80">
        <v>65</v>
      </c>
      <c r="C89" s="69">
        <v>9810000</v>
      </c>
      <c r="D89" s="67">
        <v>0</v>
      </c>
      <c r="E89" s="67">
        <v>0</v>
      </c>
      <c r="F89" s="66">
        <v>0</v>
      </c>
      <c r="G89" s="68">
        <v>71</v>
      </c>
      <c r="H89" s="67">
        <v>0</v>
      </c>
      <c r="I89" s="70">
        <v>28</v>
      </c>
    </row>
    <row r="90" spans="1:9" ht="12" thickBot="1">
      <c r="A90" s="73" t="s">
        <v>32</v>
      </c>
      <c r="B90" s="74">
        <v>0</v>
      </c>
      <c r="C90" s="75">
        <v>0</v>
      </c>
      <c r="D90" s="76">
        <v>0</v>
      </c>
      <c r="E90" s="76">
        <v>0</v>
      </c>
      <c r="F90" s="75">
        <v>0</v>
      </c>
      <c r="G90" s="76">
        <v>0</v>
      </c>
      <c r="H90" s="76">
        <v>0</v>
      </c>
      <c r="I90" s="79">
        <v>0</v>
      </c>
    </row>
    <row r="91" spans="1:9" ht="13.5" customHeight="1" thickBot="1">
      <c r="A91" s="252" t="s">
        <v>49</v>
      </c>
      <c r="B91" s="253"/>
      <c r="C91" s="253"/>
      <c r="D91" s="253"/>
      <c r="E91" s="253"/>
      <c r="F91" s="253"/>
      <c r="G91" s="253"/>
      <c r="H91" s="253"/>
      <c r="I91" s="254"/>
    </row>
    <row r="92" spans="1:9" ht="11.25">
      <c r="A92" s="60" t="s">
        <v>34</v>
      </c>
      <c r="B92" s="61">
        <v>71</v>
      </c>
      <c r="C92" s="62">
        <v>22708910</v>
      </c>
      <c r="D92" s="63">
        <v>1</v>
      </c>
      <c r="E92" s="63">
        <v>1</v>
      </c>
      <c r="F92" s="62">
        <v>0</v>
      </c>
      <c r="G92" s="63">
        <v>39</v>
      </c>
      <c r="H92" s="63">
        <f>SUM(H93,H94,H95,H96,H97)</f>
        <v>0</v>
      </c>
      <c r="I92" s="64">
        <v>10</v>
      </c>
    </row>
    <row r="93" spans="1:9" ht="11.25">
      <c r="A93" s="60" t="s">
        <v>35</v>
      </c>
      <c r="B93" s="80">
        <v>12</v>
      </c>
      <c r="C93" s="69">
        <v>14577910</v>
      </c>
      <c r="D93" s="67">
        <v>0</v>
      </c>
      <c r="E93" s="67">
        <v>1</v>
      </c>
      <c r="F93" s="66">
        <v>0</v>
      </c>
      <c r="G93" s="68">
        <v>18</v>
      </c>
      <c r="H93" s="67">
        <v>0</v>
      </c>
      <c r="I93" s="70">
        <v>3</v>
      </c>
    </row>
    <row r="94" spans="1:9" s="48" customFormat="1" ht="11.25">
      <c r="A94" s="60" t="s">
        <v>36</v>
      </c>
      <c r="B94" s="65">
        <v>1</v>
      </c>
      <c r="C94" s="66">
        <v>400000</v>
      </c>
      <c r="D94" s="67">
        <v>0</v>
      </c>
      <c r="E94" s="67">
        <v>0</v>
      </c>
      <c r="F94" s="66">
        <v>0</v>
      </c>
      <c r="G94" s="67">
        <v>0</v>
      </c>
      <c r="H94" s="67">
        <v>0</v>
      </c>
      <c r="I94" s="71">
        <v>0</v>
      </c>
    </row>
    <row r="95" spans="1:9" ht="11.25">
      <c r="A95" s="60" t="s">
        <v>37</v>
      </c>
      <c r="B95" s="65">
        <v>0</v>
      </c>
      <c r="C95" s="66">
        <v>0</v>
      </c>
      <c r="D95" s="67">
        <v>0</v>
      </c>
      <c r="E95" s="67">
        <v>0</v>
      </c>
      <c r="F95" s="66">
        <v>0</v>
      </c>
      <c r="G95" s="67">
        <v>0</v>
      </c>
      <c r="H95" s="67">
        <v>0</v>
      </c>
      <c r="I95" s="71">
        <v>0</v>
      </c>
    </row>
    <row r="96" spans="1:9" ht="11.25">
      <c r="A96" s="60" t="s">
        <v>38</v>
      </c>
      <c r="B96" s="80">
        <v>58</v>
      </c>
      <c r="C96" s="69">
        <v>7731000</v>
      </c>
      <c r="D96" s="67">
        <v>1</v>
      </c>
      <c r="E96" s="67">
        <v>0</v>
      </c>
      <c r="F96" s="66">
        <v>0</v>
      </c>
      <c r="G96" s="68">
        <v>21</v>
      </c>
      <c r="H96" s="67">
        <v>0</v>
      </c>
      <c r="I96" s="70">
        <v>7</v>
      </c>
    </row>
    <row r="97" spans="1:9" ht="12" thickBot="1">
      <c r="A97" s="73" t="s">
        <v>32</v>
      </c>
      <c r="B97" s="81">
        <v>0</v>
      </c>
      <c r="C97" s="82">
        <v>0</v>
      </c>
      <c r="D97" s="76">
        <v>0</v>
      </c>
      <c r="E97" s="76">
        <v>0</v>
      </c>
      <c r="F97" s="75">
        <v>0</v>
      </c>
      <c r="G97" s="76">
        <v>0</v>
      </c>
      <c r="H97" s="76">
        <v>0</v>
      </c>
      <c r="I97" s="78">
        <v>0</v>
      </c>
    </row>
    <row r="98" spans="1:11" ht="13.5" customHeight="1" thickBot="1">
      <c r="A98" s="252" t="s">
        <v>50</v>
      </c>
      <c r="B98" s="253"/>
      <c r="C98" s="253"/>
      <c r="D98" s="253"/>
      <c r="E98" s="253"/>
      <c r="F98" s="253"/>
      <c r="G98" s="253"/>
      <c r="H98" s="253"/>
      <c r="I98" s="254"/>
      <c r="J98" s="48"/>
      <c r="K98" s="48"/>
    </row>
    <row r="99" spans="1:11" ht="11.25">
      <c r="A99" s="60" t="s">
        <v>34</v>
      </c>
      <c r="B99" s="61">
        <v>349</v>
      </c>
      <c r="C99" s="62">
        <v>33248500</v>
      </c>
      <c r="D99" s="63">
        <v>3</v>
      </c>
      <c r="E99" s="63">
        <v>3</v>
      </c>
      <c r="F99" s="62">
        <v>610000</v>
      </c>
      <c r="G99" s="63">
        <v>278</v>
      </c>
      <c r="H99" s="63">
        <f>SUM(H100,H101,H102,H103,H104)</f>
        <v>0</v>
      </c>
      <c r="I99" s="64">
        <v>101</v>
      </c>
      <c r="J99" s="48"/>
      <c r="K99" s="48"/>
    </row>
    <row r="100" spans="1:11" ht="11.25">
      <c r="A100" s="60" t="s">
        <v>35</v>
      </c>
      <c r="B100" s="80">
        <v>25</v>
      </c>
      <c r="C100" s="69">
        <v>4700000</v>
      </c>
      <c r="D100" s="67">
        <v>1</v>
      </c>
      <c r="E100" s="68">
        <v>2</v>
      </c>
      <c r="F100" s="69">
        <v>300000</v>
      </c>
      <c r="G100" s="68">
        <v>23</v>
      </c>
      <c r="H100" s="67">
        <v>0</v>
      </c>
      <c r="I100" s="70">
        <v>7</v>
      </c>
      <c r="J100" s="48"/>
      <c r="K100" s="48"/>
    </row>
    <row r="101" spans="1:9" s="48" customFormat="1" ht="11.25">
      <c r="A101" s="60" t="s">
        <v>36</v>
      </c>
      <c r="B101" s="65">
        <v>0</v>
      </c>
      <c r="C101" s="66">
        <v>0</v>
      </c>
      <c r="D101" s="67">
        <v>0</v>
      </c>
      <c r="E101" s="67">
        <v>0</v>
      </c>
      <c r="F101" s="66">
        <v>0</v>
      </c>
      <c r="G101" s="67">
        <v>0</v>
      </c>
      <c r="H101" s="67">
        <v>0</v>
      </c>
      <c r="I101" s="71">
        <v>0</v>
      </c>
    </row>
    <row r="102" spans="1:9" ht="11.25">
      <c r="A102" s="60" t="s">
        <v>37</v>
      </c>
      <c r="B102" s="65">
        <v>0</v>
      </c>
      <c r="C102" s="66">
        <v>0</v>
      </c>
      <c r="D102" s="67">
        <v>0</v>
      </c>
      <c r="E102" s="67">
        <v>0</v>
      </c>
      <c r="F102" s="66">
        <v>0</v>
      </c>
      <c r="G102" s="67">
        <v>0</v>
      </c>
      <c r="H102" s="67">
        <v>0</v>
      </c>
      <c r="I102" s="71">
        <v>0</v>
      </c>
    </row>
    <row r="103" spans="1:9" ht="11.25">
      <c r="A103" s="60" t="s">
        <v>38</v>
      </c>
      <c r="B103" s="80">
        <v>324</v>
      </c>
      <c r="C103" s="69">
        <v>28548500</v>
      </c>
      <c r="D103" s="67">
        <v>2</v>
      </c>
      <c r="E103" s="68">
        <v>1</v>
      </c>
      <c r="F103" s="69">
        <v>310000</v>
      </c>
      <c r="G103" s="68">
        <v>255</v>
      </c>
      <c r="H103" s="67">
        <v>0</v>
      </c>
      <c r="I103" s="70">
        <v>94</v>
      </c>
    </row>
    <row r="104" spans="1:9" ht="12" thickBot="1">
      <c r="A104" s="73" t="s">
        <v>32</v>
      </c>
      <c r="B104" s="74">
        <v>0</v>
      </c>
      <c r="C104" s="75">
        <v>0</v>
      </c>
      <c r="D104" s="76">
        <v>0</v>
      </c>
      <c r="E104" s="76">
        <v>0</v>
      </c>
      <c r="F104" s="75">
        <v>0</v>
      </c>
      <c r="G104" s="76">
        <v>0</v>
      </c>
      <c r="H104" s="76">
        <v>0</v>
      </c>
      <c r="I104" s="79">
        <v>0</v>
      </c>
    </row>
    <row r="105" spans="1:9" ht="14.25" customHeight="1" thickBot="1">
      <c r="A105" s="252" t="s">
        <v>51</v>
      </c>
      <c r="B105" s="253"/>
      <c r="C105" s="253"/>
      <c r="D105" s="253"/>
      <c r="E105" s="253"/>
      <c r="F105" s="253"/>
      <c r="G105" s="253"/>
      <c r="H105" s="253"/>
      <c r="I105" s="254"/>
    </row>
    <row r="106" spans="1:9" ht="11.25">
      <c r="A106" s="60" t="s">
        <v>34</v>
      </c>
      <c r="B106" s="61">
        <v>170</v>
      </c>
      <c r="C106" s="62">
        <v>20698100</v>
      </c>
      <c r="D106" s="63">
        <v>4</v>
      </c>
      <c r="E106" s="63">
        <v>4</v>
      </c>
      <c r="F106" s="62">
        <v>3515000</v>
      </c>
      <c r="G106" s="63">
        <v>208</v>
      </c>
      <c r="H106" s="63">
        <f>SUM(H107,H108,H109,H110,H111)</f>
        <v>0</v>
      </c>
      <c r="I106" s="64">
        <v>36</v>
      </c>
    </row>
    <row r="107" spans="1:9" ht="11.25">
      <c r="A107" s="60" t="s">
        <v>35</v>
      </c>
      <c r="B107" s="80">
        <v>9</v>
      </c>
      <c r="C107" s="69">
        <v>2505000</v>
      </c>
      <c r="D107" s="67">
        <v>1</v>
      </c>
      <c r="E107" s="68">
        <v>3</v>
      </c>
      <c r="F107" s="69">
        <v>3465000</v>
      </c>
      <c r="G107" s="68">
        <v>23</v>
      </c>
      <c r="H107" s="67">
        <v>0</v>
      </c>
      <c r="I107" s="70">
        <v>6</v>
      </c>
    </row>
    <row r="108" spans="1:9" s="48" customFormat="1" ht="11.25">
      <c r="A108" s="60" t="s">
        <v>36</v>
      </c>
      <c r="B108" s="65">
        <v>0</v>
      </c>
      <c r="C108" s="66">
        <v>0</v>
      </c>
      <c r="D108" s="67">
        <v>0</v>
      </c>
      <c r="E108" s="67">
        <v>0</v>
      </c>
      <c r="F108" s="66">
        <v>0</v>
      </c>
      <c r="G108" s="67">
        <v>0</v>
      </c>
      <c r="H108" s="67">
        <v>0</v>
      </c>
      <c r="I108" s="71">
        <v>0</v>
      </c>
    </row>
    <row r="109" spans="1:9" ht="11.25">
      <c r="A109" s="60" t="s">
        <v>37</v>
      </c>
      <c r="B109" s="65">
        <v>0</v>
      </c>
      <c r="C109" s="66">
        <v>0</v>
      </c>
      <c r="D109" s="67">
        <v>0</v>
      </c>
      <c r="E109" s="67">
        <v>0</v>
      </c>
      <c r="F109" s="66">
        <v>0</v>
      </c>
      <c r="G109" s="67">
        <v>0</v>
      </c>
      <c r="H109" s="67">
        <v>0</v>
      </c>
      <c r="I109" s="71">
        <v>0</v>
      </c>
    </row>
    <row r="110" spans="1:9" ht="11.25">
      <c r="A110" s="60" t="s">
        <v>38</v>
      </c>
      <c r="B110" s="80">
        <v>161</v>
      </c>
      <c r="C110" s="69">
        <v>18193100</v>
      </c>
      <c r="D110" s="67">
        <v>3</v>
      </c>
      <c r="E110" s="68">
        <v>1</v>
      </c>
      <c r="F110" s="69">
        <v>50000</v>
      </c>
      <c r="G110" s="68">
        <v>185</v>
      </c>
      <c r="H110" s="67">
        <v>0</v>
      </c>
      <c r="I110" s="70">
        <v>29</v>
      </c>
    </row>
    <row r="111" spans="1:9" ht="12" thickBot="1">
      <c r="A111" s="73" t="s">
        <v>32</v>
      </c>
      <c r="B111" s="74">
        <v>0</v>
      </c>
      <c r="C111" s="75">
        <v>0</v>
      </c>
      <c r="D111" s="76">
        <v>0</v>
      </c>
      <c r="E111" s="76">
        <v>0</v>
      </c>
      <c r="F111" s="75">
        <v>0</v>
      </c>
      <c r="G111" s="76">
        <v>0</v>
      </c>
      <c r="H111" s="76">
        <v>0</v>
      </c>
      <c r="I111" s="79">
        <v>1</v>
      </c>
    </row>
    <row r="112" spans="1:9" ht="13.5" customHeight="1" thickBot="1">
      <c r="A112" s="255" t="s">
        <v>52</v>
      </c>
      <c r="B112" s="253"/>
      <c r="C112" s="253"/>
      <c r="D112" s="253"/>
      <c r="E112" s="253"/>
      <c r="F112" s="253"/>
      <c r="G112" s="253"/>
      <c r="H112" s="253"/>
      <c r="I112" s="254"/>
    </row>
    <row r="113" spans="1:9" ht="11.25">
      <c r="A113" s="60" t="s">
        <v>34</v>
      </c>
      <c r="B113" s="61">
        <v>1</v>
      </c>
      <c r="C113" s="62">
        <v>100000</v>
      </c>
      <c r="D113" s="63">
        <v>0</v>
      </c>
      <c r="E113" s="63">
        <v>0</v>
      </c>
      <c r="F113" s="62">
        <v>0</v>
      </c>
      <c r="G113" s="63">
        <v>1</v>
      </c>
      <c r="H113" s="63">
        <f>SUM(H114,H115,H116,H117,H118)</f>
        <v>0</v>
      </c>
      <c r="I113" s="64">
        <v>1</v>
      </c>
    </row>
    <row r="114" spans="1:9" ht="11.25">
      <c r="A114" s="60" t="s">
        <v>35</v>
      </c>
      <c r="B114" s="65">
        <v>0</v>
      </c>
      <c r="C114" s="66">
        <v>0</v>
      </c>
      <c r="D114" s="67">
        <v>0</v>
      </c>
      <c r="E114" s="67">
        <v>0</v>
      </c>
      <c r="F114" s="66">
        <v>0</v>
      </c>
      <c r="G114" s="68">
        <v>0</v>
      </c>
      <c r="H114" s="67">
        <v>0</v>
      </c>
      <c r="I114" s="71">
        <v>0</v>
      </c>
    </row>
    <row r="115" spans="1:9" ht="11.25">
      <c r="A115" s="60" t="s">
        <v>36</v>
      </c>
      <c r="B115" s="65">
        <v>0</v>
      </c>
      <c r="C115" s="66">
        <v>0</v>
      </c>
      <c r="D115" s="67">
        <v>0</v>
      </c>
      <c r="E115" s="67">
        <v>0</v>
      </c>
      <c r="F115" s="66">
        <v>0</v>
      </c>
      <c r="G115" s="67">
        <v>0</v>
      </c>
      <c r="H115" s="67">
        <v>0</v>
      </c>
      <c r="I115" s="71">
        <v>0</v>
      </c>
    </row>
    <row r="116" spans="1:13" s="48" customFormat="1" ht="11.25">
      <c r="A116" s="60" t="s">
        <v>37</v>
      </c>
      <c r="B116" s="65">
        <v>0</v>
      </c>
      <c r="C116" s="66">
        <v>0</v>
      </c>
      <c r="D116" s="67">
        <v>0</v>
      </c>
      <c r="E116" s="67">
        <v>0</v>
      </c>
      <c r="F116" s="66">
        <v>0</v>
      </c>
      <c r="G116" s="67">
        <v>0</v>
      </c>
      <c r="H116" s="67">
        <v>0</v>
      </c>
      <c r="I116" s="71">
        <v>0</v>
      </c>
      <c r="L116" s="49"/>
      <c r="M116" s="50"/>
    </row>
    <row r="117" spans="1:9" ht="11.25">
      <c r="A117" s="60" t="s">
        <v>38</v>
      </c>
      <c r="B117" s="80">
        <v>1</v>
      </c>
      <c r="C117" s="69">
        <v>100000</v>
      </c>
      <c r="D117" s="67">
        <v>0</v>
      </c>
      <c r="E117" s="67">
        <v>0</v>
      </c>
      <c r="F117" s="66">
        <v>0</v>
      </c>
      <c r="G117" s="68">
        <v>1</v>
      </c>
      <c r="H117" s="67">
        <v>0</v>
      </c>
      <c r="I117" s="71">
        <v>1</v>
      </c>
    </row>
    <row r="118" spans="1:9" ht="12" thickBot="1">
      <c r="A118" s="73" t="s">
        <v>32</v>
      </c>
      <c r="B118" s="81">
        <v>0</v>
      </c>
      <c r="C118" s="82">
        <v>0</v>
      </c>
      <c r="D118" s="76">
        <v>0</v>
      </c>
      <c r="E118" s="76">
        <v>0</v>
      </c>
      <c r="F118" s="75">
        <v>0</v>
      </c>
      <c r="G118" s="76">
        <v>0</v>
      </c>
      <c r="H118" s="76">
        <v>0</v>
      </c>
      <c r="I118" s="79">
        <v>0</v>
      </c>
    </row>
    <row r="119" spans="1:9" ht="14.25" customHeight="1" thickBot="1">
      <c r="A119" s="252" t="s">
        <v>53</v>
      </c>
      <c r="B119" s="253"/>
      <c r="C119" s="253"/>
      <c r="D119" s="253"/>
      <c r="E119" s="253"/>
      <c r="F119" s="253"/>
      <c r="G119" s="253"/>
      <c r="H119" s="253"/>
      <c r="I119" s="254"/>
    </row>
    <row r="120" spans="1:9" ht="11.25">
      <c r="A120" s="60" t="s">
        <v>34</v>
      </c>
      <c r="B120" s="61">
        <v>90</v>
      </c>
      <c r="C120" s="62">
        <v>11497000</v>
      </c>
      <c r="D120" s="63">
        <v>0</v>
      </c>
      <c r="E120" s="63">
        <v>0</v>
      </c>
      <c r="F120" s="62">
        <v>0</v>
      </c>
      <c r="G120" s="63">
        <v>74</v>
      </c>
      <c r="H120" s="63">
        <f>SUM(H121,H122,H123,H124,H125)</f>
        <v>0</v>
      </c>
      <c r="I120" s="64">
        <v>27</v>
      </c>
    </row>
    <row r="121" spans="1:9" ht="11.25">
      <c r="A121" s="60" t="s">
        <v>35</v>
      </c>
      <c r="B121" s="80">
        <v>5</v>
      </c>
      <c r="C121" s="69">
        <v>5190000</v>
      </c>
      <c r="D121" s="67">
        <v>0</v>
      </c>
      <c r="E121" s="67">
        <v>0</v>
      </c>
      <c r="F121" s="66">
        <v>0</v>
      </c>
      <c r="G121" s="68">
        <v>23</v>
      </c>
      <c r="H121" s="67">
        <v>0</v>
      </c>
      <c r="I121" s="70">
        <v>4</v>
      </c>
    </row>
    <row r="122" spans="1:9" ht="11.25">
      <c r="A122" s="60" t="s">
        <v>36</v>
      </c>
      <c r="B122" s="65">
        <v>0</v>
      </c>
      <c r="C122" s="66">
        <v>0</v>
      </c>
      <c r="D122" s="67">
        <v>0</v>
      </c>
      <c r="E122" s="67">
        <v>0</v>
      </c>
      <c r="F122" s="66">
        <v>0</v>
      </c>
      <c r="G122" s="67">
        <v>0</v>
      </c>
      <c r="H122" s="67">
        <v>0</v>
      </c>
      <c r="I122" s="71">
        <v>0</v>
      </c>
    </row>
    <row r="123" spans="1:9" ht="11.25">
      <c r="A123" s="60" t="s">
        <v>37</v>
      </c>
      <c r="B123" s="65">
        <v>0</v>
      </c>
      <c r="C123" s="66">
        <v>0</v>
      </c>
      <c r="D123" s="67">
        <v>0</v>
      </c>
      <c r="E123" s="67">
        <v>0</v>
      </c>
      <c r="F123" s="66">
        <v>0</v>
      </c>
      <c r="G123" s="67">
        <v>0</v>
      </c>
      <c r="H123" s="67">
        <v>0</v>
      </c>
      <c r="I123" s="71">
        <v>1</v>
      </c>
    </row>
    <row r="124" spans="1:9" ht="11.25">
      <c r="A124" s="60" t="s">
        <v>38</v>
      </c>
      <c r="B124" s="80">
        <v>85</v>
      </c>
      <c r="C124" s="69">
        <v>6307000</v>
      </c>
      <c r="D124" s="67">
        <v>0</v>
      </c>
      <c r="E124" s="67">
        <v>0</v>
      </c>
      <c r="F124" s="66">
        <v>0</v>
      </c>
      <c r="G124" s="68">
        <v>51</v>
      </c>
      <c r="H124" s="67">
        <v>0</v>
      </c>
      <c r="I124" s="70">
        <v>22</v>
      </c>
    </row>
    <row r="125" spans="1:9" ht="12" thickBot="1">
      <c r="A125" s="73" t="s">
        <v>32</v>
      </c>
      <c r="B125" s="81">
        <v>0</v>
      </c>
      <c r="C125" s="82">
        <v>0</v>
      </c>
      <c r="D125" s="76">
        <v>0</v>
      </c>
      <c r="E125" s="76">
        <v>0</v>
      </c>
      <c r="F125" s="75">
        <v>0</v>
      </c>
      <c r="G125" s="76">
        <v>0</v>
      </c>
      <c r="H125" s="76">
        <v>0</v>
      </c>
      <c r="I125" s="79">
        <v>0</v>
      </c>
    </row>
    <row r="126" spans="1:9" ht="13.5" customHeight="1" thickBot="1">
      <c r="A126" s="255" t="s">
        <v>54</v>
      </c>
      <c r="B126" s="253"/>
      <c r="C126" s="253"/>
      <c r="D126" s="253"/>
      <c r="E126" s="253"/>
      <c r="F126" s="253"/>
      <c r="G126" s="253"/>
      <c r="H126" s="253"/>
      <c r="I126" s="256"/>
    </row>
    <row r="127" spans="1:11" ht="11.25">
      <c r="A127" s="60" t="s">
        <v>34</v>
      </c>
      <c r="B127" s="61">
        <v>80</v>
      </c>
      <c r="C127" s="62">
        <v>11895000</v>
      </c>
      <c r="D127" s="63">
        <v>1</v>
      </c>
      <c r="E127" s="63">
        <v>1</v>
      </c>
      <c r="F127" s="62">
        <v>0</v>
      </c>
      <c r="G127" s="63">
        <v>96</v>
      </c>
      <c r="H127" s="63">
        <f>SUM(H128,H129,H130,H131,H132)</f>
        <v>0</v>
      </c>
      <c r="I127" s="64">
        <v>61</v>
      </c>
      <c r="K127" s="88"/>
    </row>
    <row r="128" spans="1:9" ht="11.25">
      <c r="A128" s="60" t="s">
        <v>35</v>
      </c>
      <c r="B128" s="80">
        <v>7</v>
      </c>
      <c r="C128" s="69">
        <v>5325000</v>
      </c>
      <c r="D128" s="67">
        <v>0</v>
      </c>
      <c r="E128" s="68">
        <v>1</v>
      </c>
      <c r="F128" s="69">
        <v>0</v>
      </c>
      <c r="G128" s="68">
        <v>21</v>
      </c>
      <c r="H128" s="67">
        <v>0</v>
      </c>
      <c r="I128" s="70">
        <v>6</v>
      </c>
    </row>
    <row r="129" spans="1:9" ht="11.25">
      <c r="A129" s="60" t="s">
        <v>36</v>
      </c>
      <c r="B129" s="65">
        <v>0</v>
      </c>
      <c r="C129" s="66">
        <v>0</v>
      </c>
      <c r="D129" s="67">
        <v>0</v>
      </c>
      <c r="E129" s="67">
        <v>0</v>
      </c>
      <c r="F129" s="66">
        <v>0</v>
      </c>
      <c r="G129" s="67">
        <v>0</v>
      </c>
      <c r="H129" s="67">
        <v>0</v>
      </c>
      <c r="I129" s="71">
        <v>0</v>
      </c>
    </row>
    <row r="130" spans="1:13" s="48" customFormat="1" ht="11.25">
      <c r="A130" s="60" t="s">
        <v>37</v>
      </c>
      <c r="B130" s="65">
        <v>0</v>
      </c>
      <c r="C130" s="66">
        <v>0</v>
      </c>
      <c r="D130" s="67">
        <v>0</v>
      </c>
      <c r="E130" s="67">
        <v>0</v>
      </c>
      <c r="F130" s="66">
        <v>0</v>
      </c>
      <c r="G130" s="67">
        <v>0</v>
      </c>
      <c r="H130" s="67">
        <v>0</v>
      </c>
      <c r="I130" s="71">
        <v>0</v>
      </c>
      <c r="L130" s="49"/>
      <c r="M130" s="50"/>
    </row>
    <row r="131" spans="1:9" ht="11.25">
      <c r="A131" s="60" t="s">
        <v>38</v>
      </c>
      <c r="B131" s="80">
        <v>73</v>
      </c>
      <c r="C131" s="69">
        <v>6570000</v>
      </c>
      <c r="D131" s="67">
        <v>1</v>
      </c>
      <c r="E131" s="67">
        <v>0</v>
      </c>
      <c r="F131" s="66">
        <v>0</v>
      </c>
      <c r="G131" s="68">
        <v>75</v>
      </c>
      <c r="H131" s="67">
        <v>0</v>
      </c>
      <c r="I131" s="70">
        <v>55</v>
      </c>
    </row>
    <row r="132" spans="1:9" ht="12" thickBot="1">
      <c r="A132" s="73" t="s">
        <v>32</v>
      </c>
      <c r="B132" s="74">
        <v>0</v>
      </c>
      <c r="C132" s="75">
        <v>0</v>
      </c>
      <c r="D132" s="76">
        <v>0</v>
      </c>
      <c r="E132" s="76">
        <v>0</v>
      </c>
      <c r="F132" s="75">
        <v>0</v>
      </c>
      <c r="G132" s="76">
        <v>0</v>
      </c>
      <c r="H132" s="76">
        <v>0</v>
      </c>
      <c r="I132" s="79">
        <v>0</v>
      </c>
    </row>
    <row r="133" spans="1:9" ht="14.25" customHeight="1" thickBot="1">
      <c r="A133" s="252" t="s">
        <v>55</v>
      </c>
      <c r="B133" s="253"/>
      <c r="C133" s="253"/>
      <c r="D133" s="253"/>
      <c r="E133" s="253"/>
      <c r="F133" s="253"/>
      <c r="G133" s="253"/>
      <c r="H133" s="253"/>
      <c r="I133" s="254"/>
    </row>
    <row r="134" spans="1:9" ht="11.25">
      <c r="A134" s="60" t="s">
        <v>34</v>
      </c>
      <c r="B134" s="61">
        <v>49</v>
      </c>
      <c r="C134" s="62">
        <v>14999968</v>
      </c>
      <c r="D134" s="63">
        <v>0</v>
      </c>
      <c r="E134" s="63">
        <v>0</v>
      </c>
      <c r="F134" s="62">
        <v>0</v>
      </c>
      <c r="G134" s="63">
        <v>25</v>
      </c>
      <c r="H134" s="63">
        <f>SUM(H135,H136,H137,H138,H139)</f>
        <v>0</v>
      </c>
      <c r="I134" s="64">
        <v>9</v>
      </c>
    </row>
    <row r="135" spans="1:9" ht="11.25">
      <c r="A135" s="60" t="s">
        <v>35</v>
      </c>
      <c r="B135" s="80">
        <v>5</v>
      </c>
      <c r="C135" s="69">
        <v>6930968</v>
      </c>
      <c r="D135" s="67">
        <v>0</v>
      </c>
      <c r="E135" s="67">
        <v>0</v>
      </c>
      <c r="F135" s="66">
        <v>0</v>
      </c>
      <c r="G135" s="68">
        <v>7</v>
      </c>
      <c r="H135" s="67">
        <v>0</v>
      </c>
      <c r="I135" s="70">
        <v>1</v>
      </c>
    </row>
    <row r="136" spans="1:9" ht="11.25">
      <c r="A136" s="60" t="s">
        <v>36</v>
      </c>
      <c r="B136" s="65">
        <v>0</v>
      </c>
      <c r="C136" s="66">
        <v>0</v>
      </c>
      <c r="D136" s="67">
        <v>0</v>
      </c>
      <c r="E136" s="67">
        <v>0</v>
      </c>
      <c r="F136" s="66">
        <v>0</v>
      </c>
      <c r="G136" s="67">
        <v>0</v>
      </c>
      <c r="H136" s="67">
        <v>0</v>
      </c>
      <c r="I136" s="71">
        <v>0</v>
      </c>
    </row>
    <row r="137" spans="1:13" s="48" customFormat="1" ht="11.25">
      <c r="A137" s="60" t="s">
        <v>37</v>
      </c>
      <c r="B137" s="65">
        <v>0</v>
      </c>
      <c r="C137" s="66">
        <v>0</v>
      </c>
      <c r="D137" s="67">
        <v>0</v>
      </c>
      <c r="E137" s="67">
        <v>0</v>
      </c>
      <c r="F137" s="66">
        <v>0</v>
      </c>
      <c r="G137" s="67">
        <v>0</v>
      </c>
      <c r="H137" s="67">
        <v>0</v>
      </c>
      <c r="I137" s="71">
        <v>0</v>
      </c>
      <c r="L137" s="49"/>
      <c r="M137" s="50"/>
    </row>
    <row r="138" spans="1:9" ht="11.25">
      <c r="A138" s="60" t="s">
        <v>38</v>
      </c>
      <c r="B138" s="80">
        <v>44</v>
      </c>
      <c r="C138" s="69">
        <v>8069000</v>
      </c>
      <c r="D138" s="67">
        <v>0</v>
      </c>
      <c r="E138" s="67">
        <v>0</v>
      </c>
      <c r="F138" s="66">
        <v>0</v>
      </c>
      <c r="G138" s="68">
        <v>18</v>
      </c>
      <c r="H138" s="67">
        <v>0</v>
      </c>
      <c r="I138" s="70">
        <v>8</v>
      </c>
    </row>
    <row r="139" spans="1:9" ht="12" thickBot="1">
      <c r="A139" s="73" t="s">
        <v>32</v>
      </c>
      <c r="B139" s="74">
        <v>0</v>
      </c>
      <c r="C139" s="75">
        <v>0</v>
      </c>
      <c r="D139" s="76">
        <v>0</v>
      </c>
      <c r="E139" s="76">
        <v>0</v>
      </c>
      <c r="F139" s="75">
        <v>0</v>
      </c>
      <c r="G139" s="76">
        <v>0</v>
      </c>
      <c r="H139" s="76">
        <v>0</v>
      </c>
      <c r="I139" s="79">
        <v>0</v>
      </c>
    </row>
    <row r="140" spans="1:9" ht="13.5" customHeight="1" thickBot="1">
      <c r="A140" s="252" t="s">
        <v>56</v>
      </c>
      <c r="B140" s="253"/>
      <c r="C140" s="253"/>
      <c r="D140" s="253"/>
      <c r="E140" s="253"/>
      <c r="F140" s="253"/>
      <c r="G140" s="253"/>
      <c r="H140" s="253"/>
      <c r="I140" s="254"/>
    </row>
    <row r="141" spans="1:9" ht="12.75" customHeight="1">
      <c r="A141" s="60" t="s">
        <v>34</v>
      </c>
      <c r="B141" s="61">
        <v>50</v>
      </c>
      <c r="C141" s="62">
        <v>5511000</v>
      </c>
      <c r="D141" s="63">
        <v>0</v>
      </c>
      <c r="E141" s="63">
        <v>0</v>
      </c>
      <c r="F141" s="62">
        <v>0</v>
      </c>
      <c r="G141" s="63">
        <v>21</v>
      </c>
      <c r="H141" s="63">
        <f>SUM(H142,H143,H144,H145,H146)</f>
        <v>0</v>
      </c>
      <c r="I141" s="64">
        <v>12</v>
      </c>
    </row>
    <row r="142" spans="1:9" ht="11.25">
      <c r="A142" s="60" t="s">
        <v>35</v>
      </c>
      <c r="B142" s="65">
        <v>0</v>
      </c>
      <c r="C142" s="66">
        <v>0</v>
      </c>
      <c r="D142" s="67">
        <v>0</v>
      </c>
      <c r="E142" s="67">
        <v>0</v>
      </c>
      <c r="F142" s="66">
        <v>0</v>
      </c>
      <c r="G142" s="67">
        <v>2</v>
      </c>
      <c r="H142" s="67">
        <v>0</v>
      </c>
      <c r="I142" s="70">
        <v>0</v>
      </c>
    </row>
    <row r="143" spans="1:9" ht="11.25">
      <c r="A143" s="60" t="s">
        <v>36</v>
      </c>
      <c r="B143" s="65">
        <v>0</v>
      </c>
      <c r="C143" s="66">
        <v>0</v>
      </c>
      <c r="D143" s="67">
        <v>0</v>
      </c>
      <c r="E143" s="67">
        <v>0</v>
      </c>
      <c r="F143" s="66">
        <v>0</v>
      </c>
      <c r="G143" s="67">
        <v>0</v>
      </c>
      <c r="H143" s="67">
        <v>0</v>
      </c>
      <c r="I143" s="71">
        <v>0</v>
      </c>
    </row>
    <row r="144" spans="1:9" ht="11.25">
      <c r="A144" s="60" t="s">
        <v>37</v>
      </c>
      <c r="B144" s="65">
        <v>0</v>
      </c>
      <c r="C144" s="66">
        <v>0</v>
      </c>
      <c r="D144" s="67">
        <v>0</v>
      </c>
      <c r="E144" s="67">
        <v>0</v>
      </c>
      <c r="F144" s="66">
        <v>0</v>
      </c>
      <c r="G144" s="67">
        <v>0</v>
      </c>
      <c r="H144" s="67">
        <v>0</v>
      </c>
      <c r="I144" s="71">
        <v>0</v>
      </c>
    </row>
    <row r="145" spans="1:9" ht="11.25">
      <c r="A145" s="60" t="s">
        <v>38</v>
      </c>
      <c r="B145" s="80">
        <v>50</v>
      </c>
      <c r="C145" s="66">
        <v>5511000</v>
      </c>
      <c r="D145" s="67">
        <v>0</v>
      </c>
      <c r="E145" s="67">
        <v>0</v>
      </c>
      <c r="F145" s="66">
        <v>0</v>
      </c>
      <c r="G145" s="68">
        <v>19</v>
      </c>
      <c r="H145" s="67">
        <v>0</v>
      </c>
      <c r="I145" s="71">
        <v>12</v>
      </c>
    </row>
    <row r="146" spans="1:9" ht="12" thickBot="1">
      <c r="A146" s="73" t="s">
        <v>32</v>
      </c>
      <c r="B146" s="81">
        <v>0</v>
      </c>
      <c r="C146" s="82">
        <v>0</v>
      </c>
      <c r="D146" s="76">
        <v>0</v>
      </c>
      <c r="E146" s="76">
        <v>0</v>
      </c>
      <c r="F146" s="75">
        <v>0</v>
      </c>
      <c r="G146" s="76">
        <v>0</v>
      </c>
      <c r="H146" s="76">
        <v>0</v>
      </c>
      <c r="I146" s="79">
        <v>0</v>
      </c>
    </row>
    <row r="147" spans="1:9" ht="24.75" customHeight="1" thickBot="1">
      <c r="A147" s="252" t="s">
        <v>57</v>
      </c>
      <c r="B147" s="253"/>
      <c r="C147" s="253"/>
      <c r="D147" s="253"/>
      <c r="E147" s="253"/>
      <c r="F147" s="253"/>
      <c r="G147" s="253"/>
      <c r="H147" s="253"/>
      <c r="I147" s="254"/>
    </row>
    <row r="148" spans="1:9" ht="11.25">
      <c r="A148" s="60" t="s">
        <v>34</v>
      </c>
      <c r="B148" s="61">
        <f>SUM(B149,B150,B151,B152,B153)</f>
        <v>0</v>
      </c>
      <c r="C148" s="62">
        <f aca="true" t="shared" si="2" ref="C148:I148">SUM(C149,C150,C151,C152,C153)</f>
        <v>0</v>
      </c>
      <c r="D148" s="63">
        <f t="shared" si="2"/>
        <v>0</v>
      </c>
      <c r="E148" s="63">
        <f t="shared" si="2"/>
        <v>0</v>
      </c>
      <c r="F148" s="62">
        <f t="shared" si="2"/>
        <v>0</v>
      </c>
      <c r="G148" s="63">
        <f t="shared" si="2"/>
        <v>0</v>
      </c>
      <c r="H148" s="63">
        <f t="shared" si="2"/>
        <v>0</v>
      </c>
      <c r="I148" s="64">
        <f t="shared" si="2"/>
        <v>0</v>
      </c>
    </row>
    <row r="149" spans="1:9" ht="11.25">
      <c r="A149" s="60" t="s">
        <v>35</v>
      </c>
      <c r="B149" s="65">
        <v>0</v>
      </c>
      <c r="C149" s="66">
        <v>0</v>
      </c>
      <c r="D149" s="67">
        <v>0</v>
      </c>
      <c r="E149" s="67">
        <v>0</v>
      </c>
      <c r="F149" s="66">
        <v>0</v>
      </c>
      <c r="G149" s="67">
        <v>0</v>
      </c>
      <c r="H149" s="67">
        <v>0</v>
      </c>
      <c r="I149" s="70">
        <v>0</v>
      </c>
    </row>
    <row r="150" spans="1:9" ht="11.25">
      <c r="A150" s="60" t="s">
        <v>36</v>
      </c>
      <c r="B150" s="65">
        <v>0</v>
      </c>
      <c r="C150" s="66">
        <v>0</v>
      </c>
      <c r="D150" s="67">
        <v>0</v>
      </c>
      <c r="E150" s="67">
        <v>0</v>
      </c>
      <c r="F150" s="66">
        <v>0</v>
      </c>
      <c r="G150" s="67">
        <v>0</v>
      </c>
      <c r="H150" s="67">
        <v>0</v>
      </c>
      <c r="I150" s="71">
        <v>0</v>
      </c>
    </row>
    <row r="151" spans="1:13" s="48" customFormat="1" ht="11.25">
      <c r="A151" s="60" t="s">
        <v>37</v>
      </c>
      <c r="B151" s="65">
        <v>0</v>
      </c>
      <c r="C151" s="66">
        <v>0</v>
      </c>
      <c r="D151" s="67">
        <v>0</v>
      </c>
      <c r="E151" s="67">
        <v>0</v>
      </c>
      <c r="F151" s="66">
        <v>0</v>
      </c>
      <c r="G151" s="67">
        <v>0</v>
      </c>
      <c r="H151" s="67">
        <v>0</v>
      </c>
      <c r="I151" s="71">
        <v>0</v>
      </c>
      <c r="L151" s="49"/>
      <c r="M151" s="50"/>
    </row>
    <row r="152" spans="1:9" ht="11.25">
      <c r="A152" s="60" t="s">
        <v>38</v>
      </c>
      <c r="B152" s="80">
        <v>0</v>
      </c>
      <c r="C152" s="69">
        <v>0</v>
      </c>
      <c r="D152" s="67">
        <v>0</v>
      </c>
      <c r="E152" s="67">
        <v>0</v>
      </c>
      <c r="F152" s="66">
        <v>0</v>
      </c>
      <c r="G152" s="68">
        <v>0</v>
      </c>
      <c r="H152" s="67">
        <v>0</v>
      </c>
      <c r="I152" s="71">
        <v>0</v>
      </c>
    </row>
    <row r="153" spans="1:9" ht="12" thickBot="1">
      <c r="A153" s="73" t="s">
        <v>32</v>
      </c>
      <c r="B153" s="81">
        <v>0</v>
      </c>
      <c r="C153" s="82">
        <v>0</v>
      </c>
      <c r="D153" s="76">
        <v>0</v>
      </c>
      <c r="E153" s="76">
        <v>0</v>
      </c>
      <c r="F153" s="75">
        <v>0</v>
      </c>
      <c r="G153" s="76">
        <v>0</v>
      </c>
      <c r="H153" s="76">
        <v>0</v>
      </c>
      <c r="I153" s="79">
        <v>0</v>
      </c>
    </row>
    <row r="154" spans="1:9" ht="13.5" customHeight="1" thickBot="1">
      <c r="A154" s="252" t="s">
        <v>58</v>
      </c>
      <c r="B154" s="253"/>
      <c r="C154" s="253"/>
      <c r="D154" s="253"/>
      <c r="E154" s="253"/>
      <c r="F154" s="253"/>
      <c r="G154" s="253"/>
      <c r="H154" s="253"/>
      <c r="I154" s="254"/>
    </row>
    <row r="155" spans="1:9" ht="11.25">
      <c r="A155" s="60" t="s">
        <v>34</v>
      </c>
      <c r="B155" s="61">
        <f aca="true" t="shared" si="3" ref="B155:H155">SUM(B156,B157,B158,B159,B160)</f>
        <v>0</v>
      </c>
      <c r="C155" s="62">
        <f t="shared" si="3"/>
        <v>0</v>
      </c>
      <c r="D155" s="63">
        <f t="shared" si="3"/>
        <v>0</v>
      </c>
      <c r="E155" s="63">
        <f t="shared" si="3"/>
        <v>0</v>
      </c>
      <c r="F155" s="62">
        <f t="shared" si="3"/>
        <v>0</v>
      </c>
      <c r="G155" s="63">
        <f t="shared" si="3"/>
        <v>0</v>
      </c>
      <c r="H155" s="63">
        <f t="shared" si="3"/>
        <v>0</v>
      </c>
      <c r="I155" s="64">
        <v>0</v>
      </c>
    </row>
    <row r="156" spans="1:9" ht="11.25">
      <c r="A156" s="60" t="s">
        <v>35</v>
      </c>
      <c r="B156" s="65">
        <v>0</v>
      </c>
      <c r="C156" s="66">
        <v>0</v>
      </c>
      <c r="D156" s="67">
        <v>0</v>
      </c>
      <c r="E156" s="67">
        <v>0</v>
      </c>
      <c r="F156" s="66">
        <v>0</v>
      </c>
      <c r="G156" s="67">
        <v>0</v>
      </c>
      <c r="H156" s="67">
        <v>0</v>
      </c>
      <c r="I156" s="71">
        <v>0</v>
      </c>
    </row>
    <row r="157" spans="1:9" ht="11.25">
      <c r="A157" s="60" t="s">
        <v>36</v>
      </c>
      <c r="B157" s="65">
        <v>0</v>
      </c>
      <c r="C157" s="66">
        <v>0</v>
      </c>
      <c r="D157" s="67">
        <v>0</v>
      </c>
      <c r="E157" s="67">
        <v>0</v>
      </c>
      <c r="F157" s="66">
        <v>0</v>
      </c>
      <c r="G157" s="67">
        <v>0</v>
      </c>
      <c r="H157" s="67">
        <v>0</v>
      </c>
      <c r="I157" s="71">
        <v>0</v>
      </c>
    </row>
    <row r="158" spans="1:9" ht="11.25">
      <c r="A158" s="60" t="s">
        <v>37</v>
      </c>
      <c r="B158" s="65">
        <v>0</v>
      </c>
      <c r="C158" s="66">
        <v>0</v>
      </c>
      <c r="D158" s="67">
        <v>0</v>
      </c>
      <c r="E158" s="67">
        <v>0</v>
      </c>
      <c r="F158" s="66">
        <v>0</v>
      </c>
      <c r="G158" s="67">
        <v>0</v>
      </c>
      <c r="H158" s="67">
        <v>0</v>
      </c>
      <c r="I158" s="71">
        <v>0</v>
      </c>
    </row>
    <row r="159" spans="1:9" ht="11.25">
      <c r="A159" s="60" t="s">
        <v>38</v>
      </c>
      <c r="B159" s="65">
        <v>0</v>
      </c>
      <c r="C159" s="66">
        <v>0</v>
      </c>
      <c r="D159" s="67">
        <v>0</v>
      </c>
      <c r="E159" s="67">
        <v>0</v>
      </c>
      <c r="F159" s="66">
        <v>0</v>
      </c>
      <c r="G159" s="67">
        <v>0</v>
      </c>
      <c r="H159" s="67">
        <v>0</v>
      </c>
      <c r="I159" s="71">
        <v>0</v>
      </c>
    </row>
    <row r="160" spans="1:9" ht="12" thickBot="1">
      <c r="A160" s="73" t="s">
        <v>59</v>
      </c>
      <c r="B160" s="74">
        <v>0</v>
      </c>
      <c r="C160" s="75">
        <v>0</v>
      </c>
      <c r="D160" s="76">
        <v>0</v>
      </c>
      <c r="E160" s="76">
        <v>0</v>
      </c>
      <c r="F160" s="75">
        <v>0</v>
      </c>
      <c r="G160" s="76">
        <v>0</v>
      </c>
      <c r="H160" s="76">
        <v>0</v>
      </c>
      <c r="I160" s="79">
        <v>0</v>
      </c>
    </row>
    <row r="162" ht="11.25">
      <c r="A162" s="89" t="s">
        <v>19</v>
      </c>
    </row>
  </sheetData>
  <sheetProtection/>
  <mergeCells count="27">
    <mergeCell ref="A1:I1"/>
    <mergeCell ref="A2:I2"/>
    <mergeCell ref="A3:A6"/>
    <mergeCell ref="B3:C3"/>
    <mergeCell ref="D3:F3"/>
    <mergeCell ref="D4:E5"/>
    <mergeCell ref="A91:I91"/>
    <mergeCell ref="A13:I13"/>
    <mergeCell ref="A20:I20"/>
    <mergeCell ref="A27:I27"/>
    <mergeCell ref="A34:I34"/>
    <mergeCell ref="A41:I41"/>
    <mergeCell ref="A48:I48"/>
    <mergeCell ref="A55:I55"/>
    <mergeCell ref="A62:I62"/>
    <mergeCell ref="A70:I70"/>
    <mergeCell ref="A77:I77"/>
    <mergeCell ref="A84:I84"/>
    <mergeCell ref="A140:I140"/>
    <mergeCell ref="A147:I147"/>
    <mergeCell ref="A154:I154"/>
    <mergeCell ref="A98:I98"/>
    <mergeCell ref="A105:I105"/>
    <mergeCell ref="A112:I112"/>
    <mergeCell ref="A119:I119"/>
    <mergeCell ref="A126:I126"/>
    <mergeCell ref="A133:I133"/>
  </mergeCells>
  <printOptions/>
  <pageMargins left="0.7874015748031497" right="0.7086614173228347" top="0" bottom="0.5118110236220472" header="0.31496062992125984" footer="0.31496062992125984"/>
  <pageSetup horizontalDpi="600" verticalDpi="600" orientation="portrait" paperSize="9" r:id="rId1"/>
  <headerFooter>
    <oddFooter>&amp;L&amp;"Arial,Normal"&amp;9 19.03.2010
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32"/>
  <sheetViews>
    <sheetView zoomScale="115" zoomScaleNormal="115" zoomScalePageLayoutView="0" workbookViewId="0" topLeftCell="A1">
      <selection activeCell="A1" sqref="A1"/>
    </sheetView>
  </sheetViews>
  <sheetFormatPr defaultColWidth="9.140625" defaultRowHeight="15"/>
  <cols>
    <col min="1" max="1" width="19.28125" style="0" bestFit="1" customWidth="1"/>
    <col min="2" max="2" width="7.00390625" style="0" bestFit="1" customWidth="1"/>
    <col min="3" max="3" width="7.57421875" style="0" bestFit="1" customWidth="1"/>
    <col min="4" max="4" width="7.00390625" style="0" bestFit="1" customWidth="1"/>
    <col min="5" max="5" width="7.57421875" style="0" bestFit="1" customWidth="1"/>
    <col min="6" max="6" width="7.00390625" style="0" bestFit="1" customWidth="1"/>
    <col min="7" max="7" width="7.57421875" style="0" bestFit="1" customWidth="1"/>
    <col min="8" max="8" width="7.7109375" style="0" bestFit="1" customWidth="1"/>
    <col min="9" max="9" width="8.140625" style="0" bestFit="1" customWidth="1"/>
    <col min="10" max="10" width="7.7109375" style="0" bestFit="1" customWidth="1"/>
    <col min="11" max="11" width="8.140625" style="0" bestFit="1" customWidth="1"/>
    <col min="12" max="12" width="17.8515625" style="93" bestFit="1" customWidth="1"/>
  </cols>
  <sheetData>
    <row r="2" spans="1:11" ht="18.75" thickBot="1">
      <c r="A2" s="235" t="s">
        <v>20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</row>
    <row r="3" spans="1:11" ht="15.75" customHeight="1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</row>
    <row r="4" spans="1:11" ht="18.75" customHeight="1">
      <c r="A4" s="263" t="s">
        <v>60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</row>
    <row r="5" spans="2:11" ht="15.75" thickBot="1">
      <c r="B5" s="95"/>
      <c r="C5" s="95"/>
      <c r="D5" s="95"/>
      <c r="E5" s="95"/>
      <c r="F5" s="95"/>
      <c r="G5" s="95"/>
      <c r="H5" s="95"/>
      <c r="I5" s="95"/>
      <c r="J5" s="95"/>
      <c r="K5" s="95"/>
    </row>
    <row r="6" spans="1:11" ht="15.75" thickBot="1">
      <c r="A6" s="269" t="s">
        <v>61</v>
      </c>
      <c r="B6" s="271" t="s">
        <v>62</v>
      </c>
      <c r="C6" s="272"/>
      <c r="D6" s="273" t="s">
        <v>63</v>
      </c>
      <c r="E6" s="272"/>
      <c r="F6" s="273" t="s">
        <v>64</v>
      </c>
      <c r="G6" s="272"/>
      <c r="H6" s="273" t="s">
        <v>65</v>
      </c>
      <c r="I6" s="272"/>
      <c r="J6" s="273" t="s">
        <v>66</v>
      </c>
      <c r="K6" s="272"/>
    </row>
    <row r="7" spans="1:11" ht="15.75" thickBot="1">
      <c r="A7" s="270"/>
      <c r="B7" s="96" t="s">
        <v>9</v>
      </c>
      <c r="C7" s="97" t="s">
        <v>18</v>
      </c>
      <c r="D7" s="96" t="s">
        <v>9</v>
      </c>
      <c r="E7" s="97" t="s">
        <v>18</v>
      </c>
      <c r="F7" s="96" t="s">
        <v>9</v>
      </c>
      <c r="G7" s="97" t="s">
        <v>18</v>
      </c>
      <c r="H7" s="96" t="s">
        <v>9</v>
      </c>
      <c r="I7" s="97" t="s">
        <v>18</v>
      </c>
      <c r="J7" s="96" t="s">
        <v>9</v>
      </c>
      <c r="K7" s="97" t="s">
        <v>18</v>
      </c>
    </row>
    <row r="8" spans="1:11" ht="15.75" thickBot="1">
      <c r="A8" s="98" t="s">
        <v>67</v>
      </c>
      <c r="B8" s="99">
        <f>SUM(B9,B10,B11,B12,B13,B14,B15,B16,B17,B18,B19,B20,B21,B22,B23,B24,B25,B26,B27,B28,B30)</f>
        <v>5003</v>
      </c>
      <c r="C8" s="100">
        <f>SUM(C9,C10,C11,C12,C13,C14,C15,C16,C17,C18,C19,C20,C21,C22,C23,C24,C25,C26,C27,C28,C29)</f>
        <v>1942</v>
      </c>
      <c r="D8" s="100">
        <f aca="true" t="shared" si="0" ref="D8:I8">SUM(D9,D10,D11,D12,D13,D14,D15,D16,D17,D18,D19,D20,D21,D22,D23,D24,D25,D26,D27,D28,D30)</f>
        <v>1846</v>
      </c>
      <c r="E8" s="100">
        <f>SUM(E9,E10,E11,E12,E13,E14,E15,E16,E17,E18,E19,E20,E21,E22,E23,E24,E25,E26,E27,E28,E29)</f>
        <v>846</v>
      </c>
      <c r="F8" s="100">
        <f t="shared" si="0"/>
        <v>540</v>
      </c>
      <c r="G8" s="100">
        <f t="shared" si="0"/>
        <v>182</v>
      </c>
      <c r="H8" s="100">
        <f t="shared" si="0"/>
        <v>284</v>
      </c>
      <c r="I8" s="100">
        <f t="shared" si="0"/>
        <v>153</v>
      </c>
      <c r="J8" s="99">
        <f>B8-(D8+F8+H8)</f>
        <v>2333</v>
      </c>
      <c r="K8" s="101">
        <f>C8-(E8+G8+I8)</f>
        <v>761</v>
      </c>
    </row>
    <row r="9" spans="1:11" ht="26.25" customHeight="1">
      <c r="A9" s="102" t="s">
        <v>68</v>
      </c>
      <c r="B9" s="103">
        <v>116</v>
      </c>
      <c r="C9" s="103">
        <v>28</v>
      </c>
      <c r="D9" s="104">
        <v>13</v>
      </c>
      <c r="E9" s="105">
        <v>6</v>
      </c>
      <c r="F9" s="104">
        <v>2</v>
      </c>
      <c r="G9" s="105">
        <v>1</v>
      </c>
      <c r="H9" s="104">
        <v>10</v>
      </c>
      <c r="I9" s="106">
        <v>3</v>
      </c>
      <c r="J9" s="103">
        <f aca="true" t="shared" si="1" ref="J9:K29">B9-(D9+F9+H9)</f>
        <v>91</v>
      </c>
      <c r="K9" s="107">
        <f t="shared" si="1"/>
        <v>18</v>
      </c>
    </row>
    <row r="10" spans="1:11" ht="26.25" customHeight="1">
      <c r="A10" s="108" t="s">
        <v>69</v>
      </c>
      <c r="B10" s="109">
        <v>91</v>
      </c>
      <c r="C10" s="109">
        <v>11</v>
      </c>
      <c r="D10" s="110">
        <v>21</v>
      </c>
      <c r="E10" s="111">
        <v>1</v>
      </c>
      <c r="F10" s="110">
        <v>8</v>
      </c>
      <c r="G10" s="111">
        <v>1</v>
      </c>
      <c r="H10" s="110">
        <v>4</v>
      </c>
      <c r="I10" s="112">
        <v>2</v>
      </c>
      <c r="J10" s="109">
        <f t="shared" si="1"/>
        <v>58</v>
      </c>
      <c r="K10" s="113">
        <f t="shared" si="1"/>
        <v>7</v>
      </c>
    </row>
    <row r="11" spans="1:11" ht="15">
      <c r="A11" s="108" t="s">
        <v>70</v>
      </c>
      <c r="B11" s="109">
        <v>935</v>
      </c>
      <c r="C11" s="109">
        <v>335</v>
      </c>
      <c r="D11" s="110">
        <v>428</v>
      </c>
      <c r="E11" s="111">
        <v>188</v>
      </c>
      <c r="F11" s="110">
        <v>71</v>
      </c>
      <c r="G11" s="111">
        <v>31</v>
      </c>
      <c r="H11" s="110">
        <v>59</v>
      </c>
      <c r="I11" s="112">
        <v>26</v>
      </c>
      <c r="J11" s="109">
        <f t="shared" si="1"/>
        <v>377</v>
      </c>
      <c r="K11" s="113">
        <f t="shared" si="1"/>
        <v>90</v>
      </c>
    </row>
    <row r="12" spans="1:11" ht="36.75" customHeight="1">
      <c r="A12" s="108" t="s">
        <v>71</v>
      </c>
      <c r="B12" s="109">
        <v>51</v>
      </c>
      <c r="C12" s="109">
        <v>5</v>
      </c>
      <c r="D12" s="110">
        <v>18</v>
      </c>
      <c r="E12" s="111">
        <v>2</v>
      </c>
      <c r="F12" s="110">
        <v>15</v>
      </c>
      <c r="G12" s="111">
        <v>2</v>
      </c>
      <c r="H12" s="110">
        <v>4</v>
      </c>
      <c r="I12" s="112">
        <v>0</v>
      </c>
      <c r="J12" s="109">
        <f t="shared" si="1"/>
        <v>14</v>
      </c>
      <c r="K12" s="113">
        <f t="shared" si="1"/>
        <v>1</v>
      </c>
    </row>
    <row r="13" spans="1:11" ht="39.75" customHeight="1">
      <c r="A13" s="108" t="s">
        <v>72</v>
      </c>
      <c r="B13" s="109">
        <v>11</v>
      </c>
      <c r="C13" s="109">
        <v>1</v>
      </c>
      <c r="D13" s="110">
        <v>3</v>
      </c>
      <c r="E13" s="111">
        <v>0</v>
      </c>
      <c r="F13" s="110">
        <v>1</v>
      </c>
      <c r="G13" s="111">
        <v>0</v>
      </c>
      <c r="H13" s="110">
        <v>4</v>
      </c>
      <c r="I13" s="112">
        <v>0</v>
      </c>
      <c r="J13" s="109">
        <f t="shared" si="1"/>
        <v>3</v>
      </c>
      <c r="K13" s="113">
        <f t="shared" si="1"/>
        <v>1</v>
      </c>
    </row>
    <row r="14" spans="1:11" ht="15">
      <c r="A14" s="108" t="s">
        <v>73</v>
      </c>
      <c r="B14" s="109">
        <v>726</v>
      </c>
      <c r="C14" s="109">
        <v>420</v>
      </c>
      <c r="D14" s="110">
        <v>234</v>
      </c>
      <c r="E14" s="111">
        <v>108</v>
      </c>
      <c r="F14" s="110">
        <v>104</v>
      </c>
      <c r="G14" s="111">
        <v>44</v>
      </c>
      <c r="H14" s="110">
        <v>33</v>
      </c>
      <c r="I14" s="112">
        <v>34</v>
      </c>
      <c r="J14" s="109">
        <f t="shared" si="1"/>
        <v>355</v>
      </c>
      <c r="K14" s="113">
        <f t="shared" si="1"/>
        <v>234</v>
      </c>
    </row>
    <row r="15" spans="1:11" ht="47.25" customHeight="1">
      <c r="A15" s="108" t="s">
        <v>74</v>
      </c>
      <c r="B15" s="109">
        <v>1492</v>
      </c>
      <c r="C15" s="109">
        <v>693</v>
      </c>
      <c r="D15" s="110">
        <v>458</v>
      </c>
      <c r="E15" s="111">
        <v>312</v>
      </c>
      <c r="F15" s="110">
        <v>149</v>
      </c>
      <c r="G15" s="111">
        <v>52</v>
      </c>
      <c r="H15" s="110">
        <v>85</v>
      </c>
      <c r="I15" s="112">
        <v>62</v>
      </c>
      <c r="J15" s="109">
        <f t="shared" si="1"/>
        <v>800</v>
      </c>
      <c r="K15" s="113">
        <f t="shared" si="1"/>
        <v>267</v>
      </c>
    </row>
    <row r="16" spans="1:11" ht="18" customHeight="1">
      <c r="A16" s="108" t="s">
        <v>75</v>
      </c>
      <c r="B16" s="109">
        <v>261</v>
      </c>
      <c r="C16" s="109">
        <v>88</v>
      </c>
      <c r="D16" s="110">
        <v>89</v>
      </c>
      <c r="E16" s="111">
        <v>39</v>
      </c>
      <c r="F16" s="110">
        <v>18</v>
      </c>
      <c r="G16" s="111">
        <v>9</v>
      </c>
      <c r="H16" s="110">
        <v>15</v>
      </c>
      <c r="I16" s="112">
        <v>6</v>
      </c>
      <c r="J16" s="109">
        <f t="shared" si="1"/>
        <v>139</v>
      </c>
      <c r="K16" s="113">
        <f t="shared" si="1"/>
        <v>34</v>
      </c>
    </row>
    <row r="17" spans="1:11" ht="26.25" customHeight="1">
      <c r="A17" s="108" t="s">
        <v>76</v>
      </c>
      <c r="B17" s="109">
        <v>198</v>
      </c>
      <c r="C17" s="109">
        <v>38</v>
      </c>
      <c r="D17" s="110">
        <v>81</v>
      </c>
      <c r="E17" s="111">
        <v>20</v>
      </c>
      <c r="F17" s="110">
        <v>22</v>
      </c>
      <c r="G17" s="111">
        <v>1</v>
      </c>
      <c r="H17" s="110">
        <v>7</v>
      </c>
      <c r="I17" s="112">
        <v>1</v>
      </c>
      <c r="J17" s="109">
        <f t="shared" si="1"/>
        <v>88</v>
      </c>
      <c r="K17" s="113">
        <f t="shared" si="1"/>
        <v>16</v>
      </c>
    </row>
    <row r="18" spans="1:11" ht="15">
      <c r="A18" s="108" t="s">
        <v>77</v>
      </c>
      <c r="B18" s="109">
        <v>194</v>
      </c>
      <c r="C18" s="109">
        <v>34</v>
      </c>
      <c r="D18" s="110">
        <v>132</v>
      </c>
      <c r="E18" s="111">
        <v>22</v>
      </c>
      <c r="F18" s="110">
        <v>34</v>
      </c>
      <c r="G18" s="111">
        <v>9</v>
      </c>
      <c r="H18" s="110">
        <v>6</v>
      </c>
      <c r="I18" s="112">
        <v>1</v>
      </c>
      <c r="J18" s="109">
        <f t="shared" si="1"/>
        <v>22</v>
      </c>
      <c r="K18" s="113">
        <f t="shared" si="1"/>
        <v>2</v>
      </c>
    </row>
    <row r="19" spans="1:11" ht="25.5" customHeight="1">
      <c r="A19" s="108" t="s">
        <v>78</v>
      </c>
      <c r="B19" s="109">
        <v>68</v>
      </c>
      <c r="C19" s="109">
        <v>32</v>
      </c>
      <c r="D19" s="110">
        <v>14</v>
      </c>
      <c r="E19" s="111">
        <v>15</v>
      </c>
      <c r="F19" s="110">
        <v>7</v>
      </c>
      <c r="G19" s="111">
        <v>4</v>
      </c>
      <c r="H19" s="110">
        <v>2</v>
      </c>
      <c r="I19" s="112">
        <v>2</v>
      </c>
      <c r="J19" s="109">
        <f t="shared" si="1"/>
        <v>45</v>
      </c>
      <c r="K19" s="113">
        <f t="shared" si="1"/>
        <v>11</v>
      </c>
    </row>
    <row r="20" spans="1:11" ht="23.25">
      <c r="A20" s="108" t="s">
        <v>79</v>
      </c>
      <c r="B20" s="109">
        <v>71</v>
      </c>
      <c r="C20" s="109">
        <v>10</v>
      </c>
      <c r="D20" s="110">
        <v>33</v>
      </c>
      <c r="E20" s="111">
        <v>3</v>
      </c>
      <c r="F20" s="110">
        <v>9</v>
      </c>
      <c r="G20" s="111">
        <v>2</v>
      </c>
      <c r="H20" s="110">
        <v>4</v>
      </c>
      <c r="I20" s="112">
        <v>0</v>
      </c>
      <c r="J20" s="109">
        <f t="shared" si="1"/>
        <v>25</v>
      </c>
      <c r="K20" s="113">
        <f t="shared" si="1"/>
        <v>5</v>
      </c>
    </row>
    <row r="21" spans="1:11" ht="26.25" customHeight="1">
      <c r="A21" s="108" t="s">
        <v>80</v>
      </c>
      <c r="B21" s="109">
        <v>349</v>
      </c>
      <c r="C21" s="109">
        <v>101</v>
      </c>
      <c r="D21" s="110">
        <v>129</v>
      </c>
      <c r="E21" s="111">
        <v>59</v>
      </c>
      <c r="F21" s="110">
        <v>52</v>
      </c>
      <c r="G21" s="111">
        <v>13</v>
      </c>
      <c r="H21" s="110">
        <v>19</v>
      </c>
      <c r="I21" s="112">
        <v>6</v>
      </c>
      <c r="J21" s="109">
        <f t="shared" si="1"/>
        <v>149</v>
      </c>
      <c r="K21" s="113">
        <f t="shared" si="1"/>
        <v>23</v>
      </c>
    </row>
    <row r="22" spans="1:11" ht="25.5" customHeight="1">
      <c r="A22" s="108" t="s">
        <v>81</v>
      </c>
      <c r="B22" s="109">
        <v>170</v>
      </c>
      <c r="C22" s="109">
        <v>36</v>
      </c>
      <c r="D22" s="110">
        <v>64</v>
      </c>
      <c r="E22" s="111">
        <v>23</v>
      </c>
      <c r="F22" s="110">
        <v>23</v>
      </c>
      <c r="G22" s="111">
        <v>2</v>
      </c>
      <c r="H22" s="110">
        <v>19</v>
      </c>
      <c r="I22" s="112">
        <v>1</v>
      </c>
      <c r="J22" s="109">
        <f t="shared" si="1"/>
        <v>64</v>
      </c>
      <c r="K22" s="113">
        <f t="shared" si="1"/>
        <v>10</v>
      </c>
    </row>
    <row r="23" spans="1:11" ht="34.5">
      <c r="A23" s="108" t="s">
        <v>82</v>
      </c>
      <c r="B23" s="109">
        <v>1</v>
      </c>
      <c r="C23" s="109">
        <v>1</v>
      </c>
      <c r="D23" s="110">
        <v>0</v>
      </c>
      <c r="E23" s="110">
        <v>0</v>
      </c>
      <c r="F23" s="110">
        <v>1</v>
      </c>
      <c r="G23" s="110">
        <v>0</v>
      </c>
      <c r="H23" s="111">
        <v>0</v>
      </c>
      <c r="I23" s="112">
        <v>0</v>
      </c>
      <c r="J23" s="109">
        <f t="shared" si="1"/>
        <v>0</v>
      </c>
      <c r="K23" s="113">
        <f t="shared" si="1"/>
        <v>1</v>
      </c>
    </row>
    <row r="24" spans="1:11" ht="15">
      <c r="A24" s="108" t="s">
        <v>83</v>
      </c>
      <c r="B24" s="109">
        <v>90</v>
      </c>
      <c r="C24" s="109">
        <v>27</v>
      </c>
      <c r="D24" s="110">
        <v>27</v>
      </c>
      <c r="E24" s="111">
        <v>11</v>
      </c>
      <c r="F24" s="110">
        <v>12</v>
      </c>
      <c r="G24" s="111">
        <v>4</v>
      </c>
      <c r="H24" s="110">
        <v>8</v>
      </c>
      <c r="I24" s="112">
        <v>2</v>
      </c>
      <c r="J24" s="109">
        <f t="shared" si="1"/>
        <v>43</v>
      </c>
      <c r="K24" s="113">
        <f t="shared" si="1"/>
        <v>10</v>
      </c>
    </row>
    <row r="25" spans="1:11" ht="25.5" customHeight="1">
      <c r="A25" s="108" t="s">
        <v>84</v>
      </c>
      <c r="B25" s="109">
        <v>80</v>
      </c>
      <c r="C25" s="109">
        <v>61</v>
      </c>
      <c r="D25" s="110">
        <v>40</v>
      </c>
      <c r="E25" s="111">
        <v>26</v>
      </c>
      <c r="F25" s="110">
        <v>7</v>
      </c>
      <c r="G25" s="111">
        <v>5</v>
      </c>
      <c r="H25" s="110">
        <v>1</v>
      </c>
      <c r="I25" s="112">
        <v>5</v>
      </c>
      <c r="J25" s="109">
        <f t="shared" si="1"/>
        <v>32</v>
      </c>
      <c r="K25" s="113">
        <f t="shared" si="1"/>
        <v>25</v>
      </c>
    </row>
    <row r="26" spans="1:11" ht="29.25" customHeight="1">
      <c r="A26" s="108" t="s">
        <v>85</v>
      </c>
      <c r="B26" s="109">
        <v>49</v>
      </c>
      <c r="C26" s="109">
        <v>9</v>
      </c>
      <c r="D26" s="110">
        <v>29</v>
      </c>
      <c r="E26" s="111">
        <v>7</v>
      </c>
      <c r="F26" s="110">
        <v>2</v>
      </c>
      <c r="G26" s="111">
        <v>0</v>
      </c>
      <c r="H26" s="111">
        <v>3</v>
      </c>
      <c r="I26" s="112">
        <v>1</v>
      </c>
      <c r="J26" s="109">
        <f t="shared" si="1"/>
        <v>15</v>
      </c>
      <c r="K26" s="113">
        <f t="shared" si="1"/>
        <v>1</v>
      </c>
    </row>
    <row r="27" spans="1:11" ht="23.25">
      <c r="A27" s="108" t="s">
        <v>86</v>
      </c>
      <c r="B27" s="109">
        <v>50</v>
      </c>
      <c r="C27" s="109">
        <v>12</v>
      </c>
      <c r="D27" s="110">
        <v>33</v>
      </c>
      <c r="E27" s="111">
        <v>4</v>
      </c>
      <c r="F27" s="110">
        <v>3</v>
      </c>
      <c r="G27" s="111">
        <v>2</v>
      </c>
      <c r="H27" s="110">
        <v>1</v>
      </c>
      <c r="I27" s="112">
        <v>1</v>
      </c>
      <c r="J27" s="109">
        <f t="shared" si="1"/>
        <v>13</v>
      </c>
      <c r="K27" s="113">
        <f t="shared" si="1"/>
        <v>5</v>
      </c>
    </row>
    <row r="28" spans="1:11" ht="92.25" customHeight="1">
      <c r="A28" s="108" t="s">
        <v>87</v>
      </c>
      <c r="B28" s="109">
        <v>0</v>
      </c>
      <c r="C28" s="109">
        <v>0</v>
      </c>
      <c r="D28" s="111">
        <v>0</v>
      </c>
      <c r="E28" s="111">
        <v>0</v>
      </c>
      <c r="F28" s="111">
        <v>0</v>
      </c>
      <c r="G28" s="111">
        <v>0</v>
      </c>
      <c r="H28" s="111">
        <v>0</v>
      </c>
      <c r="I28" s="112">
        <v>0</v>
      </c>
      <c r="J28" s="109">
        <f t="shared" si="1"/>
        <v>0</v>
      </c>
      <c r="K28" s="113">
        <f t="shared" si="1"/>
        <v>0</v>
      </c>
    </row>
    <row r="29" spans="1:11" ht="46.5" thickBot="1">
      <c r="A29" s="114" t="s">
        <v>88</v>
      </c>
      <c r="B29" s="115">
        <v>0</v>
      </c>
      <c r="C29" s="115">
        <v>0</v>
      </c>
      <c r="D29" s="116">
        <v>0</v>
      </c>
      <c r="E29" s="116">
        <v>0</v>
      </c>
      <c r="F29" s="116">
        <v>0</v>
      </c>
      <c r="G29" s="116">
        <v>0</v>
      </c>
      <c r="H29" s="116">
        <v>0</v>
      </c>
      <c r="I29" s="117">
        <v>0</v>
      </c>
      <c r="J29" s="115">
        <f t="shared" si="1"/>
        <v>0</v>
      </c>
      <c r="K29" s="118">
        <f t="shared" si="1"/>
        <v>0</v>
      </c>
    </row>
    <row r="30" spans="1:11" ht="15">
      <c r="A30" s="119" t="s">
        <v>19</v>
      </c>
      <c r="B30" s="25"/>
      <c r="C30" s="120"/>
      <c r="D30" s="121"/>
      <c r="E30" s="121"/>
      <c r="F30" s="121"/>
      <c r="G30" s="121"/>
      <c r="H30" s="121"/>
      <c r="I30" s="121"/>
      <c r="J30" s="121"/>
      <c r="K30" s="121"/>
    </row>
    <row r="31" spans="6:9" ht="15">
      <c r="F31" s="27"/>
      <c r="G31" s="27"/>
      <c r="H31" s="27"/>
      <c r="I31" s="27"/>
    </row>
    <row r="32" spans="1:9" ht="15">
      <c r="A32" s="119"/>
      <c r="B32" s="25"/>
      <c r="C32" s="25"/>
      <c r="F32" s="27"/>
      <c r="G32" s="27"/>
      <c r="H32" s="27"/>
      <c r="I32" s="27"/>
    </row>
  </sheetData>
  <sheetProtection/>
  <mergeCells count="8"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" bottom="0" header="0.31496062992125984" footer="0.31496062992125984"/>
  <pageSetup horizontalDpi="600" verticalDpi="600" orientation="portrait" paperSize="9" r:id="rId1"/>
  <headerFooter>
    <oddFooter>&amp;L19.03.2010
&amp;CTÜRKİYE ODALAR ve BORSALAR BİRLİĞİ
Bilgi Hizmetleri Dairesi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L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00390625" style="0" customWidth="1"/>
    <col min="2" max="2" width="7.140625" style="0" customWidth="1"/>
    <col min="3" max="3" width="8.140625" style="0" bestFit="1" customWidth="1"/>
    <col min="4" max="4" width="7.28125" style="0" bestFit="1" customWidth="1"/>
    <col min="5" max="5" width="8.140625" style="0" bestFit="1" customWidth="1"/>
    <col min="6" max="6" width="7.28125" style="0" bestFit="1" customWidth="1"/>
    <col min="7" max="7" width="8.140625" style="0" bestFit="1" customWidth="1"/>
    <col min="8" max="8" width="7.28125" style="0" bestFit="1" customWidth="1"/>
    <col min="9" max="9" width="8.140625" style="0" bestFit="1" customWidth="1"/>
    <col min="10" max="10" width="7.00390625" style="0" customWidth="1"/>
    <col min="11" max="11" width="7.7109375" style="0" customWidth="1"/>
    <col min="12" max="12" width="17.8515625" style="93" bestFit="1" customWidth="1"/>
  </cols>
  <sheetData>
    <row r="2" spans="1:11" ht="18.75" thickBot="1">
      <c r="A2" s="235" t="s">
        <v>20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</row>
    <row r="3" spans="2:11" ht="15.75">
      <c r="B3" s="122"/>
      <c r="C3" s="123"/>
      <c r="D3" s="123"/>
      <c r="E3" s="123"/>
      <c r="F3" s="123"/>
      <c r="G3" s="123"/>
      <c r="H3" s="123"/>
      <c r="I3" s="123"/>
      <c r="J3" s="123"/>
      <c r="K3" s="123"/>
    </row>
    <row r="4" spans="1:11" ht="15.75">
      <c r="A4" s="263" t="s">
        <v>89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</row>
    <row r="5" spans="2:11" ht="15.75" thickBot="1">
      <c r="B5" s="95"/>
      <c r="C5" s="95"/>
      <c r="D5" s="95"/>
      <c r="E5" s="95"/>
      <c r="F5" s="95"/>
      <c r="G5" s="95"/>
      <c r="H5" s="95"/>
      <c r="I5" s="95"/>
      <c r="J5" s="95"/>
      <c r="K5" s="95"/>
    </row>
    <row r="6" spans="1:11" ht="15.75" thickBot="1">
      <c r="A6" s="275" t="s">
        <v>90</v>
      </c>
      <c r="B6" s="277" t="s">
        <v>62</v>
      </c>
      <c r="C6" s="278"/>
      <c r="D6" s="279" t="s">
        <v>63</v>
      </c>
      <c r="E6" s="278"/>
      <c r="F6" s="279" t="s">
        <v>64</v>
      </c>
      <c r="G6" s="278"/>
      <c r="H6" s="279" t="s">
        <v>65</v>
      </c>
      <c r="I6" s="278"/>
      <c r="J6" s="279" t="s">
        <v>66</v>
      </c>
      <c r="K6" s="278"/>
    </row>
    <row r="7" spans="1:11" ht="24.75" thickBot="1">
      <c r="A7" s="276"/>
      <c r="B7" s="124" t="s">
        <v>9</v>
      </c>
      <c r="C7" s="125" t="s">
        <v>18</v>
      </c>
      <c r="D7" s="124" t="s">
        <v>9</v>
      </c>
      <c r="E7" s="125" t="s">
        <v>18</v>
      </c>
      <c r="F7" s="124" t="s">
        <v>9</v>
      </c>
      <c r="G7" s="125" t="s">
        <v>18</v>
      </c>
      <c r="H7" s="124" t="s">
        <v>9</v>
      </c>
      <c r="I7" s="125" t="s">
        <v>18</v>
      </c>
      <c r="J7" s="124" t="s">
        <v>9</v>
      </c>
      <c r="K7" s="125" t="s">
        <v>18</v>
      </c>
    </row>
    <row r="8" spans="1:12" ht="15.75" thickBot="1">
      <c r="A8" s="126" t="s">
        <v>67</v>
      </c>
      <c r="B8" s="127">
        <f aca="true" t="shared" si="0" ref="B8:I8">SUM(B9,B10,B11,B12,B13,B14,B15,B16,B17,B18,B19,B20,B21,B22,B23,B24,B25,B26,B27,B28,B29)</f>
        <v>4527</v>
      </c>
      <c r="C8" s="127">
        <f t="shared" si="0"/>
        <v>3725</v>
      </c>
      <c r="D8" s="127">
        <f t="shared" si="0"/>
        <v>1524</v>
      </c>
      <c r="E8" s="127">
        <f t="shared" si="0"/>
        <v>712</v>
      </c>
      <c r="F8" s="127">
        <f t="shared" si="0"/>
        <v>681</v>
      </c>
      <c r="G8" s="127">
        <f t="shared" si="0"/>
        <v>291</v>
      </c>
      <c r="H8" s="127">
        <f t="shared" si="0"/>
        <v>171</v>
      </c>
      <c r="I8" s="127">
        <f t="shared" si="0"/>
        <v>117</v>
      </c>
      <c r="J8" s="127">
        <v>2151</v>
      </c>
      <c r="K8" s="127">
        <v>2605</v>
      </c>
      <c r="L8" s="128"/>
    </row>
    <row r="9" spans="1:12" ht="29.25" customHeight="1">
      <c r="A9" s="129" t="s">
        <v>68</v>
      </c>
      <c r="B9" s="130">
        <v>26</v>
      </c>
      <c r="C9" s="130">
        <v>36</v>
      </c>
      <c r="D9" s="131">
        <v>7</v>
      </c>
      <c r="E9" s="132">
        <v>2</v>
      </c>
      <c r="F9" s="131">
        <v>0</v>
      </c>
      <c r="G9" s="132">
        <v>3</v>
      </c>
      <c r="H9" s="131">
        <v>2</v>
      </c>
      <c r="I9" s="132">
        <v>1</v>
      </c>
      <c r="J9" s="131">
        <v>17</v>
      </c>
      <c r="K9" s="133">
        <v>30</v>
      </c>
      <c r="L9"/>
    </row>
    <row r="10" spans="1:12" ht="23.25">
      <c r="A10" s="134" t="s">
        <v>69</v>
      </c>
      <c r="B10" s="109">
        <v>14</v>
      </c>
      <c r="C10" s="109">
        <v>11</v>
      </c>
      <c r="D10" s="110">
        <v>2</v>
      </c>
      <c r="E10" s="111">
        <v>0</v>
      </c>
      <c r="F10" s="110">
        <v>1</v>
      </c>
      <c r="G10" s="111">
        <v>2</v>
      </c>
      <c r="H10" s="110">
        <v>1</v>
      </c>
      <c r="I10" s="111">
        <v>0</v>
      </c>
      <c r="J10" s="110">
        <v>10</v>
      </c>
      <c r="K10" s="135">
        <v>9</v>
      </c>
      <c r="L10"/>
    </row>
    <row r="11" spans="1:12" ht="15">
      <c r="A11" s="134" t="s">
        <v>70</v>
      </c>
      <c r="B11" s="109">
        <v>559</v>
      </c>
      <c r="C11" s="109">
        <v>367</v>
      </c>
      <c r="D11" s="110">
        <v>205</v>
      </c>
      <c r="E11" s="111">
        <v>103</v>
      </c>
      <c r="F11" s="110">
        <v>50</v>
      </c>
      <c r="G11" s="111">
        <v>36</v>
      </c>
      <c r="H11" s="110">
        <v>25</v>
      </c>
      <c r="I11" s="111">
        <v>5</v>
      </c>
      <c r="J11" s="110">
        <v>279</v>
      </c>
      <c r="K11" s="135">
        <v>223</v>
      </c>
      <c r="L11"/>
    </row>
    <row r="12" spans="1:12" ht="36.75" customHeight="1">
      <c r="A12" s="134" t="s">
        <v>71</v>
      </c>
      <c r="B12" s="109">
        <v>5</v>
      </c>
      <c r="C12" s="109">
        <v>2</v>
      </c>
      <c r="D12" s="110">
        <v>3</v>
      </c>
      <c r="E12" s="111">
        <v>0</v>
      </c>
      <c r="F12" s="110">
        <v>0</v>
      </c>
      <c r="G12" s="111">
        <v>1</v>
      </c>
      <c r="H12" s="110">
        <v>0</v>
      </c>
      <c r="I12" s="111">
        <v>0</v>
      </c>
      <c r="J12" s="110">
        <v>2</v>
      </c>
      <c r="K12" s="135">
        <v>1</v>
      </c>
      <c r="L12"/>
    </row>
    <row r="13" spans="1:12" ht="38.25" customHeight="1">
      <c r="A13" s="134" t="s">
        <v>72</v>
      </c>
      <c r="B13" s="109">
        <v>7</v>
      </c>
      <c r="C13" s="109">
        <v>3</v>
      </c>
      <c r="D13" s="110">
        <v>2</v>
      </c>
      <c r="E13" s="111">
        <v>0</v>
      </c>
      <c r="F13" s="110">
        <v>0</v>
      </c>
      <c r="G13" s="111">
        <v>1</v>
      </c>
      <c r="H13" s="111">
        <v>1</v>
      </c>
      <c r="I13" s="111">
        <v>0</v>
      </c>
      <c r="J13" s="110">
        <v>4</v>
      </c>
      <c r="K13" s="135">
        <v>2</v>
      </c>
      <c r="L13"/>
    </row>
    <row r="14" spans="1:12" ht="15">
      <c r="A14" s="134" t="s">
        <v>73</v>
      </c>
      <c r="B14" s="109">
        <v>586</v>
      </c>
      <c r="C14" s="109">
        <v>518</v>
      </c>
      <c r="D14" s="110">
        <v>281</v>
      </c>
      <c r="E14" s="111">
        <v>191</v>
      </c>
      <c r="F14" s="110">
        <v>46</v>
      </c>
      <c r="G14" s="111">
        <v>64</v>
      </c>
      <c r="H14" s="110">
        <v>36</v>
      </c>
      <c r="I14" s="111">
        <v>24</v>
      </c>
      <c r="J14" s="110">
        <v>223</v>
      </c>
      <c r="K14" s="135">
        <v>239</v>
      </c>
      <c r="L14"/>
    </row>
    <row r="15" spans="1:12" ht="47.25" customHeight="1">
      <c r="A15" s="134" t="s">
        <v>74</v>
      </c>
      <c r="B15" s="109">
        <v>2154</v>
      </c>
      <c r="C15" s="109">
        <v>2094</v>
      </c>
      <c r="D15" s="110">
        <v>538</v>
      </c>
      <c r="E15" s="111">
        <v>231</v>
      </c>
      <c r="F15" s="110">
        <v>414</v>
      </c>
      <c r="G15" s="111">
        <v>110</v>
      </c>
      <c r="H15" s="110">
        <v>54</v>
      </c>
      <c r="I15" s="111">
        <v>63</v>
      </c>
      <c r="J15" s="110">
        <v>1148</v>
      </c>
      <c r="K15" s="135">
        <v>1690</v>
      </c>
      <c r="L15"/>
    </row>
    <row r="16" spans="1:12" ht="19.5" customHeight="1">
      <c r="A16" s="134" t="s">
        <v>75</v>
      </c>
      <c r="B16" s="109">
        <v>276</v>
      </c>
      <c r="C16" s="109">
        <v>158</v>
      </c>
      <c r="D16" s="110">
        <v>188</v>
      </c>
      <c r="E16" s="111">
        <v>64</v>
      </c>
      <c r="F16" s="110">
        <v>4</v>
      </c>
      <c r="G16" s="111">
        <v>5</v>
      </c>
      <c r="H16" s="110">
        <v>6</v>
      </c>
      <c r="I16" s="111">
        <v>4</v>
      </c>
      <c r="J16" s="110">
        <v>78</v>
      </c>
      <c r="K16" s="135">
        <v>85</v>
      </c>
      <c r="L16"/>
    </row>
    <row r="17" spans="1:12" ht="26.25" customHeight="1">
      <c r="A17" s="134" t="s">
        <v>76</v>
      </c>
      <c r="B17" s="109">
        <v>272</v>
      </c>
      <c r="C17" s="109">
        <v>148</v>
      </c>
      <c r="D17" s="110">
        <v>99</v>
      </c>
      <c r="E17" s="111">
        <v>31</v>
      </c>
      <c r="F17" s="110">
        <v>49</v>
      </c>
      <c r="G17" s="111">
        <v>19</v>
      </c>
      <c r="H17" s="110">
        <v>3</v>
      </c>
      <c r="I17" s="111">
        <v>1</v>
      </c>
      <c r="J17" s="110">
        <v>121</v>
      </c>
      <c r="K17" s="135">
        <v>97</v>
      </c>
      <c r="L17"/>
    </row>
    <row r="18" spans="1:12" ht="15">
      <c r="A18" s="134" t="s">
        <v>77</v>
      </c>
      <c r="B18" s="109">
        <v>72</v>
      </c>
      <c r="C18" s="109">
        <v>35</v>
      </c>
      <c r="D18" s="110">
        <v>48</v>
      </c>
      <c r="E18" s="111">
        <v>11</v>
      </c>
      <c r="F18" s="110">
        <v>10</v>
      </c>
      <c r="G18" s="111">
        <v>10</v>
      </c>
      <c r="H18" s="110">
        <v>1</v>
      </c>
      <c r="I18" s="111">
        <v>2</v>
      </c>
      <c r="J18" s="110">
        <v>13</v>
      </c>
      <c r="K18" s="135">
        <v>12</v>
      </c>
      <c r="L18"/>
    </row>
    <row r="19" spans="1:12" ht="27.75" customHeight="1">
      <c r="A19" s="134" t="s">
        <v>78</v>
      </c>
      <c r="B19" s="109">
        <v>78</v>
      </c>
      <c r="C19" s="109">
        <v>94</v>
      </c>
      <c r="D19" s="110">
        <v>12</v>
      </c>
      <c r="E19" s="111">
        <v>21</v>
      </c>
      <c r="F19" s="110">
        <v>2</v>
      </c>
      <c r="G19" s="111">
        <v>4</v>
      </c>
      <c r="H19" s="110">
        <v>5</v>
      </c>
      <c r="I19" s="111">
        <v>3</v>
      </c>
      <c r="J19" s="110">
        <v>59</v>
      </c>
      <c r="K19" s="135">
        <v>66</v>
      </c>
      <c r="L19"/>
    </row>
    <row r="20" spans="1:12" ht="25.5" customHeight="1">
      <c r="A20" s="134" t="s">
        <v>79</v>
      </c>
      <c r="B20" s="109">
        <v>62</v>
      </c>
      <c r="C20" s="109">
        <v>38</v>
      </c>
      <c r="D20" s="110">
        <v>12</v>
      </c>
      <c r="E20" s="111">
        <v>7</v>
      </c>
      <c r="F20" s="110">
        <v>28</v>
      </c>
      <c r="G20" s="111">
        <v>10</v>
      </c>
      <c r="H20" s="110">
        <v>7</v>
      </c>
      <c r="I20" s="111">
        <v>2</v>
      </c>
      <c r="J20" s="110">
        <v>15</v>
      </c>
      <c r="K20" s="135">
        <v>19</v>
      </c>
      <c r="L20"/>
    </row>
    <row r="21" spans="1:12" ht="26.25" customHeight="1">
      <c r="A21" s="134" t="s">
        <v>80</v>
      </c>
      <c r="B21" s="109">
        <v>108</v>
      </c>
      <c r="C21" s="109">
        <v>91</v>
      </c>
      <c r="D21" s="110">
        <v>25</v>
      </c>
      <c r="E21" s="111">
        <v>26</v>
      </c>
      <c r="F21" s="110">
        <v>23</v>
      </c>
      <c r="G21" s="111">
        <v>6</v>
      </c>
      <c r="H21" s="110">
        <v>12</v>
      </c>
      <c r="I21" s="111">
        <v>7</v>
      </c>
      <c r="J21" s="110">
        <v>48</v>
      </c>
      <c r="K21" s="135">
        <v>52</v>
      </c>
      <c r="L21"/>
    </row>
    <row r="22" spans="1:12" ht="28.5" customHeight="1">
      <c r="A22" s="134" t="s">
        <v>81</v>
      </c>
      <c r="B22" s="109">
        <v>54</v>
      </c>
      <c r="C22" s="109">
        <v>39</v>
      </c>
      <c r="D22" s="110">
        <v>13</v>
      </c>
      <c r="E22" s="111">
        <v>6</v>
      </c>
      <c r="F22" s="110">
        <v>10</v>
      </c>
      <c r="G22" s="111">
        <v>6</v>
      </c>
      <c r="H22" s="110">
        <v>3</v>
      </c>
      <c r="I22" s="111">
        <v>1</v>
      </c>
      <c r="J22" s="110">
        <v>28</v>
      </c>
      <c r="K22" s="135">
        <v>26</v>
      </c>
      <c r="L22"/>
    </row>
    <row r="23" spans="1:12" ht="34.5">
      <c r="A23" s="134" t="s">
        <v>82</v>
      </c>
      <c r="B23" s="109">
        <v>0</v>
      </c>
      <c r="C23" s="109">
        <v>0</v>
      </c>
      <c r="D23" s="110">
        <v>0</v>
      </c>
      <c r="E23" s="110">
        <v>0</v>
      </c>
      <c r="F23" s="110">
        <v>0</v>
      </c>
      <c r="G23" s="110">
        <v>0</v>
      </c>
      <c r="H23" s="110">
        <v>0</v>
      </c>
      <c r="I23" s="110">
        <v>0</v>
      </c>
      <c r="J23" s="110">
        <v>0</v>
      </c>
      <c r="K23" s="135">
        <v>0</v>
      </c>
      <c r="L23"/>
    </row>
    <row r="24" spans="1:12" ht="15">
      <c r="A24" s="134" t="s">
        <v>83</v>
      </c>
      <c r="B24" s="109">
        <v>51</v>
      </c>
      <c r="C24" s="109">
        <v>32</v>
      </c>
      <c r="D24" s="110">
        <v>7</v>
      </c>
      <c r="E24" s="111">
        <v>2</v>
      </c>
      <c r="F24" s="110">
        <v>1</v>
      </c>
      <c r="G24" s="111">
        <v>1</v>
      </c>
      <c r="H24" s="110">
        <v>5</v>
      </c>
      <c r="I24" s="111">
        <v>3</v>
      </c>
      <c r="J24" s="110">
        <v>38</v>
      </c>
      <c r="K24" s="135">
        <v>26</v>
      </c>
      <c r="L24"/>
    </row>
    <row r="25" spans="1:12" ht="25.5" customHeight="1">
      <c r="A25" s="134" t="s">
        <v>84</v>
      </c>
      <c r="B25" s="109">
        <v>23</v>
      </c>
      <c r="C25" s="109">
        <v>10</v>
      </c>
      <c r="D25" s="110">
        <v>8</v>
      </c>
      <c r="E25" s="111">
        <v>3</v>
      </c>
      <c r="F25" s="110">
        <v>2</v>
      </c>
      <c r="G25" s="111">
        <v>2</v>
      </c>
      <c r="H25" s="110">
        <v>2</v>
      </c>
      <c r="I25" s="111">
        <v>0</v>
      </c>
      <c r="J25" s="110">
        <v>11</v>
      </c>
      <c r="K25" s="135">
        <v>5</v>
      </c>
      <c r="L25"/>
    </row>
    <row r="26" spans="1:12" ht="30.75" customHeight="1">
      <c r="A26" s="134" t="s">
        <v>85</v>
      </c>
      <c r="B26" s="109">
        <v>79</v>
      </c>
      <c r="C26" s="109">
        <v>16</v>
      </c>
      <c r="D26" s="110">
        <v>27</v>
      </c>
      <c r="E26" s="111">
        <v>0</v>
      </c>
      <c r="F26" s="110">
        <v>13</v>
      </c>
      <c r="G26" s="111">
        <v>3</v>
      </c>
      <c r="H26" s="111">
        <v>2</v>
      </c>
      <c r="I26" s="111">
        <v>0</v>
      </c>
      <c r="J26" s="110">
        <v>37</v>
      </c>
      <c r="K26" s="135">
        <v>13</v>
      </c>
      <c r="L26"/>
    </row>
    <row r="27" spans="1:12" ht="21" customHeight="1">
      <c r="A27" s="134" t="s">
        <v>86</v>
      </c>
      <c r="B27" s="109">
        <v>101</v>
      </c>
      <c r="C27" s="109">
        <v>33</v>
      </c>
      <c r="D27" s="110">
        <v>47</v>
      </c>
      <c r="E27" s="111">
        <v>14</v>
      </c>
      <c r="F27" s="110">
        <v>28</v>
      </c>
      <c r="G27" s="111">
        <v>8</v>
      </c>
      <c r="H27" s="110">
        <v>6</v>
      </c>
      <c r="I27" s="111">
        <v>1</v>
      </c>
      <c r="J27" s="110">
        <v>20</v>
      </c>
      <c r="K27" s="135">
        <v>10</v>
      </c>
      <c r="L27"/>
    </row>
    <row r="28" spans="1:12" ht="79.5" customHeight="1">
      <c r="A28" s="134" t="s">
        <v>87</v>
      </c>
      <c r="B28" s="109">
        <v>0</v>
      </c>
      <c r="C28" s="109">
        <v>0</v>
      </c>
      <c r="D28" s="111">
        <v>0</v>
      </c>
      <c r="E28" s="111">
        <v>0</v>
      </c>
      <c r="F28" s="111">
        <v>0</v>
      </c>
      <c r="G28" s="111">
        <v>0</v>
      </c>
      <c r="H28" s="111">
        <v>0</v>
      </c>
      <c r="I28" s="111">
        <v>0</v>
      </c>
      <c r="J28" s="111">
        <v>0</v>
      </c>
      <c r="K28" s="136">
        <v>0</v>
      </c>
      <c r="L28"/>
    </row>
    <row r="29" spans="1:12" ht="36" customHeight="1" thickBot="1">
      <c r="A29" s="137" t="s">
        <v>88</v>
      </c>
      <c r="B29" s="115">
        <v>0</v>
      </c>
      <c r="C29" s="115">
        <v>0</v>
      </c>
      <c r="D29" s="116">
        <v>0</v>
      </c>
      <c r="E29" s="116">
        <v>0</v>
      </c>
      <c r="F29" s="116">
        <v>0</v>
      </c>
      <c r="G29" s="116">
        <v>0</v>
      </c>
      <c r="H29" s="116">
        <v>0</v>
      </c>
      <c r="I29" s="116">
        <v>0</v>
      </c>
      <c r="J29" s="116">
        <v>0</v>
      </c>
      <c r="K29" s="138">
        <v>0</v>
      </c>
      <c r="L29"/>
    </row>
    <row r="30" spans="1:11" ht="15">
      <c r="A30" s="274" t="s">
        <v>19</v>
      </c>
      <c r="B30" s="274"/>
      <c r="C30" s="274"/>
      <c r="D30" s="121"/>
      <c r="E30" s="121"/>
      <c r="F30" s="121"/>
      <c r="G30" s="121"/>
      <c r="H30" s="121"/>
      <c r="I30" s="121"/>
      <c r="J30" s="121"/>
      <c r="K30" s="121"/>
    </row>
    <row r="31" ht="15">
      <c r="A31" s="139"/>
    </row>
    <row r="32" ht="15">
      <c r="A32" s="139"/>
    </row>
    <row r="33" ht="15">
      <c r="A33" s="139"/>
    </row>
  </sheetData>
  <sheetProtection/>
  <mergeCells count="9">
    <mergeCell ref="A30:C30"/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  <headerFooter>
    <oddFooter>&amp;L19.03.2010&amp;CTÜRKİYE ODALAR ve BORSALAR BİRLİĞİ
Bilgi Hizmetleri Dairesi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K50"/>
  <sheetViews>
    <sheetView zoomScalePageLayoutView="0" workbookViewId="0" topLeftCell="A1">
      <selection activeCell="A1" sqref="A1"/>
    </sheetView>
  </sheetViews>
  <sheetFormatPr defaultColWidth="9.140625" defaultRowHeight="15"/>
  <cols>
    <col min="6" max="6" width="3.140625" style="0" customWidth="1"/>
  </cols>
  <sheetData>
    <row r="2" spans="1:11" ht="18.75" thickBot="1">
      <c r="A2" s="140" t="s">
        <v>20</v>
      </c>
      <c r="B2" s="140"/>
      <c r="C2" s="140"/>
      <c r="D2" s="140"/>
      <c r="E2" s="140"/>
      <c r="F2" s="140"/>
      <c r="G2" s="140"/>
      <c r="H2" s="140"/>
      <c r="I2" s="140"/>
      <c r="J2" s="140"/>
      <c r="K2" s="141"/>
    </row>
    <row r="4" spans="1:10" ht="15.75">
      <c r="A4" s="263" t="s">
        <v>91</v>
      </c>
      <c r="B4" s="263"/>
      <c r="C4" s="263"/>
      <c r="D4" s="263"/>
      <c r="E4" s="263"/>
      <c r="F4" s="263"/>
      <c r="G4" s="263"/>
      <c r="H4" s="263"/>
      <c r="I4" s="263"/>
      <c r="J4" s="263"/>
    </row>
    <row r="5" spans="1:9" ht="15">
      <c r="A5" s="1"/>
      <c r="B5" s="1"/>
      <c r="C5" s="1"/>
      <c r="D5" s="1"/>
      <c r="E5" s="1"/>
      <c r="F5" s="1"/>
      <c r="G5" s="1"/>
      <c r="H5" s="1"/>
      <c r="I5" s="1"/>
    </row>
    <row r="6" spans="3:8" ht="15">
      <c r="C6" s="296" t="s">
        <v>92</v>
      </c>
      <c r="D6" s="296"/>
      <c r="E6" s="296"/>
      <c r="F6" s="296"/>
      <c r="G6" s="296"/>
      <c r="H6" s="296"/>
    </row>
    <row r="7" spans="3:8" ht="18.75">
      <c r="C7" s="142"/>
      <c r="D7" s="142"/>
      <c r="E7" s="142"/>
      <c r="F7" s="142"/>
      <c r="G7" s="142"/>
      <c r="H7" s="142"/>
    </row>
    <row r="8" spans="3:7" ht="15">
      <c r="C8" s="286" t="s">
        <v>93</v>
      </c>
      <c r="D8" s="286"/>
      <c r="E8" s="287" t="s">
        <v>94</v>
      </c>
      <c r="F8" s="288"/>
      <c r="G8" s="143" t="s">
        <v>95</v>
      </c>
    </row>
    <row r="9" spans="3:7" ht="15">
      <c r="C9" s="289" t="s">
        <v>96</v>
      </c>
      <c r="D9" s="289"/>
      <c r="E9" s="290">
        <v>92</v>
      </c>
      <c r="F9" s="291"/>
      <c r="G9" s="144">
        <v>39.57</v>
      </c>
    </row>
    <row r="10" spans="3:7" ht="15">
      <c r="C10" s="289" t="s">
        <v>97</v>
      </c>
      <c r="D10" s="289"/>
      <c r="E10" s="290">
        <v>6</v>
      </c>
      <c r="F10" s="291"/>
      <c r="G10" s="144">
        <v>2.17</v>
      </c>
    </row>
    <row r="11" spans="3:7" ht="15">
      <c r="C11" s="289" t="s">
        <v>98</v>
      </c>
      <c r="D11" s="289"/>
      <c r="E11" s="290">
        <v>9</v>
      </c>
      <c r="F11" s="291"/>
      <c r="G11" s="144">
        <v>3.91</v>
      </c>
    </row>
    <row r="12" spans="3:7" ht="15">
      <c r="C12" s="289" t="s">
        <v>99</v>
      </c>
      <c r="D12" s="289"/>
      <c r="E12" s="290">
        <v>15</v>
      </c>
      <c r="F12" s="291"/>
      <c r="G12" s="144">
        <v>6.52</v>
      </c>
    </row>
    <row r="13" spans="3:7" ht="15">
      <c r="C13" s="289" t="s">
        <v>100</v>
      </c>
      <c r="D13" s="289"/>
      <c r="E13" s="290">
        <v>15</v>
      </c>
      <c r="F13" s="291"/>
      <c r="G13" s="144">
        <v>6.52</v>
      </c>
    </row>
    <row r="14" spans="3:7" ht="15">
      <c r="C14" s="289" t="s">
        <v>101</v>
      </c>
      <c r="D14" s="289"/>
      <c r="E14" s="290">
        <v>4</v>
      </c>
      <c r="F14" s="291"/>
      <c r="G14" s="144">
        <v>1.74</v>
      </c>
    </row>
    <row r="15" spans="3:7" ht="15">
      <c r="C15" s="289" t="s">
        <v>102</v>
      </c>
      <c r="D15" s="289"/>
      <c r="E15" s="290">
        <v>23</v>
      </c>
      <c r="F15" s="291"/>
      <c r="G15" s="144">
        <v>10</v>
      </c>
    </row>
    <row r="16" spans="3:7" ht="15">
      <c r="C16" s="289" t="s">
        <v>103</v>
      </c>
      <c r="D16" s="289"/>
      <c r="E16" s="290">
        <v>5</v>
      </c>
      <c r="F16" s="291"/>
      <c r="G16" s="144">
        <v>2.17</v>
      </c>
    </row>
    <row r="17" spans="3:7" ht="15">
      <c r="C17" s="289" t="s">
        <v>104</v>
      </c>
      <c r="D17" s="289"/>
      <c r="E17" s="290">
        <v>23</v>
      </c>
      <c r="F17" s="291"/>
      <c r="G17" s="144">
        <v>10</v>
      </c>
    </row>
    <row r="18" spans="3:7" ht="15">
      <c r="C18" s="289" t="s">
        <v>105</v>
      </c>
      <c r="D18" s="289"/>
      <c r="E18" s="290">
        <v>5</v>
      </c>
      <c r="F18" s="291"/>
      <c r="G18" s="144">
        <v>2.17</v>
      </c>
    </row>
    <row r="19" spans="3:7" ht="15">
      <c r="C19" s="289" t="s">
        <v>106</v>
      </c>
      <c r="D19" s="289"/>
      <c r="E19" s="290">
        <v>10</v>
      </c>
      <c r="F19" s="291"/>
      <c r="G19" s="144">
        <v>4.35</v>
      </c>
    </row>
    <row r="20" spans="3:7" ht="15">
      <c r="C20" s="289" t="s">
        <v>107</v>
      </c>
      <c r="D20" s="289"/>
      <c r="E20" s="290">
        <v>5</v>
      </c>
      <c r="F20" s="291"/>
      <c r="G20" s="144">
        <v>2.17</v>
      </c>
    </row>
    <row r="21" spans="3:7" ht="15">
      <c r="C21" s="289" t="s">
        <v>108</v>
      </c>
      <c r="D21" s="289"/>
      <c r="E21" s="290">
        <v>3</v>
      </c>
      <c r="F21" s="291"/>
      <c r="G21" s="144">
        <v>1.3</v>
      </c>
    </row>
    <row r="22" spans="3:7" ht="15">
      <c r="C22" s="289" t="s">
        <v>109</v>
      </c>
      <c r="D22" s="289"/>
      <c r="E22" s="290">
        <v>17</v>
      </c>
      <c r="F22" s="291"/>
      <c r="G22" s="144">
        <v>7.39</v>
      </c>
    </row>
    <row r="23" spans="3:7" ht="15">
      <c r="C23" s="292" t="s">
        <v>34</v>
      </c>
      <c r="D23" s="293"/>
      <c r="E23" s="294">
        <f>SUM(E9:F22)</f>
        <v>232</v>
      </c>
      <c r="F23" s="285"/>
      <c r="G23" s="145">
        <v>100</v>
      </c>
    </row>
    <row r="25" spans="3:8" ht="15">
      <c r="C25" s="295" t="s">
        <v>110</v>
      </c>
      <c r="D25" s="295"/>
      <c r="E25" s="295"/>
      <c r="F25" s="295"/>
      <c r="G25" s="295"/>
      <c r="H25" s="295"/>
    </row>
    <row r="27" spans="3:7" ht="15">
      <c r="C27" s="286" t="s">
        <v>93</v>
      </c>
      <c r="D27" s="286"/>
      <c r="E27" s="287" t="s">
        <v>94</v>
      </c>
      <c r="F27" s="288"/>
      <c r="G27" s="143" t="s">
        <v>95</v>
      </c>
    </row>
    <row r="28" spans="3:7" ht="15">
      <c r="C28" s="283" t="s">
        <v>111</v>
      </c>
      <c r="D28" s="283"/>
      <c r="E28" s="284">
        <v>460</v>
      </c>
      <c r="F28" s="285"/>
      <c r="G28" s="144">
        <f>(E28/4657)*100</f>
        <v>9.877603607472622</v>
      </c>
    </row>
    <row r="29" spans="3:7" ht="15">
      <c r="C29" s="283" t="s">
        <v>112</v>
      </c>
      <c r="D29" s="283"/>
      <c r="E29" s="284">
        <v>280</v>
      </c>
      <c r="F29" s="285"/>
      <c r="G29" s="144">
        <f aca="true" t="shared" si="0" ref="G29:G48">(E29/4657)*100</f>
        <v>6.012454369765944</v>
      </c>
    </row>
    <row r="30" spans="3:7" ht="15">
      <c r="C30" s="283" t="s">
        <v>113</v>
      </c>
      <c r="D30" s="283"/>
      <c r="E30" s="284">
        <v>184</v>
      </c>
      <c r="F30" s="285"/>
      <c r="G30" s="144">
        <f t="shared" si="0"/>
        <v>3.9510414429890486</v>
      </c>
    </row>
    <row r="31" spans="3:7" ht="15">
      <c r="C31" s="283" t="s">
        <v>114</v>
      </c>
      <c r="D31" s="283"/>
      <c r="E31" s="284">
        <v>49</v>
      </c>
      <c r="F31" s="285"/>
      <c r="G31" s="144">
        <f t="shared" si="0"/>
        <v>1.05217951470904</v>
      </c>
    </row>
    <row r="32" spans="3:7" ht="15">
      <c r="C32" s="283" t="s">
        <v>115</v>
      </c>
      <c r="D32" s="283"/>
      <c r="E32" s="284">
        <v>990</v>
      </c>
      <c r="F32" s="285"/>
      <c r="G32" s="144">
        <f t="shared" si="0"/>
        <v>21.25832080738673</v>
      </c>
    </row>
    <row r="33" spans="3:7" ht="15">
      <c r="C33" s="283" t="s">
        <v>116</v>
      </c>
      <c r="D33" s="283"/>
      <c r="E33" s="284">
        <v>87</v>
      </c>
      <c r="F33" s="285"/>
      <c r="G33" s="144">
        <f t="shared" si="0"/>
        <v>1.8681554648915613</v>
      </c>
    </row>
    <row r="34" spans="3:7" ht="15">
      <c r="C34" s="283" t="s">
        <v>117</v>
      </c>
      <c r="D34" s="283"/>
      <c r="E34" s="284">
        <v>1201</v>
      </c>
      <c r="F34" s="285"/>
      <c r="G34" s="144">
        <f t="shared" si="0"/>
        <v>25.78913463603178</v>
      </c>
    </row>
    <row r="35" spans="3:7" ht="15">
      <c r="C35" s="283" t="s">
        <v>118</v>
      </c>
      <c r="D35" s="283"/>
      <c r="E35" s="284">
        <v>19</v>
      </c>
      <c r="F35" s="285"/>
      <c r="G35" s="144">
        <f t="shared" si="0"/>
        <v>0.40798797509126045</v>
      </c>
    </row>
    <row r="36" spans="3:7" ht="15">
      <c r="C36" s="283" t="s">
        <v>119</v>
      </c>
      <c r="D36" s="283"/>
      <c r="E36" s="284">
        <v>123</v>
      </c>
      <c r="F36" s="285"/>
      <c r="G36" s="144">
        <f t="shared" si="0"/>
        <v>2.6411853124328966</v>
      </c>
    </row>
    <row r="37" spans="3:7" ht="15">
      <c r="C37" s="283" t="s">
        <v>98</v>
      </c>
      <c r="D37" s="283"/>
      <c r="E37" s="284">
        <v>327</v>
      </c>
      <c r="F37" s="285"/>
      <c r="G37" s="144">
        <f t="shared" si="0"/>
        <v>7.0216877818337995</v>
      </c>
    </row>
    <row r="38" spans="3:7" ht="15">
      <c r="C38" s="283" t="s">
        <v>99</v>
      </c>
      <c r="D38" s="283"/>
      <c r="E38" s="284">
        <v>195</v>
      </c>
      <c r="F38" s="285"/>
      <c r="G38" s="144">
        <f t="shared" si="0"/>
        <v>4.187245007515568</v>
      </c>
    </row>
    <row r="39" spans="3:7" ht="15.75" customHeight="1">
      <c r="C39" s="283" t="s">
        <v>100</v>
      </c>
      <c r="D39" s="283"/>
      <c r="E39" s="284">
        <v>203</v>
      </c>
      <c r="F39" s="285"/>
      <c r="G39" s="144">
        <f t="shared" si="0"/>
        <v>4.359029418080309</v>
      </c>
    </row>
    <row r="40" spans="3:7" ht="15">
      <c r="C40" s="283" t="s">
        <v>101</v>
      </c>
      <c r="D40" s="283"/>
      <c r="E40" s="284">
        <v>72</v>
      </c>
      <c r="F40" s="285"/>
      <c r="G40" s="144">
        <f t="shared" si="0"/>
        <v>1.5460596950826713</v>
      </c>
    </row>
    <row r="41" spans="3:7" ht="15">
      <c r="C41" s="283" t="s">
        <v>102</v>
      </c>
      <c r="D41" s="283"/>
      <c r="E41" s="284">
        <v>278</v>
      </c>
      <c r="F41" s="285"/>
      <c r="G41" s="144">
        <f t="shared" si="0"/>
        <v>5.969508267124758</v>
      </c>
    </row>
    <row r="42" spans="3:7" ht="15">
      <c r="C42" s="283" t="s">
        <v>120</v>
      </c>
      <c r="D42" s="283"/>
      <c r="E42" s="284">
        <v>29</v>
      </c>
      <c r="F42" s="285"/>
      <c r="G42" s="144">
        <f t="shared" si="0"/>
        <v>0.622718488297187</v>
      </c>
    </row>
    <row r="43" spans="3:7" ht="15">
      <c r="C43" s="283" t="s">
        <v>121</v>
      </c>
      <c r="D43" s="283"/>
      <c r="E43" s="284">
        <v>8</v>
      </c>
      <c r="F43" s="285"/>
      <c r="G43" s="144">
        <f t="shared" si="0"/>
        <v>0.17178441056474125</v>
      </c>
    </row>
    <row r="44" spans="3:7" ht="15">
      <c r="C44" s="283" t="s">
        <v>122</v>
      </c>
      <c r="D44" s="283"/>
      <c r="E44" s="284">
        <v>26</v>
      </c>
      <c r="F44" s="285"/>
      <c r="G44" s="144">
        <f t="shared" si="0"/>
        <v>0.558299334335409</v>
      </c>
    </row>
    <row r="45" spans="3:7" ht="15">
      <c r="C45" s="283" t="s">
        <v>123</v>
      </c>
      <c r="D45" s="283"/>
      <c r="E45" s="284">
        <v>79</v>
      </c>
      <c r="F45" s="285"/>
      <c r="G45" s="144">
        <f t="shared" si="0"/>
        <v>1.6963710543268198</v>
      </c>
    </row>
    <row r="46" spans="3:7" ht="15">
      <c r="C46" s="283" t="s">
        <v>105</v>
      </c>
      <c r="D46" s="283"/>
      <c r="E46" s="284">
        <v>18</v>
      </c>
      <c r="F46" s="285"/>
      <c r="G46" s="144">
        <f t="shared" si="0"/>
        <v>0.3865149237706678</v>
      </c>
    </row>
    <row r="47" spans="3:7" ht="15">
      <c r="C47" s="283" t="s">
        <v>106</v>
      </c>
      <c r="D47" s="283"/>
      <c r="E47" s="284">
        <v>19</v>
      </c>
      <c r="F47" s="285"/>
      <c r="G47" s="144">
        <f t="shared" si="0"/>
        <v>0.40798797509126045</v>
      </c>
    </row>
    <row r="48" spans="3:7" ht="15">
      <c r="C48" s="283" t="s">
        <v>124</v>
      </c>
      <c r="D48" s="283"/>
      <c r="E48" s="284">
        <v>10</v>
      </c>
      <c r="F48" s="285"/>
      <c r="G48" s="144">
        <f t="shared" si="0"/>
        <v>0.2147305132059266</v>
      </c>
    </row>
    <row r="49" spans="3:7" ht="15">
      <c r="C49" s="280" t="s">
        <v>34</v>
      </c>
      <c r="D49" s="280"/>
      <c r="E49" s="281">
        <f>SUM(E28:F48)</f>
        <v>4657</v>
      </c>
      <c r="F49" s="282"/>
      <c r="G49" s="145">
        <v>100</v>
      </c>
    </row>
    <row r="50" spans="3:8" ht="15">
      <c r="C50" s="25" t="s">
        <v>125</v>
      </c>
      <c r="D50" s="25"/>
      <c r="E50" s="25"/>
      <c r="F50" s="25"/>
      <c r="G50" s="25"/>
      <c r="H50" s="25"/>
    </row>
  </sheetData>
  <sheetProtection/>
  <mergeCells count="81">
    <mergeCell ref="A4:J4"/>
    <mergeCell ref="C6:H6"/>
    <mergeCell ref="C8:D8"/>
    <mergeCell ref="E8:F8"/>
    <mergeCell ref="C9:D9"/>
    <mergeCell ref="E9:F9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27:D27"/>
    <mergeCell ref="E27:F27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5:H25"/>
    <mergeCell ref="C28:D28"/>
    <mergeCell ref="E28:F28"/>
    <mergeCell ref="C29:D29"/>
    <mergeCell ref="E29:F29"/>
    <mergeCell ref="C30:D30"/>
    <mergeCell ref="E30:F30"/>
    <mergeCell ref="C31:D31"/>
    <mergeCell ref="E31:F31"/>
    <mergeCell ref="C32:D32"/>
    <mergeCell ref="E32:F32"/>
    <mergeCell ref="C33:D33"/>
    <mergeCell ref="E33:F33"/>
    <mergeCell ref="C34:D34"/>
    <mergeCell ref="E34:F34"/>
    <mergeCell ref="C35:D35"/>
    <mergeCell ref="E35:F35"/>
    <mergeCell ref="C36:D36"/>
    <mergeCell ref="E36:F36"/>
    <mergeCell ref="C37:D37"/>
    <mergeCell ref="E37:F37"/>
    <mergeCell ref="C38:D38"/>
    <mergeCell ref="E38:F38"/>
    <mergeCell ref="C39:D39"/>
    <mergeCell ref="E39:F39"/>
    <mergeCell ref="C40:D40"/>
    <mergeCell ref="E40:F40"/>
    <mergeCell ref="C41:D41"/>
    <mergeCell ref="E41:F41"/>
    <mergeCell ref="C42:D42"/>
    <mergeCell ref="E42:F42"/>
    <mergeCell ref="C43:D43"/>
    <mergeCell ref="E43:F43"/>
    <mergeCell ref="C44:D44"/>
    <mergeCell ref="E44:F44"/>
    <mergeCell ref="C45:D45"/>
    <mergeCell ref="E45:F45"/>
    <mergeCell ref="C49:D49"/>
    <mergeCell ref="E49:F49"/>
    <mergeCell ref="C46:D46"/>
    <mergeCell ref="E46:F46"/>
    <mergeCell ref="C47:D47"/>
    <mergeCell ref="E47:F47"/>
    <mergeCell ref="C48:D48"/>
    <mergeCell ref="E48:F48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&amp;L19.03.2010&amp;CTÜRKİYE ODALAR ve BORSALAR BİRLİĞİ 
Bilgi Hizmetleri Dairesi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J49"/>
  <sheetViews>
    <sheetView zoomScalePageLayoutView="0" workbookViewId="0" topLeftCell="A1">
      <selection activeCell="A1" sqref="A1"/>
    </sheetView>
  </sheetViews>
  <sheetFormatPr defaultColWidth="9.140625" defaultRowHeight="15"/>
  <cols>
    <col min="3" max="3" width="7.421875" style="0" customWidth="1"/>
    <col min="4" max="4" width="11.00390625" style="0" customWidth="1"/>
  </cols>
  <sheetData>
    <row r="2" spans="1:10" ht="18.75" thickBot="1">
      <c r="A2" s="235" t="s">
        <v>126</v>
      </c>
      <c r="B2" s="235"/>
      <c r="C2" s="235"/>
      <c r="D2" s="235"/>
      <c r="E2" s="235"/>
      <c r="F2" s="235"/>
      <c r="G2" s="235"/>
      <c r="H2" s="235"/>
      <c r="I2" s="235"/>
      <c r="J2" s="235"/>
    </row>
    <row r="3" spans="1:10" ht="15">
      <c r="A3" s="27"/>
      <c r="B3" s="27"/>
      <c r="C3" s="27"/>
      <c r="D3" s="27"/>
      <c r="E3" s="27"/>
      <c r="F3" s="27"/>
      <c r="G3" s="27"/>
      <c r="H3" s="27"/>
      <c r="I3" s="27"/>
      <c r="J3" s="27"/>
    </row>
    <row r="4" spans="1:10" ht="15.75">
      <c r="A4" s="146"/>
      <c r="B4" s="146"/>
      <c r="C4" s="240" t="s">
        <v>127</v>
      </c>
      <c r="D4" s="240"/>
      <c r="E4" s="240"/>
      <c r="F4" s="240"/>
      <c r="G4" s="240"/>
      <c r="H4" s="146"/>
      <c r="I4" s="146"/>
      <c r="J4" s="146"/>
    </row>
    <row r="5" spans="1:10" ht="18.75">
      <c r="A5" s="147"/>
      <c r="B5" s="148"/>
      <c r="C5" s="148"/>
      <c r="D5" s="148"/>
      <c r="E5" s="148"/>
      <c r="F5" s="148"/>
      <c r="G5" s="148"/>
      <c r="H5" s="148"/>
      <c r="I5" s="148"/>
      <c r="J5" s="27"/>
    </row>
    <row r="6" spans="1:10" ht="18.75">
      <c r="A6" s="147"/>
      <c r="B6" s="148"/>
      <c r="C6" s="148"/>
      <c r="D6" s="148"/>
      <c r="E6" s="148"/>
      <c r="F6" s="148"/>
      <c r="G6" s="148"/>
      <c r="H6" s="148"/>
      <c r="I6" s="148"/>
      <c r="J6" s="27"/>
    </row>
    <row r="7" spans="1:10" ht="18.75" customHeight="1">
      <c r="A7" s="149"/>
      <c r="B7" s="149"/>
      <c r="C7" s="149"/>
      <c r="D7" s="297" t="s">
        <v>128</v>
      </c>
      <c r="E7" s="297"/>
      <c r="F7" s="297"/>
      <c r="G7" s="149"/>
      <c r="H7" s="149"/>
      <c r="I7" s="149"/>
      <c r="J7" s="149"/>
    </row>
    <row r="8" spans="1:10" ht="15">
      <c r="A8" s="27"/>
      <c r="B8" s="27"/>
      <c r="C8" s="147"/>
      <c r="D8" s="147"/>
      <c r="E8" s="147"/>
      <c r="F8" s="27"/>
      <c r="G8" s="27"/>
      <c r="H8" s="27"/>
      <c r="I8" s="27"/>
      <c r="J8" s="27"/>
    </row>
    <row r="9" spans="1:10" ht="15">
      <c r="A9" s="27"/>
      <c r="B9" s="27"/>
      <c r="C9" s="27"/>
      <c r="D9" s="150" t="s">
        <v>129</v>
      </c>
      <c r="E9" s="150" t="s">
        <v>10</v>
      </c>
      <c r="F9" s="150" t="s">
        <v>130</v>
      </c>
      <c r="G9" s="27"/>
      <c r="H9" s="27"/>
      <c r="I9" s="27"/>
      <c r="J9" s="27"/>
    </row>
    <row r="10" spans="1:10" ht="15">
      <c r="A10" s="27"/>
      <c r="B10" s="27"/>
      <c r="C10" s="27"/>
      <c r="D10" s="151">
        <v>5</v>
      </c>
      <c r="E10" s="152">
        <v>182</v>
      </c>
      <c r="F10" s="153">
        <f>E10/232*100</f>
        <v>78.44827586206897</v>
      </c>
      <c r="G10" s="27"/>
      <c r="H10" s="154"/>
      <c r="I10" s="27"/>
      <c r="J10" s="27"/>
    </row>
    <row r="11" spans="1:10" ht="15">
      <c r="A11" s="27"/>
      <c r="B11" s="27"/>
      <c r="C11" s="27"/>
      <c r="D11" s="151">
        <v>6</v>
      </c>
      <c r="E11" s="152">
        <v>30</v>
      </c>
      <c r="F11" s="153">
        <f aca="true" t="shared" si="0" ref="F11:F18">E11/232*100</f>
        <v>12.931034482758621</v>
      </c>
      <c r="G11" s="27"/>
      <c r="H11" s="27"/>
      <c r="I11" s="27"/>
      <c r="J11" s="27"/>
    </row>
    <row r="12" spans="1:10" ht="15">
      <c r="A12" s="27"/>
      <c r="B12" s="27"/>
      <c r="C12" s="27"/>
      <c r="D12" s="151">
        <v>7</v>
      </c>
      <c r="E12" s="152">
        <v>12</v>
      </c>
      <c r="F12" s="153">
        <f t="shared" si="0"/>
        <v>5.172413793103448</v>
      </c>
      <c r="G12" s="27"/>
      <c r="H12" s="27"/>
      <c r="I12" s="27"/>
      <c r="J12" s="27"/>
    </row>
    <row r="13" spans="1:10" ht="15">
      <c r="A13" s="27"/>
      <c r="B13" s="27"/>
      <c r="C13" s="27"/>
      <c r="D13" s="151">
        <v>8</v>
      </c>
      <c r="E13" s="152">
        <v>1</v>
      </c>
      <c r="F13" s="153">
        <f t="shared" si="0"/>
        <v>0.43103448275862066</v>
      </c>
      <c r="G13" s="27"/>
      <c r="H13" s="27"/>
      <c r="I13" s="27"/>
      <c r="J13" s="27"/>
    </row>
    <row r="14" spans="1:10" ht="15">
      <c r="A14" s="27"/>
      <c r="B14" s="27"/>
      <c r="C14" s="27"/>
      <c r="D14" s="151">
        <v>9</v>
      </c>
      <c r="E14" s="152">
        <v>2</v>
      </c>
      <c r="F14" s="153">
        <f t="shared" si="0"/>
        <v>0.8620689655172413</v>
      </c>
      <c r="G14" s="27"/>
      <c r="H14" s="27"/>
      <c r="I14" s="27"/>
      <c r="J14" s="27"/>
    </row>
    <row r="15" spans="1:10" ht="15">
      <c r="A15" s="27"/>
      <c r="B15" s="27"/>
      <c r="C15" s="27"/>
      <c r="D15" s="151">
        <v>10</v>
      </c>
      <c r="E15" s="152">
        <v>1</v>
      </c>
      <c r="F15" s="153">
        <f t="shared" si="0"/>
        <v>0.43103448275862066</v>
      </c>
      <c r="G15" s="27"/>
      <c r="H15" s="27"/>
      <c r="I15" s="27"/>
      <c r="J15" s="27"/>
    </row>
    <row r="16" spans="1:10" ht="15">
      <c r="A16" s="27"/>
      <c r="B16" s="27"/>
      <c r="C16" s="27"/>
      <c r="D16" s="151">
        <v>12</v>
      </c>
      <c r="E16" s="152">
        <v>2</v>
      </c>
      <c r="F16" s="153">
        <f t="shared" si="0"/>
        <v>0.8620689655172413</v>
      </c>
      <c r="G16" s="27"/>
      <c r="H16" s="27"/>
      <c r="I16" s="27"/>
      <c r="J16" s="27"/>
    </row>
    <row r="17" spans="1:10" ht="15">
      <c r="A17" s="27"/>
      <c r="B17" s="27"/>
      <c r="C17" s="27"/>
      <c r="D17" s="151">
        <v>21</v>
      </c>
      <c r="E17" s="152">
        <v>1</v>
      </c>
      <c r="F17" s="153">
        <f t="shared" si="0"/>
        <v>0.43103448275862066</v>
      </c>
      <c r="G17" s="27"/>
      <c r="H17" s="27"/>
      <c r="I17" s="27"/>
      <c r="J17" s="27"/>
    </row>
    <row r="18" spans="1:10" ht="15">
      <c r="A18" s="27"/>
      <c r="B18" s="27"/>
      <c r="C18" s="27"/>
      <c r="D18" s="151">
        <v>54</v>
      </c>
      <c r="E18" s="152">
        <v>1</v>
      </c>
      <c r="F18" s="153">
        <f t="shared" si="0"/>
        <v>0.43103448275862066</v>
      </c>
      <c r="G18" s="27"/>
      <c r="H18" s="27"/>
      <c r="I18" s="27"/>
      <c r="J18" s="27"/>
    </row>
    <row r="19" spans="1:10" ht="15">
      <c r="A19" s="27"/>
      <c r="B19" s="27"/>
      <c r="C19" s="27"/>
      <c r="D19" s="150" t="s">
        <v>34</v>
      </c>
      <c r="E19" s="150">
        <f>SUM(E10:E18)</f>
        <v>232</v>
      </c>
      <c r="F19" s="155">
        <v>100</v>
      </c>
      <c r="G19" s="27"/>
      <c r="H19" s="27"/>
      <c r="I19" s="27"/>
      <c r="J19" s="27"/>
    </row>
    <row r="20" spans="1:10" ht="15">
      <c r="A20" s="27"/>
      <c r="B20" s="27"/>
      <c r="C20" s="27"/>
      <c r="D20" s="27"/>
      <c r="E20" s="27"/>
      <c r="F20" s="27"/>
      <c r="G20" s="27"/>
      <c r="H20" s="27"/>
      <c r="I20" s="27"/>
      <c r="J20" s="27"/>
    </row>
    <row r="21" spans="1:10" ht="15">
      <c r="A21" s="27"/>
      <c r="B21" s="27"/>
      <c r="C21" s="27"/>
      <c r="D21" s="27"/>
      <c r="E21" s="27"/>
      <c r="F21" s="27"/>
      <c r="G21" s="27"/>
      <c r="H21" s="27"/>
      <c r="I21" s="27"/>
      <c r="J21" s="27"/>
    </row>
    <row r="22" spans="1:10" ht="15">
      <c r="A22" s="27"/>
      <c r="B22" s="27"/>
      <c r="C22" s="27"/>
      <c r="D22" s="297" t="s">
        <v>131</v>
      </c>
      <c r="E22" s="297"/>
      <c r="F22" s="297"/>
      <c r="G22" s="27"/>
      <c r="H22" s="27"/>
      <c r="I22" s="27"/>
      <c r="J22" s="27"/>
    </row>
    <row r="23" spans="1:10" ht="15">
      <c r="A23" s="27"/>
      <c r="B23" s="27"/>
      <c r="C23" s="27"/>
      <c r="D23" s="27"/>
      <c r="E23" s="27"/>
      <c r="F23" s="27"/>
      <c r="G23" s="27"/>
      <c r="H23" s="27"/>
      <c r="I23" s="27"/>
      <c r="J23" s="27"/>
    </row>
    <row r="24" spans="1:10" ht="15">
      <c r="A24" s="27"/>
      <c r="B24" s="27"/>
      <c r="C24" s="27"/>
      <c r="D24" s="150" t="s">
        <v>129</v>
      </c>
      <c r="E24" s="150" t="s">
        <v>10</v>
      </c>
      <c r="F24" s="150" t="s">
        <v>130</v>
      </c>
      <c r="G24" s="27"/>
      <c r="H24" s="27"/>
      <c r="I24" s="27"/>
      <c r="J24" s="27"/>
    </row>
    <row r="25" spans="1:10" ht="15">
      <c r="A25" s="27"/>
      <c r="B25" s="27"/>
      <c r="C25" s="27"/>
      <c r="D25" s="151">
        <v>2</v>
      </c>
      <c r="E25" s="156">
        <v>3790</v>
      </c>
      <c r="F25" s="153">
        <f>E25/4657*100</f>
        <v>81.38286450504617</v>
      </c>
      <c r="G25" s="27"/>
      <c r="H25" s="27"/>
      <c r="I25" s="27"/>
      <c r="J25" s="27"/>
    </row>
    <row r="26" spans="1:10" ht="15">
      <c r="A26" s="27"/>
      <c r="B26" s="27"/>
      <c r="C26" s="27"/>
      <c r="D26" s="151">
        <v>3</v>
      </c>
      <c r="E26" s="152">
        <v>623</v>
      </c>
      <c r="F26" s="153">
        <f aca="true" t="shared" si="1" ref="F26:F32">E26/4657*100</f>
        <v>13.377710972729226</v>
      </c>
      <c r="G26" s="27"/>
      <c r="H26" s="27"/>
      <c r="I26" s="27"/>
      <c r="J26" s="27"/>
    </row>
    <row r="27" spans="1:10" ht="15">
      <c r="A27" s="27"/>
      <c r="B27" s="27"/>
      <c r="C27" s="27"/>
      <c r="D27" s="151">
        <v>4</v>
      </c>
      <c r="E27" s="152">
        <v>174</v>
      </c>
      <c r="F27" s="153">
        <f t="shared" si="1"/>
        <v>3.7363109297831225</v>
      </c>
      <c r="G27" s="27"/>
      <c r="H27" s="27"/>
      <c r="I27" s="27"/>
      <c r="J27" s="27"/>
    </row>
    <row r="28" spans="1:10" ht="15">
      <c r="A28" s="27"/>
      <c r="B28" s="27"/>
      <c r="C28" s="27"/>
      <c r="D28" s="151">
        <v>5</v>
      </c>
      <c r="E28" s="152">
        <v>45</v>
      </c>
      <c r="F28" s="153">
        <f t="shared" si="1"/>
        <v>0.9662873094266696</v>
      </c>
      <c r="G28" s="27"/>
      <c r="H28" s="27"/>
      <c r="I28" s="27"/>
      <c r="J28" s="27"/>
    </row>
    <row r="29" spans="1:10" ht="15">
      <c r="A29" s="27"/>
      <c r="B29" s="27"/>
      <c r="C29" s="27"/>
      <c r="D29" s="151">
        <v>6</v>
      </c>
      <c r="E29" s="152">
        <v>12</v>
      </c>
      <c r="F29" s="153">
        <f t="shared" si="1"/>
        <v>0.2576766158471119</v>
      </c>
      <c r="G29" s="27"/>
      <c r="H29" s="27"/>
      <c r="I29" s="27"/>
      <c r="J29" s="27"/>
    </row>
    <row r="30" spans="1:10" ht="15">
      <c r="A30" s="27"/>
      <c r="B30" s="27"/>
      <c r="C30" s="27"/>
      <c r="D30" s="151">
        <v>7</v>
      </c>
      <c r="E30" s="152">
        <v>10</v>
      </c>
      <c r="F30" s="153">
        <f t="shared" si="1"/>
        <v>0.2147305132059266</v>
      </c>
      <c r="G30" s="27"/>
      <c r="H30" s="27"/>
      <c r="I30" s="27"/>
      <c r="J30" s="27"/>
    </row>
    <row r="31" spans="1:10" ht="15">
      <c r="A31" s="27"/>
      <c r="B31" s="27"/>
      <c r="C31" s="27"/>
      <c r="D31" s="151">
        <v>8</v>
      </c>
      <c r="E31" s="152">
        <v>2</v>
      </c>
      <c r="F31" s="153">
        <f t="shared" si="1"/>
        <v>0.04294610264118531</v>
      </c>
      <c r="G31" s="27"/>
      <c r="H31" s="27"/>
      <c r="I31" s="27"/>
      <c r="J31" s="27"/>
    </row>
    <row r="32" spans="1:10" ht="15">
      <c r="A32" s="27"/>
      <c r="B32" s="27"/>
      <c r="C32" s="27"/>
      <c r="D32" s="151">
        <v>10</v>
      </c>
      <c r="E32" s="152">
        <v>1</v>
      </c>
      <c r="F32" s="153">
        <f t="shared" si="1"/>
        <v>0.021473051320592657</v>
      </c>
      <c r="G32" s="27"/>
      <c r="H32" s="27"/>
      <c r="I32" s="27"/>
      <c r="J32" s="27"/>
    </row>
    <row r="33" spans="1:10" ht="15">
      <c r="A33" s="27"/>
      <c r="B33" s="27"/>
      <c r="C33" s="27"/>
      <c r="D33" s="150" t="s">
        <v>34</v>
      </c>
      <c r="E33" s="157">
        <f>SUM(E25:E32)</f>
        <v>4657</v>
      </c>
      <c r="F33" s="155">
        <v>100</v>
      </c>
      <c r="G33" s="27"/>
      <c r="H33" s="27"/>
      <c r="I33" s="27"/>
      <c r="J33" s="27"/>
    </row>
    <row r="34" spans="1:10" ht="15">
      <c r="A34" s="27"/>
      <c r="B34" s="27"/>
      <c r="C34" s="27"/>
      <c r="D34" s="158" t="s">
        <v>19</v>
      </c>
      <c r="E34" s="158"/>
      <c r="F34" s="158"/>
      <c r="G34" s="27"/>
      <c r="H34" s="27"/>
      <c r="I34" s="27"/>
      <c r="J34" s="27"/>
    </row>
    <row r="35" spans="1:10" ht="15">
      <c r="A35" s="27"/>
      <c r="B35" s="27"/>
      <c r="C35" s="27"/>
      <c r="D35" s="27"/>
      <c r="E35" s="27"/>
      <c r="F35" s="27"/>
      <c r="G35" s="27"/>
      <c r="H35" s="27"/>
      <c r="I35" s="27"/>
      <c r="J35" s="27"/>
    </row>
    <row r="36" spans="1:10" ht="15">
      <c r="A36" s="27"/>
      <c r="B36" s="27"/>
      <c r="C36" s="27"/>
      <c r="D36" s="27"/>
      <c r="E36" s="27"/>
      <c r="F36" s="27"/>
      <c r="G36" s="27"/>
      <c r="H36" s="27"/>
      <c r="I36" s="27"/>
      <c r="J36" s="27"/>
    </row>
    <row r="37" spans="1:10" ht="15">
      <c r="A37" s="27"/>
      <c r="B37" s="27"/>
      <c r="C37" s="27"/>
      <c r="D37" s="27"/>
      <c r="E37" s="27"/>
      <c r="F37" s="27"/>
      <c r="G37" s="27"/>
      <c r="H37" s="27"/>
      <c r="I37" s="27"/>
      <c r="J37" s="27"/>
    </row>
    <row r="38" spans="1:10" ht="15">
      <c r="A38" s="27"/>
      <c r="B38" s="27"/>
      <c r="C38" s="27"/>
      <c r="D38" s="27"/>
      <c r="E38" s="27"/>
      <c r="F38" s="27"/>
      <c r="G38" s="27"/>
      <c r="H38" s="27"/>
      <c r="I38" s="27"/>
      <c r="J38" s="27"/>
    </row>
    <row r="39" spans="1:10" ht="15">
      <c r="A39" s="27"/>
      <c r="B39" s="27"/>
      <c r="C39" s="27"/>
      <c r="D39" s="27"/>
      <c r="E39" s="27"/>
      <c r="F39" s="27"/>
      <c r="G39" s="159"/>
      <c r="H39" s="27"/>
      <c r="I39" s="27"/>
      <c r="J39" s="27"/>
    </row>
    <row r="40" spans="1:10" ht="15">
      <c r="A40" s="27"/>
      <c r="B40" s="160"/>
      <c r="C40" s="160"/>
      <c r="D40" s="27"/>
      <c r="E40" s="27"/>
      <c r="F40" s="27"/>
      <c r="G40" s="161"/>
      <c r="H40" s="27"/>
      <c r="I40" s="27"/>
      <c r="J40" s="27"/>
    </row>
    <row r="41" spans="1:10" ht="15">
      <c r="A41" s="27"/>
      <c r="B41" s="27"/>
      <c r="C41" s="27"/>
      <c r="D41" s="27"/>
      <c r="E41" s="27"/>
      <c r="F41" s="27"/>
      <c r="G41" s="27"/>
      <c r="H41" s="27"/>
      <c r="I41" s="27"/>
      <c r="J41" s="27"/>
    </row>
    <row r="42" spans="1:10" ht="15">
      <c r="A42" s="27"/>
      <c r="B42" s="27"/>
      <c r="C42" s="27"/>
      <c r="D42" s="27"/>
      <c r="E42" s="27"/>
      <c r="F42" s="27"/>
      <c r="G42" s="27"/>
      <c r="H42" s="27"/>
      <c r="I42" s="27"/>
      <c r="J42" s="27"/>
    </row>
    <row r="43" spans="1:10" ht="15">
      <c r="A43" s="27"/>
      <c r="B43" s="27"/>
      <c r="C43" s="27"/>
      <c r="D43" s="27"/>
      <c r="E43" s="27"/>
      <c r="F43" s="27"/>
      <c r="G43" s="27"/>
      <c r="H43" s="27"/>
      <c r="I43" s="27"/>
      <c r="J43" s="27"/>
    </row>
    <row r="44" spans="1:10" ht="15">
      <c r="A44" s="27"/>
      <c r="B44" s="27"/>
      <c r="C44" s="27"/>
      <c r="G44" s="27"/>
      <c r="H44" s="27"/>
      <c r="I44" s="27"/>
      <c r="J44" s="27"/>
    </row>
    <row r="45" spans="1:10" ht="15">
      <c r="A45" s="27"/>
      <c r="B45" s="27"/>
      <c r="C45" s="27"/>
      <c r="G45" s="27"/>
      <c r="H45" s="27"/>
      <c r="I45" s="27"/>
      <c r="J45" s="27"/>
    </row>
    <row r="46" spans="1:10" ht="15">
      <c r="A46" s="27"/>
      <c r="B46" s="27"/>
      <c r="C46" s="27"/>
      <c r="G46" s="27"/>
      <c r="H46" s="27"/>
      <c r="I46" s="27"/>
      <c r="J46" s="27"/>
    </row>
    <row r="47" spans="1:10" ht="15">
      <c r="A47" s="27"/>
      <c r="B47" s="27"/>
      <c r="C47" s="27"/>
      <c r="G47" s="27"/>
      <c r="H47" s="27"/>
      <c r="I47" s="27"/>
      <c r="J47" s="27"/>
    </row>
    <row r="48" spans="1:10" ht="15">
      <c r="A48" s="27"/>
      <c r="B48" s="27"/>
      <c r="C48" s="27"/>
      <c r="G48" s="27"/>
      <c r="H48" s="27"/>
      <c r="I48" s="27"/>
      <c r="J48" s="27"/>
    </row>
    <row r="49" spans="1:10" ht="15">
      <c r="A49" s="27"/>
      <c r="B49" s="27"/>
      <c r="C49" s="27"/>
      <c r="G49" s="27"/>
      <c r="H49" s="27"/>
      <c r="I49" s="27"/>
      <c r="J49" s="27"/>
    </row>
  </sheetData>
  <sheetProtection/>
  <mergeCells count="4">
    <mergeCell ref="A2:J2"/>
    <mergeCell ref="C4:G4"/>
    <mergeCell ref="D7:F7"/>
    <mergeCell ref="D22:F2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&amp;L19.03.2010&amp;CTÜRKİYE ODALAR ve BORSALAR BİRLİĞİ
Bilgi Hizmetleri Dairesi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J13"/>
  <sheetViews>
    <sheetView zoomScalePageLayoutView="0" workbookViewId="0" topLeftCell="A1">
      <selection activeCell="A1" sqref="A1"/>
    </sheetView>
  </sheetViews>
  <sheetFormatPr defaultColWidth="9.140625" defaultRowHeight="15"/>
  <sheetData>
    <row r="2" spans="1:10" ht="18.75" thickBot="1">
      <c r="A2" s="235" t="s">
        <v>132</v>
      </c>
      <c r="B2" s="235"/>
      <c r="C2" s="235"/>
      <c r="D2" s="235"/>
      <c r="E2" s="235"/>
      <c r="F2" s="235"/>
      <c r="G2" s="235"/>
      <c r="H2" s="235"/>
      <c r="I2" s="235"/>
      <c r="J2" s="235"/>
    </row>
    <row r="5" spans="1:10" ht="18.75" customHeight="1">
      <c r="A5" s="263" t="s">
        <v>133</v>
      </c>
      <c r="B5" s="263"/>
      <c r="C5" s="263"/>
      <c r="D5" s="263"/>
      <c r="E5" s="263"/>
      <c r="F5" s="263"/>
      <c r="G5" s="263"/>
      <c r="H5" s="263"/>
      <c r="I5" s="263"/>
      <c r="J5" s="263"/>
    </row>
    <row r="6" spans="2:10" ht="15.75">
      <c r="B6" s="1"/>
      <c r="C6" s="162"/>
      <c r="D6" s="162"/>
      <c r="E6" s="162"/>
      <c r="F6" s="162"/>
      <c r="G6" s="162"/>
      <c r="H6" s="162"/>
      <c r="I6" s="162"/>
      <c r="J6" s="162"/>
    </row>
    <row r="7" spans="2:10" ht="15.75">
      <c r="B7" s="1"/>
      <c r="C7" s="162"/>
      <c r="D7" s="162"/>
      <c r="E7" s="162"/>
      <c r="F7" s="162"/>
      <c r="G7" s="162"/>
      <c r="H7" s="162"/>
      <c r="I7" s="162"/>
      <c r="J7" s="162"/>
    </row>
    <row r="9" spans="1:9" ht="15">
      <c r="A9" s="163"/>
      <c r="B9" s="303" t="s">
        <v>134</v>
      </c>
      <c r="C9" s="304"/>
      <c r="D9" s="303" t="s">
        <v>135</v>
      </c>
      <c r="E9" s="304"/>
      <c r="F9" s="303" t="s">
        <v>136</v>
      </c>
      <c r="G9" s="304"/>
      <c r="H9" s="303" t="s">
        <v>137</v>
      </c>
      <c r="I9" s="304"/>
    </row>
    <row r="10" spans="1:9" ht="15">
      <c r="A10" s="164" t="s">
        <v>138</v>
      </c>
      <c r="B10" s="298">
        <v>1710</v>
      </c>
      <c r="C10" s="299"/>
      <c r="D10" s="298">
        <v>1062</v>
      </c>
      <c r="E10" s="299"/>
      <c r="F10" s="300">
        <v>31</v>
      </c>
      <c r="G10" s="288"/>
      <c r="H10" s="300">
        <v>26</v>
      </c>
      <c r="I10" s="288"/>
    </row>
    <row r="11" spans="1:9" ht="15">
      <c r="A11" s="165" t="s">
        <v>34</v>
      </c>
      <c r="B11" s="301">
        <f>SUM(B10:C10)</f>
        <v>1710</v>
      </c>
      <c r="C11" s="302"/>
      <c r="D11" s="301">
        <f>SUM(D10:E10)</f>
        <v>1062</v>
      </c>
      <c r="E11" s="302"/>
      <c r="F11" s="301">
        <f>SUM(F10:G10)</f>
        <v>31</v>
      </c>
      <c r="G11" s="302"/>
      <c r="H11" s="301">
        <f>SUM(H10:I10)</f>
        <v>26</v>
      </c>
      <c r="I11" s="302"/>
    </row>
    <row r="13" spans="1:4" ht="15">
      <c r="A13" s="25" t="s">
        <v>19</v>
      </c>
      <c r="B13" s="25"/>
      <c r="C13" s="25"/>
      <c r="D13" s="25"/>
    </row>
  </sheetData>
  <sheetProtection/>
  <mergeCells count="14">
    <mergeCell ref="A2:J2"/>
    <mergeCell ref="A5:J5"/>
    <mergeCell ref="B9:C9"/>
    <mergeCell ref="D9:E9"/>
    <mergeCell ref="F9:G9"/>
    <mergeCell ref="H9:I9"/>
    <mergeCell ref="B10:C10"/>
    <mergeCell ref="D10:E10"/>
    <mergeCell ref="F10:G10"/>
    <mergeCell ref="H10:I10"/>
    <mergeCell ref="B11:C11"/>
    <mergeCell ref="D11:E11"/>
    <mergeCell ref="F11:G11"/>
    <mergeCell ref="H11:I11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  <headerFooter>
    <oddFooter>&amp;L19.03.2010&amp;CTÜRKİYE ODALAR ve BORSALAR BİRLİĞİ
Bilgi Hizmetleri Dairesi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2010-12-08T07:47:19Z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2275DMW4H6TN-225-175</vt:lpwstr>
  </property>
  <property fmtid="{D5CDD505-2E9C-101B-9397-08002B2CF9AE}" pid="3" name="_dlc_DocIdItemGuid">
    <vt:lpwstr>3ede3ec7-0367-45f2-9d1b-2c21b9285fae</vt:lpwstr>
  </property>
  <property fmtid="{D5CDD505-2E9C-101B-9397-08002B2CF9AE}" pid="4" name="_dlc_DocIdUrl">
    <vt:lpwstr>http://sspsrv01:90/IktisadiRaporlama/_layouts/DocIdRedir.aspx?ID=2275DMW4H6TN-225-175, 2275DMW4H6TN-225-175</vt:lpwstr>
  </property>
</Properties>
</file>