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000" tabRatio="96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FAALİYET'!$A$1:$F$57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FAALİYETLER'!$A$1:$F$63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İLLER'!$38:$40</definedName>
    <definedName name="_xlnm.Print_Titles" localSheetId="18">'YABANCI SERMAYE ve ÜLKELER'!$53:$55</definedName>
  </definedNames>
  <calcPr fullCalcOnLoad="1"/>
</workbook>
</file>

<file path=xl/sharedStrings.xml><?xml version="1.0" encoding="utf-8"?>
<sst xmlns="http://schemas.openxmlformats.org/spreadsheetml/2006/main" count="1769" uniqueCount="607">
  <si>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</si>
  <si>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</si>
  <si>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</si>
  <si>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</si>
  <si>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</si>
  <si>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</si>
  <si>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</si>
  <si>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</si>
  <si>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</si>
  <si>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</si>
  <si>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</si>
  <si>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</si>
  <si>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</si>
  <si>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</si>
  <si>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</si>
  <si>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</si>
  <si>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</si>
  <si>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</si>
  <si>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</si>
  <si>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</si>
  <si>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</si>
  <si>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</si>
  <si>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</si>
  <si>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</si>
  <si>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</si>
  <si>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</si>
  <si>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</si>
  <si>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</si>
  <si>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</si>
  <si>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</si>
  <si>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Toplam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</si>
  <si>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</si>
  <si>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</si>
  <si>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</si>
  <si>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</si>
  <si>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</si>
  <si>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</si>
  <si>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</si>
  <si>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</si>
  <si>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</si>
  <si>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</si>
  <si>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</si>
  <si>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</si>
  <si>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</si>
  <si>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</si>
  <si>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</si>
  <si>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</si>
  <si>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</si>
  <si>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</si>
  <si>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</si>
  <si>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</si>
  <si>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</si>
  <si>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</si>
  <si>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</si>
  <si>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</si>
  <si>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</si>
  <si>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</si>
  <si>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</si>
  <si>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</si>
  <si>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</si>
  <si>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</si>
  <si>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</si>
  <si>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</si>
  <si>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</si>
  <si>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</si>
  <si>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</si>
  <si>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</si>
  <si>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</si>
  <si>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</si>
  <si>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</si>
  <si>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</si>
  <si>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</si>
  <si>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</si>
  <si>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</si>
  <si>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</si>
  <si>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</si>
  <si>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</si>
  <si>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</si>
  <si>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</si>
  <si>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</si>
  <si>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</si>
  <si>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</si>
  <si>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</si>
  <si>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</si>
  <si>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</si>
  <si>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</si>
  <si>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</si>
  <si>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</si>
  <si>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</si>
  <si>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</si>
  <si>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</si>
  <si>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</si>
  <si>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</si>
  <si>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</si>
  <si>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</si>
  <si>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</si>
  <si>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</si>
  <si>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</si>
  <si>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</si>
  <si>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</si>
  <si>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</si>
  <si>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</si>
  <si>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</si>
  <si>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</si>
  <si>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</si>
  <si>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</si>
  <si>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</si>
  <si>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</si>
  <si>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</si>
  <si>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</si>
  <si>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</si>
  <si>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</si>
  <si>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</si>
  <si>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</si>
  <si>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</si>
  <si>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</si>
  <si>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</si>
  <si>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</si>
  <si>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</si>
  <si>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</si>
  <si>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</si>
  <si>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</si>
  <si>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</si>
  <si>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</si>
  <si>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</si>
  <si>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</si>
  <si>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</si>
  <si>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</si>
  <si>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</si>
  <si>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</si>
  <si>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</si>
  <si>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</si>
  <si>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</si>
  <si>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</si>
  <si>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</si>
  <si>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</si>
  <si>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</si>
  <si>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</si>
  <si>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</si>
  <si>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</si>
  <si>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</si>
  <si>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</si>
  <si>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</si>
  <si>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</si>
  <si>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</si>
  <si>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</si>
  <si>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</si>
  <si>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</si>
  <si>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</si>
  <si>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</si>
  <si>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</si>
  <si>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</si>
  <si>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</si>
  <si>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</si>
  <si>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</si>
  <si>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</si>
  <si>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</si>
  <si>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</si>
  <si>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</si>
  <si>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</si>
  <si>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</si>
  <si>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</si>
  <si>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</si>
  <si>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</si>
  <si>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</si>
  <si>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</si>
  <si>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</si>
  <si>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</si>
  <si>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</si>
  <si>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</si>
  <si>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</si>
  <si>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</si>
  <si>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</si>
  <si>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</si>
  <si>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</si>
  <si>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</si>
  <si>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</si>
  <si>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</si>
  <si>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</si>
  <si>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</si>
  <si>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</si>
  <si>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</si>
  <si>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</si>
  <si>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</si>
  <si>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</si>
  <si>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</si>
  <si>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</si>
  <si>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</si>
  <si>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</si>
  <si>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</si>
  <si>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</si>
  <si>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</si>
  <si>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</si>
  <si>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</si>
  <si>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</si>
  <si>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</si>
  <si>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</si>
  <si>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</si>
  <si>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</si>
  <si>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</si>
  <si>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</si>
  <si>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</si>
  <si>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</si>
  <si>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</si>
  <si>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</si>
  <si>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</si>
  <si>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</si>
  <si>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</si>
  <si>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</si>
  <si>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</si>
  <si>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</si>
  <si>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</si>
  <si>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</si>
  <si>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</si>
  <si>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</si>
  <si>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</si>
  <si>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</si>
  <si>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</si>
  <si>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</si>
  <si>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</si>
  <si>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</si>
  <si>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</si>
  <si>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</si>
  <si>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</si>
  <si>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</si>
  <si>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</si>
  <si>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</si>
  <si>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</si>
  <si>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</si>
  <si>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</si>
  <si>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</si>
  <si>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</si>
  <si>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</si>
  <si>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</si>
  <si>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</si>
  <si>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</si>
  <si>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</si>
  <si>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</si>
  <si>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</si>
  <si>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</si>
  <si>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</si>
  <si>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</si>
  <si>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</si>
  <si>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</si>
  <si>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</si>
  <si>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</si>
  <si>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</si>
  <si>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Başka yerde sınıflandırılmamış kara taşımacılığı ile yapılan diğer yolcu taşımacılığı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</si>
  <si>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</si>
  <si>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</si>
  <si>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</si>
  <si>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</si>
  <si>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</si>
  <si>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</si>
  <si>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</si>
  <si>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</si>
  <si>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</si>
  <si>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</si>
  <si>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</si>
  <si>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</si>
  <si>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</si>
  <si>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</si>
  <si>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</si>
  <si>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</si>
  <si>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</si>
  <si>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</si>
  <si>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</si>
  <si>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</si>
  <si>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</si>
  <si>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</si>
  <si>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</si>
  <si>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</si>
  <si>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</si>
  <si>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</si>
  <si>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</si>
  <si>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</si>
  <si>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</si>
  <si>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</si>
  <si>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</si>
  <si>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</si>
  <si>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</si>
  <si>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</si>
  <si>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</si>
  <si>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</si>
  <si>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</si>
  <si>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</si>
  <si>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</si>
  <si>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</si>
  <si>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</si>
  <si>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</si>
  <si>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</si>
  <si>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</si>
  <si>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</si>
  <si>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</si>
  <si>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</si>
  <si>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</si>
  <si>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</si>
  <si>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</si>
  <si>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</si>
  <si>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</si>
  <si>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</si>
  <si>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</si>
  <si>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</si>
  <si>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</si>
  <si>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</si>
  <si>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</si>
  <si>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</si>
  <si>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</si>
  <si>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</si>
  <si>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</si>
  <si>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</si>
  <si>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</si>
  <si>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</si>
  <si>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</si>
  <si>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</si>
  <si>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</si>
  <si>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</si>
  <si>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</si>
  <si>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</si>
  <si>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</si>
  <si>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</si>
  <si>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</si>
  <si>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</si>
  <si>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</si>
  <si>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</si>
  <si>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</si>
  <si>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</si>
  <si>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</si>
  <si>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</si>
  <si>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</si>
  <si>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</si>
  <si>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</si>
  <si>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</si>
  <si>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</si>
  <si>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</si>
  <si>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</si>
  <si>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</si>
  <si>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</si>
  <si>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</si>
  <si>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</si>
  <si>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</si>
  <si>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</si>
  <si>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</si>
  <si>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</si>
  <si>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</si>
  <si>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</si>
  <si>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</si>
  <si>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</si>
  <si>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</si>
  <si>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</si>
  <si>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</si>
  <si>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</si>
  <si>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</si>
  <si>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</si>
  <si>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</si>
  <si>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</si>
  <si>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</si>
  <si>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</si>
  <si>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</si>
  <si>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</si>
  <si>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</si>
  <si>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</si>
  <si>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</si>
  <si>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</si>
  <si>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</si>
  <si>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</si>
  <si>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</si>
  <si>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</si>
  <si>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</si>
  <si>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</si>
  <si>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</si>
  <si>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</si>
  <si>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</si>
  <si>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</si>
  <si>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</si>
  <si>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</si>
  <si>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</si>
  <si>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</si>
  <si>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</si>
  <si>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</si>
  <si>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</si>
  <si>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</si>
  <si>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</si>
  <si>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</si>
  <si>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</si>
  <si>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</si>
  <si>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</si>
  <si>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</si>
  <si>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</si>
  <si>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</si>
  <si>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</si>
  <si>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</si>
  <si>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</si>
  <si>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</si>
  <si>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</si>
  <si>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</si>
  <si>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</si>
  <si>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</si>
  <si>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</si>
  <si>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</si>
  <si>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</si>
  <si>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</si>
  <si>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</si>
  <si>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</si>
  <si>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</si>
  <si>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</si>
  <si>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</si>
  <si>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</si>
  <si>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</si>
  <si>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</si>
  <si>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</si>
  <si>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</si>
  <si>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</si>
  <si>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</si>
  <si>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</si>
  <si>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</si>
  <si>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</si>
  <si>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</si>
  <si>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</si>
  <si>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</si>
  <si>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</si>
  <si>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</si>
  <si>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</si>
  <si>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</si>
  <si>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</si>
  <si>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</si>
  <si>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</si>
  <si>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</si>
  <si>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</si>
  <si>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</si>
  <si>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</si>
  <si>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</si>
  <si>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</si>
  <si>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</si>
  <si>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</si>
  <si>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</si>
  <si>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</si>
  <si>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</si>
  <si>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</si>
  <si>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</si>
  <si>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</si>
  <si>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</si>
  <si>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</si>
  <si>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</si>
  <si>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</si>
  <si>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46.42</t>
  </si>
  <si>
    <t>Giysi ve ayakkabı toptan ticareti</t>
  </si>
  <si>
    <t>Hizmet Kooperatifi</t>
  </si>
  <si>
    <t>Lüksemburg</t>
  </si>
  <si>
    <t>Katar</t>
  </si>
  <si>
    <t>Tayland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</si>
  <si>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</si>
  <si>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</si>
  <si>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</si>
  <si>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</si>
  <si>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</si>
  <si>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</si>
  <si>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</si>
  <si>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</si>
  <si>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</si>
  <si>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</si>
  <si>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</si>
  <si>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</si>
  <si>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</si>
  <si>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</si>
  <si>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</si>
  <si>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47.91</t>
  </si>
  <si>
    <t>Posta yoluyla veya internet üzerinden yapılan perakende ticaret</t>
  </si>
  <si>
    <t>Arnavutluk</t>
  </si>
  <si>
    <t>İrlanda</t>
  </si>
  <si>
    <t>Avustralya</t>
  </si>
  <si>
    <t>79.90 -Diğer rezervasyon hizmetleri ve ilgili faaliyetler</t>
  </si>
  <si>
    <t>Gerçek Kişi Tic.İşl.</t>
  </si>
  <si>
    <t>TÜRKİYE</t>
  </si>
  <si>
    <t>Umman</t>
  </si>
  <si>
    <t>Beyaz Rusya</t>
  </si>
  <si>
    <t>Kamerun</t>
  </si>
  <si>
    <t>Kuzey Kore</t>
  </si>
  <si>
    <t>İzlanda</t>
  </si>
  <si>
    <t>47.11 -Belirli bir mala tahsis edilmemiş mağazalarda gıda, içecek veya tütün ağırlıklı perakende ticaret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</si>
  <si>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</si>
  <si>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</si>
  <si>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</si>
  <si>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</si>
  <si>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</si>
  <si>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</si>
  <si>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</si>
  <si>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</si>
  <si>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</si>
  <si>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</si>
  <si>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</si>
  <si>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</si>
  <si>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>73.11</t>
  </si>
  <si>
    <t>Reklam ajanslarının faaliyetleri</t>
  </si>
  <si>
    <t>Kuzey Kıbrıs Türk Cum.</t>
  </si>
  <si>
    <t>Somali</t>
  </si>
  <si>
    <t>Moritanya</t>
  </si>
  <si>
    <t>Makedonya</t>
  </si>
  <si>
    <t>Ermenistan</t>
  </si>
  <si>
    <t>Komor Adaları</t>
  </si>
  <si>
    <t>Burkina Faso</t>
  </si>
  <si>
    <t>Tacikistan</t>
  </si>
  <si>
    <t>Filipinler</t>
  </si>
  <si>
    <t>Sri Lanka</t>
  </si>
  <si>
    <t>Kolombiya</t>
  </si>
  <si>
    <t>Endonezya</t>
  </si>
  <si>
    <t>Senegal</t>
  </si>
  <si>
    <t>Estonya</t>
  </si>
  <si>
    <t>Malta</t>
  </si>
  <si>
    <t>41.10 -İnşaat projelerinin geliştirilmesi</t>
  </si>
  <si>
    <t>46.69 -Diğer makine ve ekipmanların toptan ticareti</t>
  </si>
  <si>
    <t>55.10 -Oteller ve benzeri konaklama yerleri</t>
  </si>
  <si>
    <t>55.20 -Tatil ve diğer kısa süreli konaklama yerleri</t>
  </si>
  <si>
    <t>46.38 -Balık, kabuklular ve yumuşakçalar da dahil diğer gıda maddelerinin toptan ticareti</t>
  </si>
  <si>
    <t>47.77 -Belirli bir mala tahsis edilmiş mağazalarda saat ve mücevher perakende ticareti</t>
  </si>
  <si>
    <t>Tahılların (pirinç hariç), baklagillerin ve yağlı tohumların yetiştirilmesi</t>
  </si>
  <si>
    <t>Deniz Motorlu Taşıyıcılar Kooperatifi</t>
  </si>
  <si>
    <t>Temin Tevzi Kooperatifi</t>
  </si>
  <si>
    <t>Slovak Cum.</t>
  </si>
  <si>
    <t>Kenya</t>
  </si>
  <si>
    <t>Panama</t>
  </si>
  <si>
    <t>Moğolistan</t>
  </si>
  <si>
    <t>Cebelitarık</t>
  </si>
  <si>
    <t>Nijer</t>
  </si>
  <si>
    <t>Hongkong</t>
  </si>
  <si>
    <t>46.41 -Tekstil ürünlerinin toptan ticareti</t>
  </si>
  <si>
    <t>46.46 -Eczacılık ürünlerinin toptan ticareti</t>
  </si>
  <si>
    <t>Anonim Şirket</t>
  </si>
  <si>
    <t>Kollektif Şirket</t>
  </si>
  <si>
    <t>Komandit Şirket</t>
  </si>
  <si>
    <t>Limited Şirket</t>
  </si>
  <si>
    <t xml:space="preserve"> </t>
  </si>
  <si>
    <t>Sigorta Kooperatifi</t>
  </si>
  <si>
    <t>Güney Afrika Cum.</t>
  </si>
  <si>
    <t>Portekiz</t>
  </si>
  <si>
    <t>Bahreyn</t>
  </si>
  <si>
    <t>Yeni Zelanda</t>
  </si>
  <si>
    <t>Macaristan</t>
  </si>
  <si>
    <t>Litvanya</t>
  </si>
  <si>
    <t>Bolivya</t>
  </si>
  <si>
    <t>Benin</t>
  </si>
  <si>
    <t>İktisadi Faaliyetler ve Şirket Türleri                                                         NACE REV2</t>
  </si>
  <si>
    <t>-</t>
  </si>
  <si>
    <t>85.59</t>
  </si>
  <si>
    <t>Başka yerde sınıflandırılmamış diğer eğitim</t>
  </si>
  <si>
    <t>85.31</t>
  </si>
  <si>
    <t>Genel ortaöğretim</t>
  </si>
  <si>
    <t>85.20</t>
  </si>
  <si>
    <t>İlköğretim</t>
  </si>
  <si>
    <t>85.60</t>
  </si>
  <si>
    <t>Eğitimi destekleyici faaliyetler</t>
  </si>
  <si>
    <t>Moldovya</t>
  </si>
  <si>
    <t>Etiyopya</t>
  </si>
  <si>
    <t>Ağustos</t>
  </si>
  <si>
    <t>70.22</t>
  </si>
  <si>
    <t>İşletme ve diğer idari danışmanlık faaliyetleri</t>
  </si>
  <si>
    <t xml:space="preserve">Eğitim/Araştırma ve Geliştirme Kooperatifi </t>
  </si>
  <si>
    <t xml:space="preserve"> Yabancı Sermaye Oranı (%)</t>
  </si>
  <si>
    <t>Yabancı Sermaye Oranı (%)</t>
  </si>
  <si>
    <t>Malezya</t>
  </si>
  <si>
    <t>Tayvan</t>
  </si>
  <si>
    <t>60.20</t>
  </si>
  <si>
    <t>Televizyon programcılığı ve yayıncılığı faaliyetleri</t>
  </si>
  <si>
    <t>Cibuti</t>
  </si>
  <si>
    <t>Dominika</t>
  </si>
  <si>
    <t>68.10 -Kendine ait gayrimenkulün alınıp satılması</t>
  </si>
  <si>
    <t>46.31 -Meyve ve sebzelerin toptan ticareti</t>
  </si>
  <si>
    <t>Eylül</t>
  </si>
  <si>
    <t>Ekim</t>
  </si>
  <si>
    <t xml:space="preserve"> 2016 ARALIK AYINA AİT KURULAN ve KAPANAN ŞİRKET İSTATİSTİKLERİ</t>
  </si>
  <si>
    <t xml:space="preserve">2016 OCAK-ARALIK </t>
  </si>
  <si>
    <t>2015 OCAK-ARALIK</t>
  </si>
  <si>
    <t>2016 ARALIK AYINA AİT KURULAN ve KAPANAN ŞİRKET İSTATİSTİKLERİ</t>
  </si>
  <si>
    <t xml:space="preserve">        2016 Ocak-ARALIK Döneminde Kurulan Yabancı Sermayeli Şirketlerin Ülkelere Göre Dağılımı</t>
  </si>
  <si>
    <t>2016 ARALIK  AYINA AİT KURULAN ve KAPANAN ŞİRKET İSTATİSTİKLERİ</t>
  </si>
  <si>
    <t>2016 Ocak-ARALIK Döneminde  Kurulan Yabancı Sermayeli Şirketlerin         Genel Görünümü</t>
  </si>
  <si>
    <t xml:space="preserve"> 2016 Ocak-ARALIK Döneminde   Kurulan Kooperatiflerin Genel Görünümü </t>
  </si>
  <si>
    <t>2016 ARALIK</t>
  </si>
  <si>
    <t>2016 OCAK-ARALIK</t>
  </si>
  <si>
    <t>2016 ARALIK (BİR AYLIK)</t>
  </si>
  <si>
    <t>2015  ARALIK (BİR AYLIK)</t>
  </si>
  <si>
    <t xml:space="preserve">2016 ARALIK AYINA AİT KURULAN VE KAPANAN ŞİRKET İSTATİSTİKLERİ </t>
  </si>
  <si>
    <t xml:space="preserve">ARALIK 2016 </t>
  </si>
  <si>
    <t>20 OCAK 2017</t>
  </si>
  <si>
    <t xml:space="preserve">  2016 ARALIK  AYINA AİT KURULAN ve KAPANAN ŞİRKET İSTATİSTİKLERİ</t>
  </si>
  <si>
    <t xml:space="preserve"> 2016  ARALIK  AYINA AİT KURULAN ve KAPANAN ŞİRKET İSTATİSTİKLERİ</t>
  </si>
  <si>
    <t>2016  ARALIK AYINA AİT KURULAN ve KAPANAN ŞİRKET İSTATİSTİKLERİ</t>
  </si>
  <si>
    <t xml:space="preserve"> 2016  ARALIK AYINA AİT KURULAN ve KAPANAN ŞİRKET İSTATİSTİKLERİ</t>
  </si>
  <si>
    <t>2016 Ocak- Aralık Ayları Arası Kurulan ŞirketlerinSermaye Dağılımları</t>
  </si>
  <si>
    <t>Ocak-Aralık Döneminde En Çok Şirket Kapanışı Olan İlk 10 Faaliyet</t>
  </si>
  <si>
    <t xml:space="preserve">Aralık Ayında Kurulan Kooperatiflerin Genel Görünümü </t>
  </si>
  <si>
    <t>Aralık Ayında Kurulan Yabancı Sermayeli Şirketlerin Genel Görünümü</t>
  </si>
  <si>
    <t>2016 Ocak-Aralık Döneminde Kurulan Yabancı Sermayeli Şirketlerin                                                                  İllere Göre Dağılımı</t>
  </si>
  <si>
    <t xml:space="preserve">        Aralık Ayında Kurulan Yabancı Sermayeli Şirketlerin Ülkelere Göre Dağılımı</t>
  </si>
  <si>
    <t>2016 Ocak-Aralık Döneminde En Çok Yabancı Sermayeli Şirket Kuruluşu Olan             İlk 20 Faaliyet</t>
  </si>
  <si>
    <t>ARALIK 2016</t>
  </si>
  <si>
    <t>OCAK-ARALIK 2016</t>
  </si>
  <si>
    <t>45.11</t>
  </si>
  <si>
    <t>Otomobillerin ve hafif motorlu kara taşıtlarının ticareti</t>
  </si>
  <si>
    <t>79.11</t>
  </si>
  <si>
    <t>Seyahat acentesi faaliyetleri</t>
  </si>
  <si>
    <t>14.13</t>
  </si>
  <si>
    <t>Diğer dış giyim eşyaları imalatı</t>
  </si>
  <si>
    <t>Kasım</t>
  </si>
  <si>
    <t>55.10</t>
  </si>
  <si>
    <t>Oteller ve benzer konaklama yerleri</t>
  </si>
  <si>
    <t>01.11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</si>
</sst>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4"/>
      <color indexed="8"/>
      <name val="Verdana"/>
      <family val="2"/>
    </font>
    <font>
      <b/>
      <sz val="6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7"/>
      <color theme="1"/>
      <name val="Calibri"/>
      <family val="2"/>
    </font>
    <font>
      <sz val="14"/>
      <color theme="1"/>
      <name val="Verdana"/>
      <family val="2"/>
    </font>
    <font>
      <b/>
      <sz val="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n"/>
      <bottom/>
    </border>
    <border>
      <left style="thick"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ck"/>
      <top style="thin"/>
      <bottom/>
    </border>
    <border>
      <left style="thick"/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ck"/>
      <right/>
      <top/>
      <bottom style="thick"/>
    </border>
    <border>
      <left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187FDE"/>
      </left>
      <right style="thin">
        <color rgb="FF187FDE"/>
      </right>
      <top>
        <color indexed="63"/>
      </top>
      <bottom style="thin">
        <color rgb="FF187FDE"/>
      </bottom>
    </border>
    <border>
      <left style="thin"/>
      <right style="medium"/>
      <top style="thin"/>
      <bottom/>
    </border>
    <border>
      <left/>
      <right style="thin"/>
      <top>
        <color indexed="63"/>
      </top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 style="thin"/>
      <right/>
      <top/>
      <bottom/>
    </border>
    <border>
      <left/>
      <right style="thick"/>
      <top style="thick"/>
      <bottom style="thin"/>
    </border>
    <border>
      <left/>
      <right/>
      <top style="thick"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/>
      <right style="thick"/>
      <top style="thick"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 style="thin"/>
    </border>
    <border>
      <left style="thick"/>
      <right style="thick"/>
      <top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 horizontal="center"/>
    </xf>
    <xf numFmtId="0" fontId="90" fillId="0" borderId="0" xfId="0" applyFont="1" applyAlignment="1">
      <alignment/>
    </xf>
    <xf numFmtId="3" fontId="91" fillId="33" borderId="10" xfId="0" applyNumberFormat="1" applyFont="1" applyFill="1" applyBorder="1" applyAlignment="1">
      <alignment horizontal="center"/>
    </xf>
    <xf numFmtId="3" fontId="92" fillId="33" borderId="11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 horizontal="center" vertical="center"/>
    </xf>
    <xf numFmtId="3" fontId="92" fillId="33" borderId="11" xfId="0" applyNumberFormat="1" applyFont="1" applyFill="1" applyBorder="1" applyAlignment="1">
      <alignment/>
    </xf>
    <xf numFmtId="3" fontId="92" fillId="33" borderId="12" xfId="0" applyNumberFormat="1" applyFont="1" applyFill="1" applyBorder="1" applyAlignment="1">
      <alignment/>
    </xf>
    <xf numFmtId="3" fontId="91" fillId="33" borderId="11" xfId="0" applyNumberFormat="1" applyFont="1" applyFill="1" applyBorder="1" applyAlignment="1">
      <alignment/>
    </xf>
    <xf numFmtId="3" fontId="91" fillId="33" borderId="12" xfId="0" applyNumberFormat="1" applyFont="1" applyFill="1" applyBorder="1" applyAlignment="1">
      <alignment horizontal="center"/>
    </xf>
    <xf numFmtId="3" fontId="91" fillId="33" borderId="13" xfId="0" applyNumberFormat="1" applyFont="1" applyFill="1" applyBorder="1" applyAlignment="1">
      <alignment horizontal="center"/>
    </xf>
    <xf numFmtId="3" fontId="91" fillId="33" borderId="13" xfId="0" applyNumberFormat="1" applyFont="1" applyFill="1" applyBorder="1" applyAlignment="1">
      <alignment/>
    </xf>
    <xf numFmtId="3" fontId="91" fillId="33" borderId="14" xfId="0" applyNumberFormat="1" applyFont="1" applyFill="1" applyBorder="1" applyAlignment="1">
      <alignment horizontal="center"/>
    </xf>
    <xf numFmtId="1" fontId="90" fillId="0" borderId="0" xfId="0" applyNumberFormat="1" applyFont="1" applyAlignment="1">
      <alignment/>
    </xf>
    <xf numFmtId="181" fontId="90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93" fillId="33" borderId="17" xfId="0" applyFont="1" applyFill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/>
    </xf>
    <xf numFmtId="14" fontId="89" fillId="0" borderId="0" xfId="0" applyNumberFormat="1" applyFont="1" applyAlignment="1">
      <alignment/>
    </xf>
    <xf numFmtId="1" fontId="94" fillId="34" borderId="0" xfId="0" applyNumberFormat="1" applyFont="1" applyFill="1" applyBorder="1" applyAlignment="1">
      <alignment horizontal="right"/>
    </xf>
    <xf numFmtId="1" fontId="95" fillId="34" borderId="0" xfId="0" applyNumberFormat="1" applyFont="1" applyFill="1" applyBorder="1" applyAlignment="1">
      <alignment horizontal="right"/>
    </xf>
    <xf numFmtId="0" fontId="9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3" fillId="33" borderId="18" xfId="0" applyFont="1" applyFill="1" applyBorder="1" applyAlignment="1">
      <alignment wrapText="1"/>
    </xf>
    <xf numFmtId="3" fontId="93" fillId="33" borderId="19" xfId="0" applyNumberFormat="1" applyFont="1" applyFill="1" applyBorder="1" applyAlignment="1">
      <alignment horizontal="right"/>
    </xf>
    <xf numFmtId="0" fontId="94" fillId="34" borderId="0" xfId="0" applyFont="1" applyFill="1" applyBorder="1" applyAlignment="1">
      <alignment horizontal="center" wrapText="1"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7" fillId="35" borderId="11" xfId="0" applyFont="1" applyFill="1" applyBorder="1" applyAlignment="1">
      <alignment horizontal="center"/>
    </xf>
    <xf numFmtId="0" fontId="100" fillId="0" borderId="0" xfId="0" applyFont="1" applyAlignment="1">
      <alignment horizontal="left"/>
    </xf>
    <xf numFmtId="0" fontId="96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4" fontId="101" fillId="0" borderId="0" xfId="0" applyNumberFormat="1" applyFont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02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102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0" fillId="36" borderId="15" xfId="0" applyFill="1" applyBorder="1" applyAlignment="1">
      <alignment/>
    </xf>
    <xf numFmtId="0" fontId="16" fillId="36" borderId="22" xfId="0" applyFont="1" applyFill="1" applyBorder="1" applyAlignment="1">
      <alignment/>
    </xf>
    <xf numFmtId="0" fontId="20" fillId="36" borderId="23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24" xfId="0" applyFont="1" applyFill="1" applyBorder="1" applyAlignment="1">
      <alignment horizontal="center" vertical="center" wrapText="1"/>
    </xf>
    <xf numFmtId="0" fontId="84" fillId="36" borderId="0" xfId="47" applyFill="1" applyBorder="1" applyAlignment="1" applyProtection="1">
      <alignment/>
      <protection/>
    </xf>
    <xf numFmtId="49" fontId="17" fillId="36" borderId="19" xfId="0" applyNumberFormat="1" applyFont="1" applyFill="1" applyBorder="1" applyAlignment="1" quotePrefix="1">
      <alignment horizontal="center" vertical="center"/>
    </xf>
    <xf numFmtId="0" fontId="19" fillId="36" borderId="23" xfId="0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 vertical="center"/>
    </xf>
    <xf numFmtId="0" fontId="84" fillId="36" borderId="0" xfId="47" applyFill="1" applyBorder="1" applyAlignment="1" applyProtection="1">
      <alignment wrapText="1"/>
      <protection/>
    </xf>
    <xf numFmtId="0" fontId="19" fillId="36" borderId="23" xfId="0" applyFont="1" applyFill="1" applyBorder="1" applyAlignment="1" quotePrefix="1">
      <alignment horizontal="center" vertical="top"/>
    </xf>
    <xf numFmtId="0" fontId="84" fillId="36" borderId="0" xfId="47" applyFill="1" applyBorder="1" applyAlignment="1" applyProtection="1">
      <alignment horizontal="left" wrapText="1"/>
      <protection/>
    </xf>
    <xf numFmtId="0" fontId="0" fillId="36" borderId="23" xfId="0" applyFill="1" applyBorder="1" applyAlignment="1">
      <alignment/>
    </xf>
    <xf numFmtId="49" fontId="103" fillId="36" borderId="19" xfId="0" applyNumberFormat="1" applyFont="1" applyFill="1" applyBorder="1" applyAlignment="1">
      <alignment horizontal="center" vertical="center"/>
    </xf>
    <xf numFmtId="0" fontId="0" fillId="36" borderId="25" xfId="0" applyFill="1" applyBorder="1" applyAlignment="1">
      <alignment/>
    </xf>
    <xf numFmtId="0" fontId="102" fillId="36" borderId="16" xfId="0" applyFont="1" applyFill="1" applyBorder="1" applyAlignment="1">
      <alignment/>
    </xf>
    <xf numFmtId="49" fontId="102" fillId="36" borderId="17" xfId="0" applyNumberFormat="1" applyFont="1" applyFill="1" applyBorder="1" applyAlignment="1">
      <alignment horizontal="center"/>
    </xf>
    <xf numFmtId="0" fontId="89" fillId="0" borderId="0" xfId="0" applyFont="1" applyAlignment="1">
      <alignment horizontal="left"/>
    </xf>
    <xf numFmtId="3" fontId="56" fillId="33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99" fillId="0" borderId="0" xfId="0" applyFont="1" applyBorder="1" applyAlignment="1">
      <alignment horizontal="center"/>
    </xf>
    <xf numFmtId="0" fontId="104" fillId="37" borderId="26" xfId="0" applyFont="1" applyFill="1" applyBorder="1" applyAlignment="1">
      <alignment wrapText="1"/>
    </xf>
    <xf numFmtId="0" fontId="99" fillId="0" borderId="0" xfId="0" applyFont="1" applyBorder="1" applyAlignment="1">
      <alignment horizontal="center" wrapText="1"/>
    </xf>
    <xf numFmtId="0" fontId="99" fillId="0" borderId="0" xfId="0" applyFont="1" applyBorder="1" applyAlignment="1">
      <alignment wrapText="1"/>
    </xf>
    <xf numFmtId="0" fontId="99" fillId="0" borderId="23" xfId="0" applyFont="1" applyBorder="1" applyAlignment="1">
      <alignment horizontal="center" wrapText="1"/>
    </xf>
    <xf numFmtId="0" fontId="102" fillId="0" borderId="0" xfId="0" applyFont="1" applyBorder="1" applyAlignment="1">
      <alignment horizontal="center"/>
    </xf>
    <xf numFmtId="0" fontId="99" fillId="0" borderId="0" xfId="0" applyFont="1" applyAlignment="1">
      <alignment/>
    </xf>
    <xf numFmtId="0" fontId="87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02" fillId="0" borderId="0" xfId="0" applyFont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27" xfId="0" applyFont="1" applyFill="1" applyBorder="1" applyAlignment="1">
      <alignment vertical="center"/>
    </xf>
    <xf numFmtId="0" fontId="49" fillId="35" borderId="28" xfId="0" applyFont="1" applyFill="1" applyBorder="1" applyAlignment="1">
      <alignment horizontal="center" vertical="center"/>
    </xf>
    <xf numFmtId="0" fontId="50" fillId="35" borderId="27" xfId="0" applyFont="1" applyFill="1" applyBorder="1" applyAlignment="1">
      <alignment vertical="center"/>
    </xf>
    <xf numFmtId="0" fontId="50" fillId="35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87" fillId="34" borderId="0" xfId="0" applyFont="1" applyFill="1" applyBorder="1" applyAlignment="1">
      <alignment horizontal="right" wrapText="1"/>
    </xf>
    <xf numFmtId="3" fontId="87" fillId="34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105" fillId="0" borderId="0" xfId="0" applyFont="1" applyBorder="1" applyAlignment="1">
      <alignment horizontal="left"/>
    </xf>
    <xf numFmtId="0" fontId="94" fillId="36" borderId="29" xfId="0" applyFont="1" applyFill="1" applyBorder="1" applyAlignment="1">
      <alignment horizontal="center" vertical="center" wrapText="1"/>
    </xf>
    <xf numFmtId="0" fontId="94" fillId="36" borderId="3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95" fillId="36" borderId="30" xfId="0" applyFont="1" applyFill="1" applyBorder="1" applyAlignment="1">
      <alignment/>
    </xf>
    <xf numFmtId="0" fontId="95" fillId="35" borderId="31" xfId="0" applyFont="1" applyFill="1" applyBorder="1" applyAlignment="1">
      <alignment/>
    </xf>
    <xf numFmtId="0" fontId="95" fillId="36" borderId="31" xfId="0" applyFont="1" applyFill="1" applyBorder="1" applyAlignment="1">
      <alignment/>
    </xf>
    <xf numFmtId="0" fontId="95" fillId="36" borderId="32" xfId="0" applyFont="1" applyFill="1" applyBorder="1" applyAlignment="1">
      <alignment/>
    </xf>
    <xf numFmtId="0" fontId="95" fillId="35" borderId="33" xfId="0" applyFont="1" applyFill="1" applyBorder="1" applyAlignment="1">
      <alignment/>
    </xf>
    <xf numFmtId="0" fontId="94" fillId="35" borderId="33" xfId="0" applyFont="1" applyFill="1" applyBorder="1" applyAlignment="1">
      <alignment/>
    </xf>
    <xf numFmtId="0" fontId="99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7" fillId="0" borderId="0" xfId="0" applyFont="1" applyAlignment="1">
      <alignment/>
    </xf>
    <xf numFmtId="0" fontId="92" fillId="0" borderId="0" xfId="0" applyFont="1" applyAlignment="1">
      <alignment/>
    </xf>
    <xf numFmtId="0" fontId="108" fillId="0" borderId="0" xfId="0" applyFont="1" applyAlignment="1">
      <alignment horizontal="left"/>
    </xf>
    <xf numFmtId="3" fontId="56" fillId="33" borderId="34" xfId="0" applyNumberFormat="1" applyFont="1" applyFill="1" applyBorder="1" applyAlignment="1">
      <alignment horizontal="right"/>
    </xf>
    <xf numFmtId="0" fontId="101" fillId="0" borderId="11" xfId="0" applyFont="1" applyBorder="1" applyAlignment="1">
      <alignment horizontal="right" vertical="center" wrapText="1"/>
    </xf>
    <xf numFmtId="0" fontId="61" fillId="35" borderId="35" xfId="0" applyFont="1" applyFill="1" applyBorder="1" applyAlignment="1">
      <alignment vertical="center"/>
    </xf>
    <xf numFmtId="0" fontId="62" fillId="36" borderId="36" xfId="0" applyFont="1" applyFill="1" applyBorder="1" applyAlignment="1">
      <alignment vertical="center"/>
    </xf>
    <xf numFmtId="0" fontId="62" fillId="35" borderId="36" xfId="0" applyFont="1" applyFill="1" applyBorder="1" applyAlignment="1">
      <alignment vertical="center"/>
    </xf>
    <xf numFmtId="0" fontId="62" fillId="36" borderId="37" xfId="0" applyFont="1" applyFill="1" applyBorder="1" applyAlignment="1">
      <alignment vertical="center"/>
    </xf>
    <xf numFmtId="0" fontId="62" fillId="35" borderId="37" xfId="0" applyFont="1" applyFill="1" applyBorder="1" applyAlignment="1">
      <alignment vertical="center"/>
    </xf>
    <xf numFmtId="0" fontId="62" fillId="35" borderId="38" xfId="0" applyFont="1" applyFill="1" applyBorder="1" applyAlignment="1">
      <alignment vertical="center"/>
    </xf>
    <xf numFmtId="0" fontId="99" fillId="0" borderId="0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87" fillId="35" borderId="11" xfId="0" applyFont="1" applyFill="1" applyBorder="1" applyAlignment="1">
      <alignment horizontal="center"/>
    </xf>
    <xf numFmtId="0" fontId="87" fillId="35" borderId="39" xfId="0" applyFont="1" applyFill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49" fillId="35" borderId="28" xfId="0" applyFont="1" applyFill="1" applyBorder="1" applyAlignment="1">
      <alignment horizontal="center" vertical="center"/>
    </xf>
    <xf numFmtId="0" fontId="87" fillId="35" borderId="39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 quotePrefix="1">
      <alignment/>
    </xf>
    <xf numFmtId="0" fontId="109" fillId="37" borderId="40" xfId="0" applyFont="1" applyFill="1" applyBorder="1" applyAlignment="1">
      <alignment horizontal="right"/>
    </xf>
    <xf numFmtId="0" fontId="109" fillId="37" borderId="41" xfId="0" applyFont="1" applyFill="1" applyBorder="1" applyAlignment="1">
      <alignment horizontal="right"/>
    </xf>
    <xf numFmtId="0" fontId="109" fillId="35" borderId="42" xfId="0" applyFont="1" applyFill="1" applyBorder="1" applyAlignment="1">
      <alignment horizontal="right" wrapText="1"/>
    </xf>
    <xf numFmtId="0" fontId="109" fillId="35" borderId="43" xfId="0" applyFont="1" applyFill="1" applyBorder="1" applyAlignment="1">
      <alignment horizontal="right" wrapText="1"/>
    </xf>
    <xf numFmtId="0" fontId="109" fillId="35" borderId="41" xfId="0" applyFont="1" applyFill="1" applyBorder="1" applyAlignment="1">
      <alignment horizontal="right" wrapText="1"/>
    </xf>
    <xf numFmtId="0" fontId="109" fillId="37" borderId="42" xfId="0" applyFont="1" applyFill="1" applyBorder="1" applyAlignment="1">
      <alignment horizontal="right"/>
    </xf>
    <xf numFmtId="0" fontId="109" fillId="37" borderId="43" xfId="0" applyFont="1" applyFill="1" applyBorder="1" applyAlignment="1">
      <alignment horizontal="right"/>
    </xf>
    <xf numFmtId="0" fontId="109" fillId="35" borderId="42" xfId="0" applyFont="1" applyFill="1" applyBorder="1" applyAlignment="1">
      <alignment horizontal="right"/>
    </xf>
    <xf numFmtId="0" fontId="109" fillId="35" borderId="43" xfId="0" applyFont="1" applyFill="1" applyBorder="1" applyAlignment="1">
      <alignment horizontal="right"/>
    </xf>
    <xf numFmtId="0" fontId="109" fillId="35" borderId="41" xfId="0" applyFont="1" applyFill="1" applyBorder="1" applyAlignment="1">
      <alignment horizontal="right"/>
    </xf>
    <xf numFmtId="3" fontId="109" fillId="36" borderId="25" xfId="0" applyNumberFormat="1" applyFont="1" applyFill="1" applyBorder="1" applyAlignment="1">
      <alignment horizontal="right" vertical="top" wrapText="1"/>
    </xf>
    <xf numFmtId="0" fontId="104" fillId="35" borderId="44" xfId="0" applyFont="1" applyFill="1" applyBorder="1" applyAlignment="1">
      <alignment horizontal="center"/>
    </xf>
    <xf numFmtId="0" fontId="104" fillId="35" borderId="45" xfId="0" applyFont="1" applyFill="1" applyBorder="1" applyAlignment="1">
      <alignment horizontal="center"/>
    </xf>
    <xf numFmtId="0" fontId="104" fillId="35" borderId="46" xfId="0" applyFont="1" applyFill="1" applyBorder="1" applyAlignment="1">
      <alignment horizontal="center"/>
    </xf>
    <xf numFmtId="0" fontId="101" fillId="0" borderId="11" xfId="0" applyFont="1" applyFill="1" applyBorder="1" applyAlignment="1">
      <alignment horizontal="right" vertical="center" wrapText="1"/>
    </xf>
    <xf numFmtId="3" fontId="101" fillId="0" borderId="11" xfId="0" applyNumberFormat="1" applyFont="1" applyFill="1" applyBorder="1" applyAlignment="1">
      <alignment horizontal="right" vertical="center" wrapText="1"/>
    </xf>
    <xf numFmtId="3" fontId="23" fillId="33" borderId="23" xfId="0" applyNumberFormat="1" applyFont="1" applyFill="1" applyBorder="1" applyAlignment="1">
      <alignment/>
    </xf>
    <xf numFmtId="3" fontId="24" fillId="33" borderId="47" xfId="0" applyNumberFormat="1" applyFont="1" applyFill="1" applyBorder="1" applyAlignment="1">
      <alignment horizontal="right"/>
    </xf>
    <xf numFmtId="3" fontId="24" fillId="33" borderId="48" xfId="0" applyNumberFormat="1" applyFont="1" applyFill="1" applyBorder="1" applyAlignment="1">
      <alignment horizontal="right"/>
    </xf>
    <xf numFmtId="3" fontId="24" fillId="33" borderId="49" xfId="0" applyNumberFormat="1" applyFont="1" applyFill="1" applyBorder="1" applyAlignment="1">
      <alignment horizontal="right"/>
    </xf>
    <xf numFmtId="0" fontId="108" fillId="0" borderId="0" xfId="0" applyFont="1" applyAlignment="1">
      <alignment/>
    </xf>
    <xf numFmtId="0" fontId="101" fillId="0" borderId="0" xfId="0" applyFont="1" applyAlignment="1">
      <alignment/>
    </xf>
    <xf numFmtId="3" fontId="25" fillId="33" borderId="50" xfId="0" applyNumberFormat="1" applyFont="1" applyFill="1" applyBorder="1" applyAlignment="1">
      <alignment horizontal="center"/>
    </xf>
    <xf numFmtId="3" fontId="25" fillId="33" borderId="11" xfId="0" applyNumberFormat="1" applyFont="1" applyFill="1" applyBorder="1" applyAlignment="1">
      <alignment/>
    </xf>
    <xf numFmtId="3" fontId="25" fillId="33" borderId="11" xfId="0" applyNumberFormat="1" applyFont="1" applyFill="1" applyBorder="1" applyAlignment="1">
      <alignment horizontal="center"/>
    </xf>
    <xf numFmtId="3" fontId="25" fillId="33" borderId="13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/>
    </xf>
    <xf numFmtId="3" fontId="24" fillId="33" borderId="51" xfId="0" applyNumberFormat="1" applyFont="1" applyFill="1" applyBorder="1" applyAlignment="1">
      <alignment horizontal="right"/>
    </xf>
    <xf numFmtId="3" fontId="24" fillId="33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3" fillId="33" borderId="21" xfId="0" applyFont="1" applyFill="1" applyBorder="1" applyAlignment="1">
      <alignment wrapText="1"/>
    </xf>
    <xf numFmtId="1" fontId="93" fillId="33" borderId="34" xfId="0" applyNumberFormat="1" applyFont="1" applyFill="1" applyBorder="1" applyAlignment="1">
      <alignment horizontal="right"/>
    </xf>
    <xf numFmtId="1" fontId="93" fillId="33" borderId="22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1" xfId="0" applyFont="1" applyBorder="1" applyAlignment="1">
      <alignment vertical="center" wrapText="1"/>
    </xf>
    <xf numFmtId="3" fontId="101" fillId="0" borderId="11" xfId="0" applyNumberFormat="1" applyFont="1" applyBorder="1" applyAlignment="1">
      <alignment horizontal="right" vertical="center" wrapText="1"/>
    </xf>
    <xf numFmtId="0" fontId="101" fillId="0" borderId="50" xfId="0" applyFont="1" applyFill="1" applyBorder="1" applyAlignment="1">
      <alignment horizontal="right" vertical="center" wrapText="1"/>
    </xf>
    <xf numFmtId="0" fontId="101" fillId="0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101" fillId="0" borderId="12" xfId="0" applyFont="1" applyFill="1" applyBorder="1" applyAlignment="1">
      <alignment horizontal="right" vertical="center" wrapText="1"/>
    </xf>
    <xf numFmtId="0" fontId="101" fillId="0" borderId="13" xfId="0" applyFont="1" applyFill="1" applyBorder="1" applyAlignment="1">
      <alignment horizontal="right" vertical="center" wrapText="1"/>
    </xf>
    <xf numFmtId="0" fontId="101" fillId="0" borderId="14" xfId="0" applyFont="1" applyFill="1" applyBorder="1" applyAlignment="1">
      <alignment horizontal="right" vertical="center" wrapText="1"/>
    </xf>
    <xf numFmtId="3" fontId="101" fillId="0" borderId="5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0" fontId="94" fillId="36" borderId="32" xfId="0" applyFont="1" applyFill="1" applyBorder="1" applyAlignment="1">
      <alignment horizontal="center" vertical="center" wrapText="1"/>
    </xf>
    <xf numFmtId="0" fontId="94" fillId="36" borderId="52" xfId="0" applyFont="1" applyFill="1" applyBorder="1" applyAlignment="1">
      <alignment horizontal="center" vertical="center" wrapText="1"/>
    </xf>
    <xf numFmtId="3" fontId="94" fillId="35" borderId="53" xfId="0" applyNumberFormat="1" applyFont="1" applyFill="1" applyBorder="1" applyAlignment="1">
      <alignment/>
    </xf>
    <xf numFmtId="0" fontId="101" fillId="0" borderId="35" xfId="0" applyFont="1" applyFill="1" applyBorder="1" applyAlignment="1">
      <alignment horizontal="right" vertical="center" wrapText="1"/>
    </xf>
    <xf numFmtId="3" fontId="101" fillId="0" borderId="10" xfId="0" applyNumberFormat="1" applyFont="1" applyFill="1" applyBorder="1" applyAlignment="1">
      <alignment horizontal="right" vertical="center" wrapText="1"/>
    </xf>
    <xf numFmtId="0" fontId="101" fillId="0" borderId="36" xfId="0" applyFont="1" applyFill="1" applyBorder="1" applyAlignment="1">
      <alignment horizontal="right" vertical="center" wrapText="1"/>
    </xf>
    <xf numFmtId="3" fontId="101" fillId="0" borderId="12" xfId="0" applyNumberFormat="1" applyFont="1" applyFill="1" applyBorder="1" applyAlignment="1">
      <alignment horizontal="right" vertical="center" wrapText="1"/>
    </xf>
    <xf numFmtId="3" fontId="101" fillId="0" borderId="36" xfId="0" applyNumberFormat="1" applyFont="1" applyFill="1" applyBorder="1" applyAlignment="1">
      <alignment horizontal="right" vertical="center" wrapText="1"/>
    </xf>
    <xf numFmtId="0" fontId="101" fillId="0" borderId="38" xfId="0" applyFont="1" applyFill="1" applyBorder="1" applyAlignment="1">
      <alignment horizontal="right" vertical="center" wrapText="1"/>
    </xf>
    <xf numFmtId="3" fontId="101" fillId="0" borderId="13" xfId="0" applyNumberFormat="1" applyFont="1" applyFill="1" applyBorder="1" applyAlignment="1">
      <alignment horizontal="right" vertical="center" wrapText="1"/>
    </xf>
    <xf numFmtId="0" fontId="97" fillId="38" borderId="2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99" fillId="0" borderId="23" xfId="0" applyFont="1" applyFill="1" applyBorder="1" applyAlignment="1">
      <alignment horizontal="center" wrapText="1"/>
    </xf>
    <xf numFmtId="3" fontId="87" fillId="35" borderId="54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3" fillId="0" borderId="2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10" fillId="0" borderId="23" xfId="0" applyFont="1" applyFill="1" applyBorder="1" applyAlignment="1">
      <alignment/>
    </xf>
    <xf numFmtId="0" fontId="110" fillId="0" borderId="19" xfId="0" applyFont="1" applyFill="1" applyBorder="1" applyAlignment="1">
      <alignment/>
    </xf>
    <xf numFmtId="0" fontId="0" fillId="0" borderId="25" xfId="0" applyBorder="1" applyAlignment="1">
      <alignment/>
    </xf>
    <xf numFmtId="3" fontId="64" fillId="35" borderId="55" xfId="0" applyNumberFormat="1" applyFont="1" applyFill="1" applyBorder="1" applyAlignment="1">
      <alignment horizontal="left" vertical="center"/>
    </xf>
    <xf numFmtId="0" fontId="65" fillId="0" borderId="35" xfId="0" applyFont="1" applyFill="1" applyBorder="1" applyAlignment="1">
      <alignment horizontal="left" vertical="center"/>
    </xf>
    <xf numFmtId="0" fontId="65" fillId="0" borderId="36" xfId="0" applyFont="1" applyFill="1" applyBorder="1" applyAlignment="1">
      <alignment horizontal="left" vertical="center"/>
    </xf>
    <xf numFmtId="0" fontId="65" fillId="0" borderId="38" xfId="0" applyFont="1" applyFill="1" applyBorder="1" applyAlignment="1">
      <alignment horizontal="left" vertical="center"/>
    </xf>
    <xf numFmtId="3" fontId="64" fillId="35" borderId="56" xfId="0" applyNumberFormat="1" applyFont="1" applyFill="1" applyBorder="1" applyAlignment="1">
      <alignment vertical="top"/>
    </xf>
    <xf numFmtId="0" fontId="94" fillId="0" borderId="35" xfId="0" applyFont="1" applyFill="1" applyBorder="1" applyAlignment="1">
      <alignment wrapText="1"/>
    </xf>
    <xf numFmtId="3" fontId="95" fillId="0" borderId="50" xfId="0" applyNumberFormat="1" applyFont="1" applyFill="1" applyBorder="1" applyAlignment="1">
      <alignment/>
    </xf>
    <xf numFmtId="3" fontId="95" fillId="0" borderId="10" xfId="0" applyNumberFormat="1" applyFont="1" applyFill="1" applyBorder="1" applyAlignment="1">
      <alignment/>
    </xf>
    <xf numFmtId="0" fontId="94" fillId="0" borderId="36" xfId="0" applyFont="1" applyFill="1" applyBorder="1" applyAlignment="1">
      <alignment wrapText="1"/>
    </xf>
    <xf numFmtId="3" fontId="95" fillId="0" borderId="11" xfId="0" applyNumberFormat="1" applyFont="1" applyFill="1" applyBorder="1" applyAlignment="1">
      <alignment/>
    </xf>
    <xf numFmtId="3" fontId="95" fillId="0" borderId="12" xfId="0" applyNumberFormat="1" applyFont="1" applyFill="1" applyBorder="1" applyAlignment="1">
      <alignment/>
    </xf>
    <xf numFmtId="0" fontId="94" fillId="0" borderId="38" xfId="0" applyFont="1" applyFill="1" applyBorder="1" applyAlignment="1">
      <alignment wrapText="1"/>
    </xf>
    <xf numFmtId="3" fontId="95" fillId="0" borderId="13" xfId="0" applyNumberFormat="1" applyFont="1" applyFill="1" applyBorder="1" applyAlignment="1">
      <alignment/>
    </xf>
    <xf numFmtId="3" fontId="95" fillId="0" borderId="14" xfId="0" applyNumberFormat="1" applyFont="1" applyFill="1" applyBorder="1" applyAlignment="1">
      <alignment/>
    </xf>
    <xf numFmtId="0" fontId="93" fillId="35" borderId="57" xfId="0" applyFont="1" applyFill="1" applyBorder="1" applyAlignment="1">
      <alignment horizontal="right" wrapText="1"/>
    </xf>
    <xf numFmtId="3" fontId="94" fillId="35" borderId="58" xfId="0" applyNumberFormat="1" applyFont="1" applyFill="1" applyBorder="1" applyAlignment="1">
      <alignment horizontal="right"/>
    </xf>
    <xf numFmtId="3" fontId="94" fillId="35" borderId="59" xfId="0" applyNumberFormat="1" applyFont="1" applyFill="1" applyBorder="1" applyAlignment="1">
      <alignment horizontal="right"/>
    </xf>
    <xf numFmtId="0" fontId="95" fillId="0" borderId="50" xfId="0" applyFont="1" applyFill="1" applyBorder="1" applyAlignment="1">
      <alignment/>
    </xf>
    <xf numFmtId="3" fontId="95" fillId="0" borderId="50" xfId="0" applyNumberFormat="1" applyFont="1" applyFill="1" applyBorder="1" applyAlignment="1">
      <alignment horizontal="right"/>
    </xf>
    <xf numFmtId="0" fontId="95" fillId="0" borderId="11" xfId="0" applyFont="1" applyFill="1" applyBorder="1" applyAlignment="1">
      <alignment/>
    </xf>
    <xf numFmtId="3" fontId="95" fillId="0" borderId="11" xfId="0" applyNumberFormat="1" applyFont="1" applyFill="1" applyBorder="1" applyAlignment="1">
      <alignment horizontal="right"/>
    </xf>
    <xf numFmtId="0" fontId="95" fillId="0" borderId="13" xfId="0" applyFont="1" applyFill="1" applyBorder="1" applyAlignment="1">
      <alignment/>
    </xf>
    <xf numFmtId="3" fontId="95" fillId="0" borderId="13" xfId="0" applyNumberFormat="1" applyFont="1" applyFill="1" applyBorder="1" applyAlignment="1">
      <alignment horizontal="right"/>
    </xf>
    <xf numFmtId="0" fontId="65" fillId="0" borderId="60" xfId="0" applyFont="1" applyFill="1" applyBorder="1" applyAlignment="1">
      <alignment horizontal="left" vertical="center"/>
    </xf>
    <xf numFmtId="0" fontId="65" fillId="0" borderId="39" xfId="0" applyFont="1" applyFill="1" applyBorder="1" applyAlignment="1">
      <alignment horizontal="left" vertical="center"/>
    </xf>
    <xf numFmtId="0" fontId="65" fillId="0" borderId="61" xfId="0" applyFont="1" applyFill="1" applyBorder="1" applyAlignment="1">
      <alignment horizontal="left" vertical="center"/>
    </xf>
    <xf numFmtId="0" fontId="97" fillId="38" borderId="34" xfId="0" applyFont="1" applyFill="1" applyBorder="1" applyAlignment="1">
      <alignment horizontal="center" wrapText="1"/>
    </xf>
    <xf numFmtId="0" fontId="107" fillId="0" borderId="39" xfId="0" applyFont="1" applyFill="1" applyBorder="1" applyAlignment="1">
      <alignment horizontal="left" vertical="center" wrapText="1"/>
    </xf>
    <xf numFmtId="3" fontId="26" fillId="35" borderId="62" xfId="0" applyNumberFormat="1" applyFont="1" applyFill="1" applyBorder="1" applyAlignment="1">
      <alignment vertical="top"/>
    </xf>
    <xf numFmtId="3" fontId="64" fillId="35" borderId="25" xfId="0" applyNumberFormat="1" applyFont="1" applyFill="1" applyBorder="1" applyAlignment="1">
      <alignment horizontal="left" vertical="center"/>
    </xf>
    <xf numFmtId="3" fontId="64" fillId="35" borderId="63" xfId="0" applyNumberFormat="1" applyFont="1" applyFill="1" applyBorder="1" applyAlignment="1">
      <alignment vertical="top"/>
    </xf>
    <xf numFmtId="3" fontId="64" fillId="35" borderId="58" xfId="0" applyNumberFormat="1" applyFont="1" applyFill="1" applyBorder="1" applyAlignment="1">
      <alignment vertical="top"/>
    </xf>
    <xf numFmtId="3" fontId="64" fillId="35" borderId="64" xfId="0" applyNumberFormat="1" applyFont="1" applyFill="1" applyBorder="1" applyAlignment="1">
      <alignment vertical="top"/>
    </xf>
    <xf numFmtId="3" fontId="64" fillId="35" borderId="65" xfId="0" applyNumberFormat="1" applyFont="1" applyFill="1" applyBorder="1" applyAlignment="1">
      <alignment vertical="top"/>
    </xf>
    <xf numFmtId="3" fontId="64" fillId="35" borderId="59" xfId="0" applyNumberFormat="1" applyFont="1" applyFill="1" applyBorder="1" applyAlignment="1">
      <alignment vertical="top"/>
    </xf>
    <xf numFmtId="3" fontId="27" fillId="0" borderId="0" xfId="0" applyNumberFormat="1" applyFont="1" applyBorder="1" applyAlignment="1">
      <alignment horizontal="left" vertical="top"/>
    </xf>
    <xf numFmtId="3" fontId="64" fillId="35" borderId="57" xfId="0" applyNumberFormat="1" applyFont="1" applyFill="1" applyBorder="1" applyAlignment="1">
      <alignment vertical="top"/>
    </xf>
    <xf numFmtId="3" fontId="64" fillId="35" borderId="17" xfId="0" applyNumberFormat="1" applyFont="1" applyFill="1" applyBorder="1" applyAlignment="1">
      <alignment vertical="top"/>
    </xf>
    <xf numFmtId="3" fontId="64" fillId="35" borderId="66" xfId="0" applyNumberFormat="1" applyFont="1" applyFill="1" applyBorder="1" applyAlignment="1">
      <alignment vertical="top"/>
    </xf>
    <xf numFmtId="0" fontId="87" fillId="35" borderId="67" xfId="0" applyFont="1" applyFill="1" applyBorder="1" applyAlignment="1">
      <alignment horizontal="center" vertical="center" wrapText="1"/>
    </xf>
    <xf numFmtId="0" fontId="87" fillId="35" borderId="45" xfId="0" applyFont="1" applyFill="1" applyBorder="1" applyAlignment="1">
      <alignment horizontal="center" vertical="center" wrapText="1"/>
    </xf>
    <xf numFmtId="3" fontId="93" fillId="33" borderId="34" xfId="0" applyNumberFormat="1" applyFont="1" applyFill="1" applyBorder="1" applyAlignment="1">
      <alignment horizontal="right"/>
    </xf>
    <xf numFmtId="3" fontId="93" fillId="33" borderId="22" xfId="0" applyNumberFormat="1" applyFont="1" applyFill="1" applyBorder="1" applyAlignment="1">
      <alignment horizontal="right"/>
    </xf>
    <xf numFmtId="0" fontId="0" fillId="0" borderId="16" xfId="0" applyFill="1" applyBorder="1" applyAlignment="1">
      <alignment wrapText="1"/>
    </xf>
    <xf numFmtId="0" fontId="87" fillId="35" borderId="68" xfId="0" applyFont="1" applyFill="1" applyBorder="1" applyAlignment="1">
      <alignment horizontal="center" vertical="center"/>
    </xf>
    <xf numFmtId="0" fontId="87" fillId="35" borderId="67" xfId="0" applyFont="1" applyFill="1" applyBorder="1" applyAlignment="1">
      <alignment horizontal="center" vertical="center"/>
    </xf>
    <xf numFmtId="0" fontId="87" fillId="35" borderId="68" xfId="0" applyFont="1" applyFill="1" applyBorder="1" applyAlignment="1">
      <alignment horizontal="center"/>
    </xf>
    <xf numFmtId="0" fontId="111" fillId="39" borderId="67" xfId="0" applyFont="1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87" fillId="35" borderId="67" xfId="0" applyFont="1" applyFill="1" applyBorder="1" applyAlignment="1">
      <alignment horizont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vertical="center" wrapText="1"/>
    </xf>
    <xf numFmtId="0" fontId="102" fillId="0" borderId="0" xfId="0" applyFont="1" applyFill="1" applyAlignment="1">
      <alignment horizontal="center"/>
    </xf>
    <xf numFmtId="0" fontId="112" fillId="0" borderId="40" xfId="0" applyFont="1" applyFill="1" applyBorder="1" applyAlignment="1">
      <alignment/>
    </xf>
    <xf numFmtId="0" fontId="112" fillId="0" borderId="43" xfId="0" applyFont="1" applyFill="1" applyBorder="1" applyAlignment="1">
      <alignment/>
    </xf>
    <xf numFmtId="3" fontId="101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/>
    </xf>
    <xf numFmtId="0" fontId="108" fillId="0" borderId="35" xfId="0" applyFont="1" applyFill="1" applyBorder="1" applyAlignment="1">
      <alignment horizontal="right" vertical="center" wrapText="1"/>
    </xf>
    <xf numFmtId="0" fontId="108" fillId="0" borderId="36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3" fontId="101" fillId="0" borderId="14" xfId="0" applyNumberFormat="1" applyFont="1" applyFill="1" applyBorder="1" applyAlignment="1">
      <alignment horizontal="right" vertical="center" wrapText="1"/>
    </xf>
    <xf numFmtId="0" fontId="0" fillId="0" borderId="50" xfId="0" applyFill="1" applyBorder="1" applyAlignment="1">
      <alignment/>
    </xf>
    <xf numFmtId="0" fontId="0" fillId="0" borderId="38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108" fillId="0" borderId="14" xfId="0" applyNumberFormat="1" applyFont="1" applyFill="1" applyBorder="1" applyAlignment="1">
      <alignment horizontal="right" vertical="center" wrapText="1"/>
    </xf>
    <xf numFmtId="0" fontId="101" fillId="0" borderId="35" xfId="0" applyFont="1" applyFill="1" applyBorder="1" applyAlignment="1">
      <alignment vertical="center" wrapText="1"/>
    </xf>
    <xf numFmtId="0" fontId="101" fillId="0" borderId="36" xfId="0" applyFont="1" applyFill="1" applyBorder="1" applyAlignment="1">
      <alignment vertical="center" wrapText="1"/>
    </xf>
    <xf numFmtId="0" fontId="101" fillId="0" borderId="38" xfId="0" applyFont="1" applyFill="1" applyBorder="1" applyAlignment="1">
      <alignment vertical="center" wrapText="1"/>
    </xf>
    <xf numFmtId="0" fontId="108" fillId="0" borderId="38" xfId="0" applyFont="1" applyFill="1" applyBorder="1" applyAlignment="1">
      <alignment horizontal="right" vertical="center" wrapText="1"/>
    </xf>
    <xf numFmtId="0" fontId="107" fillId="0" borderId="35" xfId="0" applyFont="1" applyFill="1" applyBorder="1" applyAlignment="1">
      <alignment horizontal="right" vertical="center" wrapText="1"/>
    </xf>
    <xf numFmtId="0" fontId="107" fillId="0" borderId="50" xfId="0" applyFont="1" applyFill="1" applyBorder="1" applyAlignment="1">
      <alignment horizontal="right"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36" xfId="0" applyFont="1" applyFill="1" applyBorder="1" applyAlignment="1">
      <alignment horizontal="right" vertical="center" wrapText="1"/>
    </xf>
    <xf numFmtId="0" fontId="107" fillId="0" borderId="11" xfId="0" applyFont="1" applyFill="1" applyBorder="1" applyAlignment="1">
      <alignment horizontal="right" vertical="center" wrapText="1"/>
    </xf>
    <xf numFmtId="0" fontId="107" fillId="0" borderId="12" xfId="0" applyFont="1" applyFill="1" applyBorder="1" applyAlignment="1">
      <alignment horizontal="right" vertical="center" wrapText="1"/>
    </xf>
    <xf numFmtId="0" fontId="107" fillId="0" borderId="13" xfId="0" applyFont="1" applyFill="1" applyBorder="1" applyAlignment="1">
      <alignment horizontal="right" vertical="center" wrapText="1"/>
    </xf>
    <xf numFmtId="0" fontId="107" fillId="0" borderId="14" xfId="0" applyFont="1" applyFill="1" applyBorder="1" applyAlignment="1">
      <alignment horizontal="right" vertical="center" wrapText="1"/>
    </xf>
    <xf numFmtId="0" fontId="113" fillId="0" borderId="0" xfId="0" applyFont="1" applyFill="1" applyBorder="1" applyAlignment="1">
      <alignment horizontal="center"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111" fillId="40" borderId="54" xfId="0" applyFont="1" applyFill="1" applyBorder="1" applyAlignment="1">
      <alignment horizontal="center" vertical="center"/>
    </xf>
    <xf numFmtId="0" fontId="108" fillId="36" borderId="69" xfId="0" applyFont="1" applyFill="1" applyBorder="1" applyAlignment="1">
      <alignment horizontal="right" vertical="center" wrapText="1"/>
    </xf>
    <xf numFmtId="3" fontId="108" fillId="36" borderId="69" xfId="0" applyNumberFormat="1" applyFont="1" applyFill="1" applyBorder="1" applyAlignment="1">
      <alignment horizontal="right" vertical="center" wrapText="1"/>
    </xf>
    <xf numFmtId="49" fontId="101" fillId="0" borderId="11" xfId="0" applyNumberFormat="1" applyFont="1" applyBorder="1" applyAlignment="1" quotePrefix="1">
      <alignment horizontal="center" vertical="center" wrapText="1"/>
    </xf>
    <xf numFmtId="0" fontId="108" fillId="0" borderId="0" xfId="0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3" fontId="91" fillId="33" borderId="50" xfId="0" applyNumberFormat="1" applyFont="1" applyFill="1" applyBorder="1" applyAlignment="1">
      <alignment horizontal="center"/>
    </xf>
    <xf numFmtId="3" fontId="91" fillId="33" borderId="11" xfId="0" applyNumberFormat="1" applyFont="1" applyFill="1" applyBorder="1" applyAlignment="1">
      <alignment horizontal="center"/>
    </xf>
    <xf numFmtId="0" fontId="114" fillId="0" borderId="0" xfId="0" applyFont="1" applyAlignment="1">
      <alignment/>
    </xf>
    <xf numFmtId="0" fontId="101" fillId="0" borderId="37" xfId="0" applyFont="1" applyFill="1" applyBorder="1" applyAlignment="1">
      <alignment horizontal="right" vertical="center" wrapText="1"/>
    </xf>
    <xf numFmtId="0" fontId="0" fillId="0" borderId="67" xfId="0" applyFill="1" applyBorder="1" applyAlignment="1">
      <alignment/>
    </xf>
    <xf numFmtId="0" fontId="101" fillId="0" borderId="67" xfId="0" applyFont="1" applyFill="1" applyBorder="1" applyAlignment="1">
      <alignment horizontal="right" vertical="center" wrapText="1"/>
    </xf>
    <xf numFmtId="3" fontId="101" fillId="0" borderId="67" xfId="0" applyNumberFormat="1" applyFont="1" applyFill="1" applyBorder="1" applyAlignment="1">
      <alignment horizontal="right" vertical="center" wrapText="1"/>
    </xf>
    <xf numFmtId="3" fontId="101" fillId="0" borderId="70" xfId="0" applyNumberFormat="1" applyFont="1" applyFill="1" applyBorder="1" applyAlignment="1">
      <alignment horizontal="right" vertical="center" wrapText="1"/>
    </xf>
    <xf numFmtId="3" fontId="114" fillId="0" borderId="11" xfId="0" applyNumberFormat="1" applyFont="1" applyFill="1" applyBorder="1" applyAlignment="1">
      <alignment horizontal="right" vertical="center" wrapText="1"/>
    </xf>
    <xf numFmtId="3" fontId="90" fillId="0" borderId="11" xfId="0" applyNumberFormat="1" applyFont="1" applyFill="1" applyBorder="1" applyAlignment="1">
      <alignment horizontal="right" vertical="center" wrapText="1"/>
    </xf>
    <xf numFmtId="0" fontId="99" fillId="0" borderId="0" xfId="0" applyFont="1" applyFill="1" applyBorder="1" applyAlignment="1">
      <alignment horizontal="center"/>
    </xf>
    <xf numFmtId="3" fontId="87" fillId="0" borderId="54" xfId="0" applyNumberFormat="1" applyFont="1" applyFill="1" applyBorder="1" applyAlignment="1">
      <alignment horizontal="right"/>
    </xf>
    <xf numFmtId="4" fontId="87" fillId="0" borderId="54" xfId="0" applyNumberFormat="1" applyFont="1" applyFill="1" applyBorder="1" applyAlignment="1">
      <alignment/>
    </xf>
    <xf numFmtId="0" fontId="87" fillId="0" borderId="67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center"/>
    </xf>
    <xf numFmtId="0" fontId="87" fillId="0" borderId="11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3" fontId="95" fillId="0" borderId="10" xfId="0" applyNumberFormat="1" applyFont="1" applyFill="1" applyBorder="1" applyAlignment="1">
      <alignment horizontal="right"/>
    </xf>
    <xf numFmtId="3" fontId="95" fillId="0" borderId="12" xfId="0" applyNumberFormat="1" applyFont="1" applyFill="1" applyBorder="1" applyAlignment="1">
      <alignment horizontal="right"/>
    </xf>
    <xf numFmtId="3" fontId="95" fillId="0" borderId="14" xfId="0" applyNumberFormat="1" applyFont="1" applyFill="1" applyBorder="1" applyAlignment="1">
      <alignment horizontal="right"/>
    </xf>
    <xf numFmtId="3" fontId="87" fillId="0" borderId="5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3" fontId="114" fillId="0" borderId="36" xfId="0" applyNumberFormat="1" applyFont="1" applyFill="1" applyBorder="1" applyAlignment="1">
      <alignment horizontal="right" vertical="center" wrapText="1"/>
    </xf>
    <xf numFmtId="3" fontId="114" fillId="0" borderId="12" xfId="0" applyNumberFormat="1" applyFont="1" applyFill="1" applyBorder="1" applyAlignment="1">
      <alignment horizontal="right" vertical="center" wrapText="1"/>
    </xf>
    <xf numFmtId="3" fontId="90" fillId="0" borderId="36" xfId="0" applyNumberFormat="1" applyFont="1" applyFill="1" applyBorder="1" applyAlignment="1">
      <alignment horizontal="right" vertical="center" wrapText="1"/>
    </xf>
    <xf numFmtId="3" fontId="90" fillId="0" borderId="12" xfId="0" applyNumberFormat="1" applyFont="1" applyFill="1" applyBorder="1" applyAlignment="1">
      <alignment horizontal="right" vertical="center" wrapText="1"/>
    </xf>
    <xf numFmtId="3" fontId="90" fillId="0" borderId="38" xfId="0" applyNumberFormat="1" applyFont="1" applyFill="1" applyBorder="1" applyAlignment="1">
      <alignment horizontal="right" vertical="center" wrapText="1"/>
    </xf>
    <xf numFmtId="3" fontId="90" fillId="0" borderId="13" xfId="0" applyNumberFormat="1" applyFont="1" applyFill="1" applyBorder="1" applyAlignment="1">
      <alignment horizontal="right" vertical="center" wrapText="1"/>
    </xf>
    <xf numFmtId="3" fontId="90" fillId="0" borderId="14" xfId="0" applyNumberFormat="1" applyFont="1" applyFill="1" applyBorder="1" applyAlignment="1">
      <alignment horizontal="right" vertical="center" wrapText="1"/>
    </xf>
    <xf numFmtId="3" fontId="101" fillId="0" borderId="38" xfId="0" applyNumberFormat="1" applyFont="1" applyFill="1" applyBorder="1" applyAlignment="1">
      <alignment horizontal="right" vertical="center" wrapText="1"/>
    </xf>
    <xf numFmtId="0" fontId="99" fillId="0" borderId="0" xfId="0" applyFont="1" applyFill="1" applyAlignment="1">
      <alignment/>
    </xf>
    <xf numFmtId="0" fontId="99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3" fontId="94" fillId="0" borderId="35" xfId="0" applyNumberFormat="1" applyFont="1" applyFill="1" applyBorder="1" applyAlignment="1">
      <alignment wrapText="1"/>
    </xf>
    <xf numFmtId="3" fontId="101" fillId="0" borderId="11" xfId="0" applyNumberFormat="1" applyFont="1" applyFill="1" applyBorder="1" applyAlignment="1">
      <alignment horizontal="right" wrapText="1"/>
    </xf>
    <xf numFmtId="3" fontId="101" fillId="0" borderId="50" xfId="0" applyNumberFormat="1" applyFont="1" applyFill="1" applyBorder="1" applyAlignment="1">
      <alignment horizontal="right" wrapText="1"/>
    </xf>
    <xf numFmtId="3" fontId="94" fillId="0" borderId="36" xfId="0" applyNumberFormat="1" applyFont="1" applyFill="1" applyBorder="1" applyAlignment="1">
      <alignment wrapText="1"/>
    </xf>
    <xf numFmtId="3" fontId="94" fillId="0" borderId="38" xfId="0" applyNumberFormat="1" applyFont="1" applyFill="1" applyBorder="1" applyAlignment="1">
      <alignment wrapText="1"/>
    </xf>
    <xf numFmtId="3" fontId="101" fillId="0" borderId="13" xfId="0" applyNumberFormat="1" applyFont="1" applyFill="1" applyBorder="1" applyAlignment="1">
      <alignment horizontal="right" wrapText="1"/>
    </xf>
    <xf numFmtId="0" fontId="107" fillId="0" borderId="60" xfId="0" applyFont="1" applyFill="1" applyBorder="1" applyAlignment="1">
      <alignment horizontal="right" vertical="center" wrapText="1"/>
    </xf>
    <xf numFmtId="0" fontId="107" fillId="0" borderId="39" xfId="0" applyFont="1" applyFill="1" applyBorder="1" applyAlignment="1">
      <alignment horizontal="right" vertical="center" wrapText="1"/>
    </xf>
    <xf numFmtId="0" fontId="107" fillId="0" borderId="61" xfId="0" applyFont="1" applyFill="1" applyBorder="1" applyAlignment="1">
      <alignment horizontal="right" vertical="center" wrapText="1"/>
    </xf>
    <xf numFmtId="3" fontId="101" fillId="0" borderId="60" xfId="0" applyNumberFormat="1" applyFont="1" applyFill="1" applyBorder="1" applyAlignment="1">
      <alignment horizontal="right" vertical="center" wrapText="1"/>
    </xf>
    <xf numFmtId="3" fontId="101" fillId="0" borderId="39" xfId="0" applyNumberFormat="1" applyFont="1" applyFill="1" applyBorder="1" applyAlignment="1">
      <alignment horizontal="right" vertical="center" wrapText="1"/>
    </xf>
    <xf numFmtId="3" fontId="101" fillId="0" borderId="61" xfId="0" applyNumberFormat="1" applyFont="1" applyFill="1" applyBorder="1" applyAlignment="1">
      <alignment horizontal="right" vertical="center" wrapText="1"/>
    </xf>
    <xf numFmtId="3" fontId="64" fillId="35" borderId="16" xfId="0" applyNumberFormat="1" applyFont="1" applyFill="1" applyBorder="1" applyAlignment="1">
      <alignment vertical="top"/>
    </xf>
    <xf numFmtId="3" fontId="64" fillId="35" borderId="71" xfId="0" applyNumberFormat="1" applyFont="1" applyFill="1" applyBorder="1" applyAlignment="1">
      <alignment vertical="top"/>
    </xf>
    <xf numFmtId="0" fontId="0" fillId="41" borderId="0" xfId="0" applyFill="1" applyAlignment="1">
      <alignment/>
    </xf>
    <xf numFmtId="3" fontId="107" fillId="0" borderId="36" xfId="0" applyNumberFormat="1" applyFont="1" applyFill="1" applyBorder="1" applyAlignment="1">
      <alignment horizontal="right" vertical="center" wrapText="1"/>
    </xf>
    <xf numFmtId="3" fontId="107" fillId="0" borderId="11" xfId="0" applyNumberFormat="1" applyFont="1" applyFill="1" applyBorder="1" applyAlignment="1">
      <alignment horizontal="right" vertical="center" wrapText="1"/>
    </xf>
    <xf numFmtId="0" fontId="107" fillId="0" borderId="38" xfId="0" applyFont="1" applyFill="1" applyBorder="1" applyAlignment="1">
      <alignment horizontal="right" vertical="center" wrapText="1"/>
    </xf>
    <xf numFmtId="0" fontId="0" fillId="0" borderId="50" xfId="0" applyFill="1" applyBorder="1" applyAlignment="1">
      <alignment wrapText="1"/>
    </xf>
    <xf numFmtId="0" fontId="90" fillId="0" borderId="0" xfId="0" applyFont="1" applyFill="1" applyAlignment="1">
      <alignment/>
    </xf>
    <xf numFmtId="49" fontId="0" fillId="0" borderId="72" xfId="0" applyNumberFormat="1" applyBorder="1" applyAlignment="1">
      <alignment horizontal="center" vertical="center" wrapText="1"/>
    </xf>
    <xf numFmtId="0" fontId="98" fillId="0" borderId="0" xfId="0" applyFont="1" applyFill="1" applyBorder="1" applyAlignment="1">
      <alignment/>
    </xf>
    <xf numFmtId="3" fontId="108" fillId="0" borderId="13" xfId="0" applyNumberFormat="1" applyFont="1" applyFill="1" applyBorder="1" applyAlignment="1">
      <alignment horizontal="right" vertical="center" wrapText="1"/>
    </xf>
    <xf numFmtId="0" fontId="87" fillId="0" borderId="13" xfId="0" applyFont="1" applyFill="1" applyBorder="1" applyAlignment="1">
      <alignment/>
    </xf>
    <xf numFmtId="3" fontId="87" fillId="0" borderId="14" xfId="0" applyNumberFormat="1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49" fontId="17" fillId="0" borderId="23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49" fontId="17" fillId="0" borderId="19" xfId="0" applyNumberFormat="1" applyFont="1" applyFill="1" applyBorder="1" applyAlignment="1" quotePrefix="1">
      <alignment horizontal="center"/>
    </xf>
    <xf numFmtId="0" fontId="115" fillId="0" borderId="23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/>
    </xf>
    <xf numFmtId="0" fontId="115" fillId="0" borderId="19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" fontId="12" fillId="0" borderId="23" xfId="0" applyNumberFormat="1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98" fillId="0" borderId="16" xfId="0" applyFont="1" applyBorder="1" applyAlignment="1">
      <alignment horizontal="center"/>
    </xf>
    <xf numFmtId="0" fontId="104" fillId="35" borderId="73" xfId="0" applyFont="1" applyFill="1" applyBorder="1" applyAlignment="1">
      <alignment horizontal="center" wrapText="1"/>
    </xf>
    <xf numFmtId="0" fontId="104" fillId="35" borderId="74" xfId="0" applyFont="1" applyFill="1" applyBorder="1" applyAlignment="1">
      <alignment horizontal="center" wrapText="1"/>
    </xf>
    <xf numFmtId="0" fontId="104" fillId="37" borderId="48" xfId="0" applyFont="1" applyFill="1" applyBorder="1" applyAlignment="1">
      <alignment horizontal="left" vertical="center" wrapText="1"/>
    </xf>
    <xf numFmtId="0" fontId="104" fillId="37" borderId="75" xfId="0" applyFont="1" applyFill="1" applyBorder="1" applyAlignment="1">
      <alignment horizontal="left" vertical="center" wrapText="1"/>
    </xf>
    <xf numFmtId="0" fontId="106" fillId="0" borderId="16" xfId="0" applyFont="1" applyBorder="1" applyAlignment="1">
      <alignment horizontal="center"/>
    </xf>
    <xf numFmtId="0" fontId="104" fillId="37" borderId="49" xfId="0" applyFont="1" applyFill="1" applyBorder="1" applyAlignment="1">
      <alignment horizontal="left" vertical="center" wrapText="1"/>
    </xf>
    <xf numFmtId="0" fontId="104" fillId="37" borderId="76" xfId="0" applyFont="1" applyFill="1" applyBorder="1" applyAlignment="1">
      <alignment horizontal="left" vertical="center" wrapText="1"/>
    </xf>
    <xf numFmtId="0" fontId="104" fillId="35" borderId="48" xfId="0" applyFont="1" applyFill="1" applyBorder="1" applyAlignment="1">
      <alignment horizontal="left" vertical="center" wrapText="1"/>
    </xf>
    <xf numFmtId="0" fontId="104" fillId="35" borderId="76" xfId="0" applyFont="1" applyFill="1" applyBorder="1" applyAlignment="1">
      <alignment horizontal="left" vertical="center" wrapText="1"/>
    </xf>
    <xf numFmtId="0" fontId="104" fillId="35" borderId="75" xfId="0" applyFont="1" applyFill="1" applyBorder="1" applyAlignment="1">
      <alignment horizontal="left" vertical="center" wrapText="1"/>
    </xf>
    <xf numFmtId="0" fontId="98" fillId="0" borderId="0" xfId="0" applyFont="1" applyAlignment="1">
      <alignment horizontal="center"/>
    </xf>
    <xf numFmtId="0" fontId="116" fillId="35" borderId="35" xfId="0" applyFont="1" applyFill="1" applyBorder="1" applyAlignment="1">
      <alignment/>
    </xf>
    <xf numFmtId="0" fontId="116" fillId="35" borderId="10" xfId="0" applyFont="1" applyFill="1" applyBorder="1" applyAlignment="1">
      <alignment/>
    </xf>
    <xf numFmtId="0" fontId="116" fillId="35" borderId="38" xfId="0" applyFont="1" applyFill="1" applyBorder="1" applyAlignment="1">
      <alignment/>
    </xf>
    <xf numFmtId="0" fontId="116" fillId="35" borderId="14" xfId="0" applyFont="1" applyFill="1" applyBorder="1" applyAlignment="1">
      <alignment/>
    </xf>
    <xf numFmtId="0" fontId="104" fillId="35" borderId="77" xfId="0" applyFont="1" applyFill="1" applyBorder="1" applyAlignment="1">
      <alignment horizontal="center"/>
    </xf>
    <xf numFmtId="0" fontId="104" fillId="35" borderId="78" xfId="0" applyFont="1" applyFill="1" applyBorder="1" applyAlignment="1">
      <alignment horizontal="center"/>
    </xf>
    <xf numFmtId="0" fontId="104" fillId="35" borderId="7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114" fillId="0" borderId="36" xfId="0" applyNumberFormat="1" applyFont="1" applyFill="1" applyBorder="1" applyAlignment="1">
      <alignment vertical="center" wrapText="1"/>
    </xf>
    <xf numFmtId="3" fontId="114" fillId="0" borderId="11" xfId="0" applyNumberFormat="1" applyFont="1" applyFill="1" applyBorder="1" applyAlignment="1">
      <alignment vertical="center" wrapText="1"/>
    </xf>
    <xf numFmtId="3" fontId="114" fillId="0" borderId="12" xfId="0" applyNumberFormat="1" applyFont="1" applyFill="1" applyBorder="1" applyAlignment="1">
      <alignment vertical="center" wrapText="1"/>
    </xf>
    <xf numFmtId="3" fontId="114" fillId="0" borderId="35" xfId="0" applyNumberFormat="1" applyFont="1" applyFill="1" applyBorder="1" applyAlignment="1">
      <alignment vertical="center" wrapText="1"/>
    </xf>
    <xf numFmtId="3" fontId="114" fillId="0" borderId="50" xfId="0" applyNumberFormat="1" applyFont="1" applyFill="1" applyBorder="1" applyAlignment="1">
      <alignment vertical="center" wrapText="1"/>
    </xf>
    <xf numFmtId="3" fontId="114" fillId="0" borderId="10" xfId="0" applyNumberFormat="1" applyFont="1" applyFill="1" applyBorder="1" applyAlignment="1">
      <alignment vertical="center" wrapText="1"/>
    </xf>
    <xf numFmtId="0" fontId="99" fillId="0" borderId="0" xfId="0" applyFont="1" applyFill="1" applyBorder="1" applyAlignment="1">
      <alignment horizontal="center"/>
    </xf>
    <xf numFmtId="3" fontId="117" fillId="33" borderId="21" xfId="0" applyNumberFormat="1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91" fillId="33" borderId="50" xfId="0" applyNumberFormat="1" applyFont="1" applyFill="1" applyBorder="1" applyAlignment="1">
      <alignment horizontal="center"/>
    </xf>
    <xf numFmtId="3" fontId="91" fillId="33" borderId="11" xfId="0" applyNumberFormat="1" applyFont="1" applyFill="1" applyBorder="1" applyAlignment="1">
      <alignment horizontal="center"/>
    </xf>
    <xf numFmtId="0" fontId="99" fillId="0" borderId="16" xfId="0" applyFont="1" applyBorder="1" applyAlignment="1">
      <alignment horizontal="center"/>
    </xf>
    <xf numFmtId="0" fontId="93" fillId="33" borderId="34" xfId="0" applyFont="1" applyFill="1" applyBorder="1" applyAlignment="1">
      <alignment horizontal="center" wrapText="1"/>
    </xf>
    <xf numFmtId="0" fontId="93" fillId="33" borderId="26" xfId="0" applyFont="1" applyFill="1" applyBorder="1" applyAlignment="1">
      <alignment horizontal="center" wrapText="1"/>
    </xf>
    <xf numFmtId="0" fontId="93" fillId="33" borderId="80" xfId="0" applyFont="1" applyFill="1" applyBorder="1" applyAlignment="1">
      <alignment horizontal="center"/>
    </xf>
    <xf numFmtId="0" fontId="93" fillId="33" borderId="81" xfId="0" applyFont="1" applyFill="1" applyBorder="1" applyAlignment="1">
      <alignment horizontal="center"/>
    </xf>
    <xf numFmtId="0" fontId="93" fillId="33" borderId="82" xfId="0" applyFont="1" applyFill="1" applyBorder="1" applyAlignment="1">
      <alignment horizontal="center"/>
    </xf>
    <xf numFmtId="0" fontId="118" fillId="34" borderId="0" xfId="0" applyFont="1" applyFill="1" applyBorder="1" applyAlignment="1">
      <alignment horizontal="left" wrapText="1"/>
    </xf>
    <xf numFmtId="0" fontId="93" fillId="33" borderId="83" xfId="0" applyFont="1" applyFill="1" applyBorder="1" applyAlignment="1">
      <alignment horizontal="center"/>
    </xf>
    <xf numFmtId="0" fontId="99" fillId="0" borderId="16" xfId="0" applyFont="1" applyBorder="1" applyAlignment="1">
      <alignment horizontal="left"/>
    </xf>
    <xf numFmtId="0" fontId="99" fillId="0" borderId="0" xfId="0" applyFont="1" applyFill="1" applyBorder="1" applyAlignment="1">
      <alignment horizontal="left"/>
    </xf>
    <xf numFmtId="49" fontId="93" fillId="33" borderId="80" xfId="0" applyNumberFormat="1" applyFont="1" applyFill="1" applyBorder="1" applyAlignment="1" quotePrefix="1">
      <alignment horizontal="center"/>
    </xf>
    <xf numFmtId="49" fontId="93" fillId="33" borderId="84" xfId="0" applyNumberFormat="1" applyFont="1" applyFill="1" applyBorder="1" applyAlignment="1">
      <alignment horizontal="center"/>
    </xf>
    <xf numFmtId="49" fontId="93" fillId="33" borderId="81" xfId="0" applyNumberFormat="1" applyFont="1" applyFill="1" applyBorder="1" applyAlignment="1">
      <alignment horizontal="center"/>
    </xf>
    <xf numFmtId="0" fontId="93" fillId="33" borderId="84" xfId="0" applyFont="1" applyFill="1" applyBorder="1" applyAlignment="1">
      <alignment horizontal="center"/>
    </xf>
    <xf numFmtId="0" fontId="93" fillId="33" borderId="80" xfId="0" applyFont="1" applyFill="1" applyBorder="1" applyAlignment="1">
      <alignment horizontal="center" vertical="center" wrapText="1"/>
    </xf>
    <xf numFmtId="0" fontId="93" fillId="33" borderId="83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87" fillId="35" borderId="67" xfId="0" applyFont="1" applyFill="1" applyBorder="1" applyAlignment="1">
      <alignment vertical="center"/>
    </xf>
    <xf numFmtId="3" fontId="0" fillId="0" borderId="36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102" fillId="0" borderId="0" xfId="0" applyFont="1" applyAlignment="1">
      <alignment horizontal="center"/>
    </xf>
    <xf numFmtId="3" fontId="0" fillId="0" borderId="50" xfId="0" applyNumberForma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9" fillId="0" borderId="11" xfId="0" applyFont="1" applyBorder="1" applyAlignment="1">
      <alignment horizontal="center" vertical="center"/>
    </xf>
    <xf numFmtId="0" fontId="99" fillId="0" borderId="0" xfId="0" applyFont="1" applyFill="1" applyAlignment="1">
      <alignment horizontal="center"/>
    </xf>
    <xf numFmtId="3" fontId="61" fillId="0" borderId="39" xfId="0" applyNumberFormat="1" applyFont="1" applyBorder="1" applyAlignment="1">
      <alignment horizontal="center" vertical="center"/>
    </xf>
    <xf numFmtId="3" fontId="61" fillId="0" borderId="85" xfId="0" applyNumberFormat="1" applyFont="1" applyBorder="1" applyAlignment="1">
      <alignment horizontal="center" vertical="center"/>
    </xf>
    <xf numFmtId="3" fontId="61" fillId="0" borderId="86" xfId="0" applyNumberFormat="1" applyFont="1" applyBorder="1" applyAlignment="1">
      <alignment horizontal="center" vertical="center"/>
    </xf>
    <xf numFmtId="3" fontId="62" fillId="35" borderId="61" xfId="0" applyNumberFormat="1" applyFont="1" applyFill="1" applyBorder="1" applyAlignment="1">
      <alignment horizontal="center" vertical="center"/>
    </xf>
    <xf numFmtId="3" fontId="62" fillId="35" borderId="87" xfId="0" applyNumberFormat="1" applyFont="1" applyFill="1" applyBorder="1" applyAlignment="1">
      <alignment horizontal="center" vertical="center"/>
    </xf>
    <xf numFmtId="3" fontId="62" fillId="35" borderId="88" xfId="0" applyNumberFormat="1" applyFont="1" applyFill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85" xfId="0" applyFont="1" applyBorder="1" applyAlignment="1">
      <alignment horizontal="center" vertical="center"/>
    </xf>
    <xf numFmtId="0" fontId="62" fillId="35" borderId="60" xfId="0" applyFont="1" applyFill="1" applyBorder="1" applyAlignment="1">
      <alignment horizontal="center" vertical="center"/>
    </xf>
    <xf numFmtId="0" fontId="62" fillId="35" borderId="89" xfId="0" applyFont="1" applyFill="1" applyBorder="1" applyAlignment="1">
      <alignment horizontal="center" vertical="center"/>
    </xf>
    <xf numFmtId="0" fontId="62" fillId="35" borderId="73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/>
    </xf>
    <xf numFmtId="0" fontId="10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9" fillId="36" borderId="12" xfId="0" applyFont="1" applyFill="1" applyBorder="1" applyAlignment="1">
      <alignment horizontal="center" vertical="center" textRotation="90" wrapText="1"/>
    </xf>
    <xf numFmtId="0" fontId="118" fillId="36" borderId="70" xfId="0" applyFont="1" applyFill="1" applyBorder="1" applyAlignment="1">
      <alignment horizontal="center" vertical="center" textRotation="90"/>
    </xf>
    <xf numFmtId="0" fontId="49" fillId="36" borderId="11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/>
    </xf>
    <xf numFmtId="0" fontId="49" fillId="36" borderId="90" xfId="0" applyFont="1" applyFill="1" applyBorder="1" applyAlignment="1">
      <alignment horizontal="center" vertical="center" textRotation="90" wrapText="1"/>
    </xf>
    <xf numFmtId="0" fontId="118" fillId="36" borderId="52" xfId="0" applyFont="1" applyFill="1" applyBorder="1" applyAlignment="1">
      <alignment horizontal="center" vertical="center" textRotation="90"/>
    </xf>
    <xf numFmtId="0" fontId="93" fillId="36" borderId="91" xfId="0" applyFont="1" applyFill="1" applyBorder="1" applyAlignment="1">
      <alignment horizontal="center" vertical="center" textRotation="90"/>
    </xf>
    <xf numFmtId="0" fontId="93" fillId="36" borderId="44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93" xfId="0" applyFont="1" applyFill="1" applyBorder="1" applyAlignment="1">
      <alignment horizontal="center" vertical="center" textRotation="90"/>
    </xf>
    <xf numFmtId="0" fontId="49" fillId="36" borderId="94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96" xfId="0" applyFont="1" applyFill="1" applyBorder="1" applyAlignment="1">
      <alignment horizontal="center" vertical="center"/>
    </xf>
    <xf numFmtId="0" fontId="49" fillId="36" borderId="97" xfId="0" applyFont="1" applyFill="1" applyBorder="1" applyAlignment="1">
      <alignment horizontal="center" vertical="center"/>
    </xf>
    <xf numFmtId="0" fontId="49" fillId="36" borderId="98" xfId="0" applyFont="1" applyFill="1" applyBorder="1" applyAlignment="1">
      <alignment horizontal="center" vertical="center"/>
    </xf>
    <xf numFmtId="0" fontId="49" fillId="36" borderId="99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/>
    </xf>
    <xf numFmtId="0" fontId="49" fillId="36" borderId="101" xfId="0" applyFont="1" applyFill="1" applyBorder="1" applyAlignment="1">
      <alignment horizontal="center" vertical="center"/>
    </xf>
    <xf numFmtId="0" fontId="49" fillId="36" borderId="45" xfId="0" applyFont="1" applyFill="1" applyBorder="1" applyAlignment="1">
      <alignment horizontal="center" vertical="center" textRotation="90"/>
    </xf>
    <xf numFmtId="0" fontId="49" fillId="36" borderId="68" xfId="0" applyFont="1" applyFill="1" applyBorder="1" applyAlignment="1">
      <alignment horizontal="center" vertical="center" textRotation="90" wrapText="1"/>
    </xf>
    <xf numFmtId="0" fontId="118" fillId="36" borderId="102" xfId="0" applyFont="1" applyFill="1" applyBorder="1" applyAlignment="1">
      <alignment horizontal="center" vertical="center" textRotation="90"/>
    </xf>
    <xf numFmtId="0" fontId="49" fillId="36" borderId="90" xfId="0" applyFont="1" applyFill="1" applyBorder="1" applyAlignment="1">
      <alignment horizontal="center" vertical="center" textRotation="90"/>
    </xf>
    <xf numFmtId="0" fontId="49" fillId="36" borderId="52" xfId="0" applyFont="1" applyFill="1" applyBorder="1" applyAlignment="1">
      <alignment horizontal="center" vertical="center" textRotation="90"/>
    </xf>
    <xf numFmtId="0" fontId="49" fillId="36" borderId="91" xfId="0" applyFont="1" applyFill="1" applyBorder="1" applyAlignment="1">
      <alignment horizontal="center" vertical="center" textRotation="90"/>
    </xf>
    <xf numFmtId="0" fontId="49" fillId="36" borderId="44" xfId="0" applyFont="1" applyFill="1" applyBorder="1" applyAlignment="1">
      <alignment horizontal="center" vertical="center" textRotation="90"/>
    </xf>
    <xf numFmtId="3" fontId="6" fillId="0" borderId="97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0" fontId="49" fillId="36" borderId="103" xfId="0" applyFont="1" applyFill="1" applyBorder="1" applyAlignment="1">
      <alignment horizontal="center" vertical="center"/>
    </xf>
    <xf numFmtId="0" fontId="49" fillId="36" borderId="36" xfId="0" applyFont="1" applyFill="1" applyBorder="1" applyAlignment="1">
      <alignment horizontal="center" vertical="center" textRotation="90"/>
    </xf>
    <xf numFmtId="0" fontId="49" fillId="36" borderId="37" xfId="0" applyFont="1" applyFill="1" applyBorder="1" applyAlignment="1">
      <alignment horizontal="center" vertical="center" textRotation="90"/>
    </xf>
    <xf numFmtId="0" fontId="49" fillId="35" borderId="27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9" fillId="35" borderId="3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5" borderId="106" xfId="0" applyFont="1" applyFill="1" applyBorder="1" applyAlignment="1">
      <alignment horizontal="center" vertical="center"/>
    </xf>
    <xf numFmtId="0" fontId="49" fillId="35" borderId="107" xfId="0" applyFont="1" applyFill="1" applyBorder="1" applyAlignment="1">
      <alignment horizontal="center" vertical="center"/>
    </xf>
    <xf numFmtId="0" fontId="49" fillId="36" borderId="30" xfId="0" applyFont="1" applyFill="1" applyBorder="1" applyAlignment="1">
      <alignment horizontal="center" vertical="center"/>
    </xf>
    <xf numFmtId="0" fontId="49" fillId="36" borderId="10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50" fillId="36" borderId="12" xfId="0" applyFont="1" applyFill="1" applyBorder="1" applyAlignment="1">
      <alignment horizontal="center" vertical="center" textRotation="90" wrapText="1"/>
    </xf>
    <xf numFmtId="0" fontId="95" fillId="36" borderId="70" xfId="0" applyFont="1" applyFill="1" applyBorder="1" applyAlignment="1">
      <alignment horizontal="center" vertical="center" textRotation="90"/>
    </xf>
    <xf numFmtId="0" fontId="50" fillId="36" borderId="11" xfId="0" applyFont="1" applyFill="1" applyBorder="1" applyAlignment="1">
      <alignment horizontal="center" vertical="center" textRotation="90"/>
    </xf>
    <xf numFmtId="0" fontId="50" fillId="36" borderId="67" xfId="0" applyFont="1" applyFill="1" applyBorder="1" applyAlignment="1">
      <alignment horizontal="center" vertical="center" textRotation="90"/>
    </xf>
    <xf numFmtId="0" fontId="50" fillId="36" borderId="39" xfId="0" applyFont="1" applyFill="1" applyBorder="1" applyAlignment="1">
      <alignment horizontal="center" vertical="center" textRotation="90" wrapText="1"/>
    </xf>
    <xf numFmtId="0" fontId="95" fillId="36" borderId="68" xfId="0" applyFont="1" applyFill="1" applyBorder="1" applyAlignment="1">
      <alignment horizontal="center" vertical="center" textRotation="90"/>
    </xf>
    <xf numFmtId="0" fontId="94" fillId="36" borderId="37" xfId="0" applyFont="1" applyFill="1" applyBorder="1" applyAlignment="1">
      <alignment horizontal="center" vertical="center" textRotation="90"/>
    </xf>
    <xf numFmtId="0" fontId="94" fillId="36" borderId="51" xfId="0" applyFont="1" applyFill="1" applyBorder="1" applyAlignment="1">
      <alignment horizontal="center" vertical="center" textRotation="90"/>
    </xf>
    <xf numFmtId="0" fontId="50" fillId="36" borderId="74" xfId="0" applyFont="1" applyFill="1" applyBorder="1" applyAlignment="1">
      <alignment horizontal="center" vertical="center" textRotation="90"/>
    </xf>
    <xf numFmtId="0" fontId="50" fillId="36" borderId="19" xfId="0" applyFont="1" applyFill="1" applyBorder="1" applyAlignment="1">
      <alignment horizontal="center" vertical="center" textRotation="90"/>
    </xf>
    <xf numFmtId="0" fontId="50" fillId="36" borderId="85" xfId="0" applyFont="1" applyFill="1" applyBorder="1" applyAlignment="1">
      <alignment horizontal="center" vertical="center" textRotation="90"/>
    </xf>
    <xf numFmtId="0" fontId="50" fillId="36" borderId="91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/>
    </xf>
    <xf numFmtId="0" fontId="50" fillId="36" borderId="98" xfId="0" applyFont="1" applyFill="1" applyBorder="1" applyAlignment="1">
      <alignment horizontal="center" vertical="center"/>
    </xf>
    <xf numFmtId="0" fontId="50" fillId="36" borderId="37" xfId="0" applyFont="1" applyFill="1" applyBorder="1" applyAlignment="1">
      <alignment horizontal="center" vertical="center" textRotation="90"/>
    </xf>
    <xf numFmtId="0" fontId="50" fillId="36" borderId="51" xfId="0" applyFont="1" applyFill="1" applyBorder="1" applyAlignment="1">
      <alignment horizontal="center" vertical="center" textRotation="90"/>
    </xf>
    <xf numFmtId="0" fontId="50" fillId="36" borderId="101" xfId="0" applyFont="1" applyFill="1" applyBorder="1" applyAlignment="1">
      <alignment horizontal="center" vertical="center"/>
    </xf>
    <xf numFmtId="0" fontId="50" fillId="36" borderId="100" xfId="0" applyFont="1" applyFill="1" applyBorder="1" applyAlignment="1">
      <alignment horizontal="center" vertical="center"/>
    </xf>
    <xf numFmtId="0" fontId="50" fillId="36" borderId="4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 wrapText="1"/>
    </xf>
    <xf numFmtId="0" fontId="95" fillId="36" borderId="46" xfId="0" applyFont="1" applyFill="1" applyBorder="1" applyAlignment="1">
      <alignment horizontal="center" vertical="center" textRotation="90"/>
    </xf>
    <xf numFmtId="0" fontId="50" fillId="36" borderId="39" xfId="0" applyFont="1" applyFill="1" applyBorder="1" applyAlignment="1">
      <alignment horizontal="center" vertical="center" textRotation="90"/>
    </xf>
    <xf numFmtId="0" fontId="50" fillId="36" borderId="68" xfId="0" applyFont="1" applyFill="1" applyBorder="1" applyAlignment="1">
      <alignment horizontal="center" vertical="center" textRotation="90"/>
    </xf>
    <xf numFmtId="0" fontId="50" fillId="36" borderId="21" xfId="0" applyFont="1" applyFill="1" applyBorder="1" applyAlignment="1">
      <alignment horizontal="center" vertical="center"/>
    </xf>
    <xf numFmtId="0" fontId="50" fillId="36" borderId="73" xfId="0" applyFont="1" applyFill="1" applyBorder="1" applyAlignment="1">
      <alignment horizontal="center" vertical="center"/>
    </xf>
    <xf numFmtId="0" fontId="50" fillId="36" borderId="68" xfId="0" applyFont="1" applyFill="1" applyBorder="1" applyAlignment="1">
      <alignment horizontal="center" vertical="center" textRotation="90" wrapText="1"/>
    </xf>
    <xf numFmtId="0" fontId="95" fillId="36" borderId="102" xfId="0" applyFont="1" applyFill="1" applyBorder="1" applyAlignment="1">
      <alignment horizontal="center" vertical="center" textRotation="90"/>
    </xf>
    <xf numFmtId="0" fontId="50" fillId="36" borderId="36" xfId="0" applyFont="1" applyFill="1" applyBorder="1" applyAlignment="1">
      <alignment horizontal="center" vertical="center" textRotation="90"/>
    </xf>
    <xf numFmtId="0" fontId="50" fillId="35" borderId="96" xfId="0" applyFont="1" applyFill="1" applyBorder="1" applyAlignment="1">
      <alignment horizontal="center" vertical="center"/>
    </xf>
    <xf numFmtId="0" fontId="50" fillId="35" borderId="109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104" xfId="0" applyFont="1" applyFill="1" applyBorder="1" applyAlignment="1">
      <alignment horizontal="center" vertical="center"/>
    </xf>
    <xf numFmtId="0" fontId="50" fillId="35" borderId="105" xfId="0" applyFont="1" applyFill="1" applyBorder="1" applyAlignment="1">
      <alignment horizontal="center" vertical="center"/>
    </xf>
    <xf numFmtId="0" fontId="50" fillId="35" borderId="106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07" xfId="0" applyFont="1" applyFill="1" applyBorder="1" applyAlignment="1">
      <alignment horizontal="center" vertical="center"/>
    </xf>
    <xf numFmtId="0" fontId="50" fillId="36" borderId="40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/>
    </xf>
    <xf numFmtId="0" fontId="94" fillId="36" borderId="30" xfId="0" applyFont="1" applyFill="1" applyBorder="1" applyAlignment="1">
      <alignment horizontal="center" vertical="center" wrapText="1"/>
    </xf>
    <xf numFmtId="0" fontId="94" fillId="36" borderId="10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94" fillId="35" borderId="96" xfId="0" applyFont="1" applyFill="1" applyBorder="1" applyAlignment="1">
      <alignment horizontal="center" vertical="center" wrapText="1"/>
    </xf>
    <xf numFmtId="0" fontId="94" fillId="35" borderId="109" xfId="0" applyFont="1" applyFill="1" applyBorder="1" applyAlignment="1">
      <alignment horizontal="center" vertical="center" wrapText="1"/>
    </xf>
    <xf numFmtId="0" fontId="94" fillId="35" borderId="55" xfId="0" applyFont="1" applyFill="1" applyBorder="1" applyAlignment="1">
      <alignment horizontal="center" vertical="center" wrapText="1"/>
    </xf>
    <xf numFmtId="0" fontId="94" fillId="35" borderId="27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>
      <alignment horizontal="center" vertical="center" wrapText="1"/>
    </xf>
    <xf numFmtId="0" fontId="94" fillId="35" borderId="111" xfId="0" applyFont="1" applyFill="1" applyBorder="1" applyAlignment="1">
      <alignment horizontal="center" vertical="center" wrapText="1"/>
    </xf>
    <xf numFmtId="0" fontId="94" fillId="35" borderId="33" xfId="0" applyFont="1" applyFill="1" applyBorder="1" applyAlignment="1">
      <alignment horizontal="center" vertical="center" wrapText="1"/>
    </xf>
    <xf numFmtId="0" fontId="94" fillId="35" borderId="104" xfId="0" applyFont="1" applyFill="1" applyBorder="1" applyAlignment="1">
      <alignment horizontal="center" vertical="center" wrapText="1"/>
    </xf>
    <xf numFmtId="0" fontId="94" fillId="35" borderId="112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9" fillId="0" borderId="0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2" fillId="0" borderId="0" xfId="0" applyFont="1" applyBorder="1" applyAlignment="1">
      <alignment horizontal="center"/>
    </xf>
    <xf numFmtId="0" fontId="87" fillId="35" borderId="67" xfId="0" applyFont="1" applyFill="1" applyBorder="1" applyAlignment="1">
      <alignment horizontal="center" vertical="center" wrapText="1"/>
    </xf>
    <xf numFmtId="0" fontId="87" fillId="35" borderId="45" xfId="0" applyFont="1" applyFill="1" applyBorder="1" applyAlignment="1">
      <alignment horizontal="center" vertical="center" wrapText="1"/>
    </xf>
    <xf numFmtId="0" fontId="87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67" xfId="0" applyFont="1" applyFill="1" applyBorder="1" applyAlignment="1">
      <alignment horizontal="center" vertical="center" wrapText="1"/>
    </xf>
    <xf numFmtId="0" fontId="87" fillId="35" borderId="54" xfId="0" applyFont="1" applyFill="1" applyBorder="1" applyAlignment="1">
      <alignment horizontal="center" vertical="center" wrapText="1"/>
    </xf>
    <xf numFmtId="0" fontId="105" fillId="0" borderId="16" xfId="0" applyFont="1" applyBorder="1" applyAlignment="1">
      <alignment horizontal="center"/>
    </xf>
    <xf numFmtId="0" fontId="99" fillId="0" borderId="15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center" wrapText="1"/>
    </xf>
    <xf numFmtId="0" fontId="108" fillId="0" borderId="38" xfId="0" applyFont="1" applyFill="1" applyBorder="1" applyAlignment="1">
      <alignment horizontal="right" vertical="center" wrapText="1"/>
    </xf>
    <xf numFmtId="0" fontId="108" fillId="0" borderId="13" xfId="0" applyFont="1" applyFill="1" applyBorder="1" applyAlignment="1">
      <alignment horizontal="right" vertical="center" wrapText="1"/>
    </xf>
    <xf numFmtId="0" fontId="108" fillId="0" borderId="41" xfId="0" applyFont="1" applyFill="1" applyBorder="1" applyAlignment="1">
      <alignment horizontal="right" vertical="center" wrapText="1"/>
    </xf>
    <xf numFmtId="0" fontId="108" fillId="0" borderId="113" xfId="0" applyFont="1" applyFill="1" applyBorder="1" applyAlignment="1">
      <alignment horizontal="right" vertical="center" wrapText="1"/>
    </xf>
    <xf numFmtId="0" fontId="108" fillId="0" borderId="87" xfId="0" applyFont="1" applyFill="1" applyBorder="1" applyAlignment="1">
      <alignment horizontal="right" vertical="center" wrapText="1"/>
    </xf>
    <xf numFmtId="0" fontId="103" fillId="0" borderId="0" xfId="0" applyFont="1" applyBorder="1" applyAlignment="1">
      <alignment horizontal="left" vertical="center"/>
    </xf>
    <xf numFmtId="0" fontId="105" fillId="0" borderId="16" xfId="0" applyFont="1" applyBorder="1" applyAlignment="1">
      <alignment horizontal="left"/>
    </xf>
    <xf numFmtId="0" fontId="93" fillId="35" borderId="11" xfId="0" applyFont="1" applyFill="1" applyBorder="1" applyAlignment="1">
      <alignment horizontal="center" vertical="center" wrapText="1"/>
    </xf>
    <xf numFmtId="0" fontId="93" fillId="35" borderId="67" xfId="0" applyFont="1" applyFill="1" applyBorder="1" applyAlignment="1">
      <alignment horizontal="center" vertical="center" wrapText="1"/>
    </xf>
    <xf numFmtId="0" fontId="118" fillId="35" borderId="11" xfId="0" applyFont="1" applyFill="1" applyBorder="1" applyAlignment="1">
      <alignment horizontal="center" vertical="center" wrapText="1"/>
    </xf>
    <xf numFmtId="0" fontId="118" fillId="35" borderId="67" xfId="0" applyFont="1" applyFill="1" applyBorder="1" applyAlignment="1">
      <alignment horizontal="center" vertical="center" wrapText="1"/>
    </xf>
    <xf numFmtId="0" fontId="102" fillId="0" borderId="114" xfId="0" applyFont="1" applyBorder="1" applyAlignment="1">
      <alignment horizontal="center"/>
    </xf>
    <xf numFmtId="0" fontId="87" fillId="35" borderId="115" xfId="0" applyFont="1" applyFill="1" applyBorder="1" applyAlignment="1">
      <alignment horizontal="right" wrapText="1"/>
    </xf>
    <xf numFmtId="0" fontId="87" fillId="35" borderId="114" xfId="0" applyFont="1" applyFill="1" applyBorder="1" applyAlignment="1">
      <alignment horizontal="right" wrapText="1"/>
    </xf>
    <xf numFmtId="0" fontId="87" fillId="35" borderId="116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514350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23975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B1">
      <selection activeCell="C5" sqref="C5"/>
    </sheetView>
  </sheetViews>
  <sheetFormatPr defaultColWidth="9.140625" defaultRowHeight="15"/>
  <cols>
    <col min="1" max="1" width="7.140625" style="0" customWidth="1"/>
    <col min="7" max="7" width="11.8515625" style="0" customWidth="1"/>
    <col min="8" max="8" width="10.7109375" style="0" customWidth="1"/>
    <col min="9" max="9" width="8.28125" style="0" customWidth="1"/>
  </cols>
  <sheetData>
    <row r="1" spans="1:9" ht="15">
      <c r="A1" s="212" t="s">
        <v>531</v>
      </c>
      <c r="B1" s="213"/>
      <c r="C1" s="213"/>
      <c r="D1" s="213"/>
      <c r="E1" s="213"/>
      <c r="F1" s="213"/>
      <c r="G1" s="213"/>
      <c r="H1" s="213"/>
      <c r="I1" s="214"/>
    </row>
    <row r="2" spans="1:9" ht="15">
      <c r="A2" s="215"/>
      <c r="B2" s="216"/>
      <c r="C2" s="216"/>
      <c r="D2" s="216"/>
      <c r="E2" s="216"/>
      <c r="F2" s="216"/>
      <c r="G2" s="216"/>
      <c r="H2" s="216"/>
      <c r="I2" s="217"/>
    </row>
    <row r="3" spans="1:9" ht="15">
      <c r="A3" s="215"/>
      <c r="B3" s="216"/>
      <c r="C3" s="216"/>
      <c r="D3" s="216"/>
      <c r="E3" s="216"/>
      <c r="F3" s="216"/>
      <c r="G3" s="216"/>
      <c r="H3" s="216"/>
      <c r="I3" s="217"/>
    </row>
    <row r="4" spans="1:9" ht="22.5" customHeight="1">
      <c r="A4" s="377" t="s">
        <v>224</v>
      </c>
      <c r="B4" s="378"/>
      <c r="C4" s="378"/>
      <c r="D4" s="378"/>
      <c r="E4" s="378"/>
      <c r="F4" s="378"/>
      <c r="G4" s="378"/>
      <c r="H4" s="378"/>
      <c r="I4" s="379"/>
    </row>
    <row r="5" spans="1:9" ht="15">
      <c r="A5" s="215"/>
      <c r="B5" s="216"/>
      <c r="C5" s="216"/>
      <c r="D5" s="216"/>
      <c r="E5" s="216"/>
      <c r="F5" s="216"/>
      <c r="G5" s="216"/>
      <c r="H5" s="216"/>
      <c r="I5" s="217"/>
    </row>
    <row r="6" spans="1:9" ht="15">
      <c r="A6" s="215"/>
      <c r="B6" s="216"/>
      <c r="C6" s="216"/>
      <c r="D6" s="216"/>
      <c r="E6" s="216"/>
      <c r="F6" s="216"/>
      <c r="G6" s="216"/>
      <c r="H6" s="216"/>
      <c r="I6" s="217"/>
    </row>
    <row r="7" spans="1:9" ht="15">
      <c r="A7" s="215"/>
      <c r="B7" s="216"/>
      <c r="C7" s="216"/>
      <c r="D7" s="216"/>
      <c r="E7" s="216"/>
      <c r="F7" s="216"/>
      <c r="G7" s="216"/>
      <c r="H7" s="216"/>
      <c r="I7" s="217"/>
    </row>
    <row r="8" spans="1:9" ht="15">
      <c r="A8" s="215"/>
      <c r="B8" s="216"/>
      <c r="C8" s="216"/>
      <c r="D8" s="216"/>
      <c r="E8" s="216"/>
      <c r="F8" s="216"/>
      <c r="G8" s="216"/>
      <c r="H8" s="216"/>
      <c r="I8" s="217"/>
    </row>
    <row r="9" spans="1:9" ht="15">
      <c r="A9" s="215"/>
      <c r="B9" s="216"/>
      <c r="C9" s="216"/>
      <c r="D9" s="216"/>
      <c r="E9" s="216"/>
      <c r="F9" s="216"/>
      <c r="G9" s="216"/>
      <c r="H9" s="216"/>
      <c r="I9" s="217"/>
    </row>
    <row r="10" spans="1:9" ht="15">
      <c r="A10" s="215"/>
      <c r="B10" s="216"/>
      <c r="C10" s="216"/>
      <c r="D10" s="216"/>
      <c r="E10" s="216"/>
      <c r="F10" s="216"/>
      <c r="G10" s="216"/>
      <c r="H10" s="216"/>
      <c r="I10" s="217"/>
    </row>
    <row r="11" spans="1:9" ht="15">
      <c r="A11" s="215"/>
      <c r="B11" s="216"/>
      <c r="C11" s="216"/>
      <c r="D11" s="216"/>
      <c r="E11" s="216"/>
      <c r="F11" s="216"/>
      <c r="G11" s="216"/>
      <c r="H11" s="216"/>
      <c r="I11" s="217"/>
    </row>
    <row r="12" spans="1:9" ht="15">
      <c r="A12" s="215"/>
      <c r="B12" s="216"/>
      <c r="C12" s="216"/>
      <c r="D12" s="216"/>
      <c r="E12" s="216"/>
      <c r="F12" s="216"/>
      <c r="G12" s="216"/>
      <c r="H12" s="216"/>
      <c r="I12" s="217"/>
    </row>
    <row r="13" spans="1:9" ht="15">
      <c r="A13" s="215"/>
      <c r="B13" s="216"/>
      <c r="C13" s="216"/>
      <c r="D13" s="216"/>
      <c r="E13" s="216"/>
      <c r="F13" s="216"/>
      <c r="G13" s="216"/>
      <c r="H13" s="216"/>
      <c r="I13" s="217"/>
    </row>
    <row r="14" spans="1:9" ht="15">
      <c r="A14" s="215"/>
      <c r="B14" s="216"/>
      <c r="C14" s="216"/>
      <c r="D14" s="216"/>
      <c r="E14" s="216"/>
      <c r="F14" s="216"/>
      <c r="G14" s="216"/>
      <c r="H14" s="216"/>
      <c r="I14" s="217"/>
    </row>
    <row r="15" spans="1:9" ht="15">
      <c r="A15" s="215"/>
      <c r="B15" s="216"/>
      <c r="C15" s="216"/>
      <c r="D15" s="216"/>
      <c r="E15" s="216"/>
      <c r="F15" s="216"/>
      <c r="G15" s="216"/>
      <c r="H15" s="216"/>
      <c r="I15" s="217"/>
    </row>
    <row r="16" spans="1:9" ht="15">
      <c r="A16" s="215"/>
      <c r="B16" s="216"/>
      <c r="C16" s="216"/>
      <c r="D16" s="216" t="s">
        <v>531</v>
      </c>
      <c r="E16" s="216"/>
      <c r="F16" s="216"/>
      <c r="G16" s="216"/>
      <c r="H16" s="216"/>
      <c r="I16" s="217"/>
    </row>
    <row r="17" spans="1:9" ht="15">
      <c r="A17" s="215"/>
      <c r="B17" s="216"/>
      <c r="C17" s="216"/>
      <c r="D17" s="216" t="s">
        <v>531</v>
      </c>
      <c r="E17" s="216"/>
      <c r="F17" s="216"/>
      <c r="G17" s="216"/>
      <c r="H17" s="216"/>
      <c r="I17" s="217"/>
    </row>
    <row r="18" spans="1:9" ht="20.25">
      <c r="A18" s="380" t="s">
        <v>225</v>
      </c>
      <c r="B18" s="381"/>
      <c r="C18" s="381"/>
      <c r="D18" s="381"/>
      <c r="E18" s="381"/>
      <c r="F18" s="381"/>
      <c r="G18" s="381"/>
      <c r="H18" s="381"/>
      <c r="I18" s="382"/>
    </row>
    <row r="19" spans="1:9" ht="20.25">
      <c r="A19" s="380"/>
      <c r="B19" s="381"/>
      <c r="C19" s="381"/>
      <c r="D19" s="381"/>
      <c r="E19" s="381"/>
      <c r="F19" s="381"/>
      <c r="G19" s="381"/>
      <c r="H19" s="381"/>
      <c r="I19" s="382"/>
    </row>
    <row r="20" spans="1:9" ht="20.25">
      <c r="A20" s="383" t="s">
        <v>582</v>
      </c>
      <c r="B20" s="384"/>
      <c r="C20" s="384"/>
      <c r="D20" s="384"/>
      <c r="E20" s="384"/>
      <c r="F20" s="384"/>
      <c r="G20" s="384"/>
      <c r="H20" s="384"/>
      <c r="I20" s="385"/>
    </row>
    <row r="21" spans="1:9" ht="15.75">
      <c r="A21" s="218"/>
      <c r="B21" s="219"/>
      <c r="C21" s="219"/>
      <c r="D21" s="219"/>
      <c r="E21" s="219"/>
      <c r="F21" s="219"/>
      <c r="G21" s="219"/>
      <c r="H21" s="216"/>
      <c r="I21" s="217"/>
    </row>
    <row r="22" spans="1:9" ht="18" customHeight="1">
      <c r="A22" s="218"/>
      <c r="B22" s="387" t="s">
        <v>301</v>
      </c>
      <c r="C22" s="387"/>
      <c r="D22" s="387"/>
      <c r="E22" s="387"/>
      <c r="F22" s="387"/>
      <c r="G22" s="387"/>
      <c r="H22" s="387"/>
      <c r="I22" s="388"/>
    </row>
    <row r="23" spans="1:9" ht="15.75">
      <c r="A23" s="218"/>
      <c r="B23" s="387"/>
      <c r="C23" s="387"/>
      <c r="D23" s="387"/>
      <c r="E23" s="387"/>
      <c r="F23" s="387"/>
      <c r="G23" s="387"/>
      <c r="H23" s="387"/>
      <c r="I23" s="388"/>
    </row>
    <row r="24" spans="1:9" ht="18">
      <c r="A24" s="218"/>
      <c r="B24" s="302"/>
      <c r="C24" s="302"/>
      <c r="D24" s="302"/>
      <c r="E24" s="302"/>
      <c r="F24" s="302"/>
      <c r="G24" s="302"/>
      <c r="H24" s="302"/>
      <c r="I24" s="303"/>
    </row>
    <row r="25" spans="1:9" ht="15.75">
      <c r="A25" s="218"/>
      <c r="B25" s="219"/>
      <c r="C25" s="219"/>
      <c r="D25" s="219"/>
      <c r="E25" s="219"/>
      <c r="F25" s="219"/>
      <c r="G25" s="219"/>
      <c r="H25" s="216"/>
      <c r="I25" s="217"/>
    </row>
    <row r="26" spans="1:9" ht="15.75">
      <c r="A26" s="218"/>
      <c r="B26" s="219"/>
      <c r="C26" s="219"/>
      <c r="D26" s="219"/>
      <c r="E26" s="219"/>
      <c r="F26" s="219"/>
      <c r="G26" s="219"/>
      <c r="H26" s="216"/>
      <c r="I26" s="217"/>
    </row>
    <row r="27" spans="1:9" ht="23.25">
      <c r="A27" s="218"/>
      <c r="B27" s="219"/>
      <c r="C27" s="386"/>
      <c r="D27" s="386"/>
      <c r="E27" s="386"/>
      <c r="F27" s="219"/>
      <c r="G27" s="219"/>
      <c r="H27" s="216"/>
      <c r="I27" s="217"/>
    </row>
    <row r="28" spans="1:9" ht="15.75">
      <c r="A28" s="218"/>
      <c r="B28" s="219"/>
      <c r="C28" s="219"/>
      <c r="D28" s="219"/>
      <c r="E28" s="219"/>
      <c r="F28" s="219"/>
      <c r="G28" s="219"/>
      <c r="H28" s="216"/>
      <c r="I28" s="217"/>
    </row>
    <row r="29" spans="1:9" ht="15.75">
      <c r="A29" s="218"/>
      <c r="B29" s="219"/>
      <c r="C29" s="219"/>
      <c r="D29" s="219"/>
      <c r="E29" s="219"/>
      <c r="F29" s="219" t="s">
        <v>531</v>
      </c>
      <c r="G29" s="219"/>
      <c r="H29" s="216"/>
      <c r="I29" s="217"/>
    </row>
    <row r="30" spans="1:9" ht="15.75">
      <c r="A30" s="218"/>
      <c r="B30" s="219"/>
      <c r="C30" s="219"/>
      <c r="D30" s="219"/>
      <c r="E30" s="219"/>
      <c r="F30" s="219" t="s">
        <v>531</v>
      </c>
      <c r="G30" s="219"/>
      <c r="H30" s="216"/>
      <c r="I30" s="217"/>
    </row>
    <row r="31" spans="1:9" ht="15.75">
      <c r="A31" s="218"/>
      <c r="B31" s="219"/>
      <c r="C31" s="219"/>
      <c r="D31" s="219"/>
      <c r="E31" s="219"/>
      <c r="F31" s="219"/>
      <c r="G31" s="219"/>
      <c r="H31" s="216"/>
      <c r="I31" s="217"/>
    </row>
    <row r="32" spans="1:9" ht="15.75">
      <c r="A32" s="218"/>
      <c r="B32" s="219"/>
      <c r="C32" s="219"/>
      <c r="D32" s="219"/>
      <c r="E32" s="219"/>
      <c r="F32" s="219"/>
      <c r="G32" s="219"/>
      <c r="H32" s="216"/>
      <c r="I32" s="217"/>
    </row>
    <row r="33" spans="1:9" ht="15.75">
      <c r="A33" s="218"/>
      <c r="B33" s="219"/>
      <c r="C33" s="219"/>
      <c r="D33" s="219"/>
      <c r="E33" s="219"/>
      <c r="F33" s="219"/>
      <c r="G33" s="219"/>
      <c r="H33" s="216"/>
      <c r="I33" s="217"/>
    </row>
    <row r="34" spans="1:9" ht="15.75">
      <c r="A34" s="218"/>
      <c r="B34" s="219"/>
      <c r="C34" s="219"/>
      <c r="D34" s="219"/>
      <c r="E34" s="219"/>
      <c r="F34" s="219"/>
      <c r="G34" s="219"/>
      <c r="H34" s="216"/>
      <c r="I34" s="217"/>
    </row>
    <row r="35" spans="1:9" ht="15.75">
      <c r="A35" s="218"/>
      <c r="B35" s="219"/>
      <c r="C35" s="219"/>
      <c r="D35" s="219"/>
      <c r="E35" s="219"/>
      <c r="F35" s="219"/>
      <c r="G35" s="219"/>
      <c r="H35" s="216"/>
      <c r="I35" s="217"/>
    </row>
    <row r="36" spans="1:9" ht="15.75">
      <c r="A36" s="371" t="s">
        <v>226</v>
      </c>
      <c r="B36" s="372"/>
      <c r="C36" s="372"/>
      <c r="D36" s="372"/>
      <c r="E36" s="372"/>
      <c r="F36" s="372"/>
      <c r="G36" s="372"/>
      <c r="H36" s="372"/>
      <c r="I36" s="373"/>
    </row>
    <row r="37" spans="1:9" ht="15.75">
      <c r="A37" s="371" t="s">
        <v>227</v>
      </c>
      <c r="B37" s="372"/>
      <c r="C37" s="372"/>
      <c r="D37" s="372"/>
      <c r="E37" s="372"/>
      <c r="F37" s="372"/>
      <c r="G37" s="372"/>
      <c r="H37" s="372"/>
      <c r="I37" s="373"/>
    </row>
    <row r="38" spans="1:9" ht="15.75">
      <c r="A38" s="218"/>
      <c r="B38" s="219"/>
      <c r="C38" s="219"/>
      <c r="D38" s="219"/>
      <c r="E38" s="219"/>
      <c r="F38" s="219"/>
      <c r="G38" s="219"/>
      <c r="H38" s="220"/>
      <c r="I38" s="222"/>
    </row>
    <row r="39" spans="1:9" ht="15.75">
      <c r="A39" s="218"/>
      <c r="B39" s="219"/>
      <c r="C39" s="219"/>
      <c r="D39" s="219"/>
      <c r="E39" s="219"/>
      <c r="F39" s="219"/>
      <c r="G39" s="219"/>
      <c r="H39" s="220"/>
      <c r="I39" s="222"/>
    </row>
    <row r="40" spans="1:9" ht="15">
      <c r="A40" s="374" t="s">
        <v>583</v>
      </c>
      <c r="B40" s="375"/>
      <c r="C40" s="375"/>
      <c r="D40" s="375"/>
      <c r="E40" s="375"/>
      <c r="F40" s="375"/>
      <c r="G40" s="375"/>
      <c r="H40" s="375"/>
      <c r="I40" s="376"/>
    </row>
    <row r="41" spans="1:9" ht="15">
      <c r="A41" s="221"/>
      <c r="B41" s="220"/>
      <c r="C41" s="220"/>
      <c r="D41" s="220"/>
      <c r="E41" s="220"/>
      <c r="F41" s="220"/>
      <c r="G41" s="220"/>
      <c r="H41" s="216"/>
      <c r="I41" s="217"/>
    </row>
    <row r="42" spans="1:9" ht="15">
      <c r="A42" s="221"/>
      <c r="B42" s="220"/>
      <c r="C42" s="220"/>
      <c r="D42" s="220"/>
      <c r="E42" s="220"/>
      <c r="F42" s="220"/>
      <c r="G42" s="220"/>
      <c r="H42" s="216"/>
      <c r="I42" s="217"/>
    </row>
    <row r="43" spans="1:9" ht="15">
      <c r="A43" s="208"/>
      <c r="B43" s="1"/>
      <c r="C43" s="1"/>
      <c r="D43" s="1"/>
      <c r="E43" s="1"/>
      <c r="F43" s="1"/>
      <c r="G43" s="1"/>
      <c r="H43" s="1"/>
      <c r="I43" s="209"/>
    </row>
    <row r="44" spans="1:9" ht="15">
      <c r="A44" s="208"/>
      <c r="B44" s="1"/>
      <c r="C44" s="1"/>
      <c r="D44" s="1"/>
      <c r="E44" s="1"/>
      <c r="F44" s="1"/>
      <c r="G44" s="1"/>
      <c r="H44" s="1"/>
      <c r="I44" s="209"/>
    </row>
    <row r="45" spans="1:9" ht="15">
      <c r="A45" s="208"/>
      <c r="B45" s="1"/>
      <c r="C45" s="1"/>
      <c r="D45" s="1"/>
      <c r="E45" s="1"/>
      <c r="F45" s="1"/>
      <c r="G45" s="1"/>
      <c r="H45" s="1"/>
      <c r="I45" s="209"/>
    </row>
    <row r="46" spans="1:9" ht="15.75" thickBot="1">
      <c r="A46" s="223"/>
      <c r="B46" s="210"/>
      <c r="C46" s="210"/>
      <c r="D46" s="210"/>
      <c r="E46" s="210"/>
      <c r="F46" s="210"/>
      <c r="G46" s="210"/>
      <c r="H46" s="210"/>
      <c r="I46" s="211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&amp;L20.01.2017
&amp;CTürkiye Odalar ve Borsalar Birliği&amp;R&amp;P/&amp;N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5" sqref="A5:J5"/>
    </sheetView>
  </sheetViews>
  <sheetFormatPr defaultColWidth="9.140625" defaultRowHeight="15"/>
  <sheetData>
    <row r="1" spans="1:10" ht="15">
      <c r="A1" s="175"/>
      <c r="J1" s="175"/>
    </row>
    <row r="2" spans="1:11" ht="16.5" thickBot="1">
      <c r="A2" s="421" t="s">
        <v>569</v>
      </c>
      <c r="B2" s="421"/>
      <c r="C2" s="421"/>
      <c r="D2" s="421"/>
      <c r="E2" s="421"/>
      <c r="F2" s="421"/>
      <c r="G2" s="421"/>
      <c r="H2" s="421"/>
      <c r="I2" s="421"/>
      <c r="J2" s="421"/>
      <c r="K2" s="175"/>
    </row>
    <row r="5" spans="1:10" ht="18.75" customHeight="1">
      <c r="A5" s="415" t="s">
        <v>94</v>
      </c>
      <c r="B5" s="415"/>
      <c r="C5" s="415"/>
      <c r="D5" s="415"/>
      <c r="E5" s="415"/>
      <c r="F5" s="415"/>
      <c r="G5" s="415"/>
      <c r="H5" s="415"/>
      <c r="I5" s="415"/>
      <c r="J5" s="415"/>
    </row>
    <row r="6" spans="3:10" ht="15.75">
      <c r="C6" s="216"/>
      <c r="D6" s="37"/>
      <c r="E6" s="37"/>
      <c r="F6" s="37"/>
      <c r="G6" s="37"/>
      <c r="H6" s="37"/>
      <c r="I6" s="37"/>
      <c r="J6" s="37"/>
    </row>
    <row r="7" spans="3:10" ht="15.75">
      <c r="C7" s="1"/>
      <c r="D7" s="37"/>
      <c r="E7" s="37"/>
      <c r="F7" s="37"/>
      <c r="G7" s="37"/>
      <c r="H7" s="37"/>
      <c r="I7" s="37"/>
      <c r="J7" s="37"/>
    </row>
    <row r="8" ht="15.75" thickBot="1"/>
    <row r="9" spans="2:11" ht="24.75" customHeight="1">
      <c r="B9" s="128"/>
      <c r="C9" s="466" t="s">
        <v>95</v>
      </c>
      <c r="D9" s="467"/>
      <c r="E9" s="466" t="s">
        <v>96</v>
      </c>
      <c r="F9" s="467"/>
      <c r="G9" s="466" t="s">
        <v>97</v>
      </c>
      <c r="H9" s="467"/>
      <c r="I9" s="466" t="s">
        <v>98</v>
      </c>
      <c r="J9" s="468"/>
      <c r="K9" s="175"/>
    </row>
    <row r="10" spans="2:10" ht="24.75" customHeight="1">
      <c r="B10" s="129" t="s">
        <v>99</v>
      </c>
      <c r="C10" s="457">
        <v>1793</v>
      </c>
      <c r="D10" s="458"/>
      <c r="E10" s="457">
        <v>1606</v>
      </c>
      <c r="F10" s="458"/>
      <c r="G10" s="463">
        <v>17</v>
      </c>
      <c r="H10" s="465"/>
      <c r="I10" s="463">
        <v>27</v>
      </c>
      <c r="J10" s="464"/>
    </row>
    <row r="11" spans="2:10" ht="24.75" customHeight="1">
      <c r="B11" s="130" t="s">
        <v>100</v>
      </c>
      <c r="C11" s="457">
        <v>1791</v>
      </c>
      <c r="D11" s="458"/>
      <c r="E11" s="457">
        <v>1040</v>
      </c>
      <c r="F11" s="458"/>
      <c r="G11" s="463">
        <v>14</v>
      </c>
      <c r="H11" s="465"/>
      <c r="I11" s="463">
        <v>12</v>
      </c>
      <c r="J11" s="464"/>
    </row>
    <row r="12" spans="2:10" ht="24.75" customHeight="1">
      <c r="B12" s="129" t="s">
        <v>101</v>
      </c>
      <c r="C12" s="457">
        <v>2217</v>
      </c>
      <c r="D12" s="458"/>
      <c r="E12" s="457">
        <v>1542</v>
      </c>
      <c r="F12" s="458"/>
      <c r="G12" s="457">
        <v>15</v>
      </c>
      <c r="H12" s="458"/>
      <c r="I12" s="457">
        <v>14</v>
      </c>
      <c r="J12" s="459"/>
    </row>
    <row r="13" spans="2:10" ht="24.75" customHeight="1">
      <c r="B13" s="130" t="s">
        <v>102</v>
      </c>
      <c r="C13" s="457">
        <v>1926</v>
      </c>
      <c r="D13" s="458"/>
      <c r="E13" s="457">
        <v>1088</v>
      </c>
      <c r="F13" s="458"/>
      <c r="G13" s="457">
        <v>17</v>
      </c>
      <c r="H13" s="458"/>
      <c r="I13" s="457">
        <v>15</v>
      </c>
      <c r="J13" s="459"/>
    </row>
    <row r="14" spans="2:10" ht="24.75" customHeight="1">
      <c r="B14" s="131" t="s">
        <v>103</v>
      </c>
      <c r="C14" s="457">
        <v>1938</v>
      </c>
      <c r="D14" s="458"/>
      <c r="E14" s="457">
        <v>972</v>
      </c>
      <c r="F14" s="458"/>
      <c r="G14" s="457">
        <v>14</v>
      </c>
      <c r="H14" s="458"/>
      <c r="I14" s="457">
        <v>82</v>
      </c>
      <c r="J14" s="459"/>
    </row>
    <row r="15" spans="2:10" ht="24.75" customHeight="1">
      <c r="B15" s="132" t="s">
        <v>104</v>
      </c>
      <c r="C15" s="457">
        <v>2103</v>
      </c>
      <c r="D15" s="458"/>
      <c r="E15" s="457">
        <v>1243</v>
      </c>
      <c r="F15" s="458"/>
      <c r="G15" s="457">
        <v>20</v>
      </c>
      <c r="H15" s="458"/>
      <c r="I15" s="457">
        <v>76</v>
      </c>
      <c r="J15" s="459"/>
    </row>
    <row r="16" spans="2:10" ht="24.75" customHeight="1">
      <c r="B16" s="131" t="s">
        <v>105</v>
      </c>
      <c r="C16" s="457">
        <v>1044</v>
      </c>
      <c r="D16" s="458"/>
      <c r="E16" s="457">
        <v>794</v>
      </c>
      <c r="F16" s="458"/>
      <c r="G16" s="457">
        <v>5</v>
      </c>
      <c r="H16" s="458"/>
      <c r="I16" s="457">
        <v>20</v>
      </c>
      <c r="J16" s="459"/>
    </row>
    <row r="17" spans="2:10" ht="24.75" customHeight="1">
      <c r="B17" s="132" t="s">
        <v>553</v>
      </c>
      <c r="C17" s="457">
        <v>1555</v>
      </c>
      <c r="D17" s="458"/>
      <c r="E17" s="457">
        <v>894</v>
      </c>
      <c r="F17" s="458"/>
      <c r="G17" s="457">
        <v>13</v>
      </c>
      <c r="H17" s="458"/>
      <c r="I17" s="457">
        <v>25</v>
      </c>
      <c r="J17" s="459"/>
    </row>
    <row r="18" spans="2:10" ht="24.75" customHeight="1">
      <c r="B18" s="131" t="s">
        <v>567</v>
      </c>
      <c r="C18" s="457">
        <v>1377</v>
      </c>
      <c r="D18" s="458"/>
      <c r="E18" s="457">
        <v>1074</v>
      </c>
      <c r="F18" s="458"/>
      <c r="G18" s="457">
        <v>16</v>
      </c>
      <c r="H18" s="458"/>
      <c r="I18" s="457">
        <v>12</v>
      </c>
      <c r="J18" s="459"/>
    </row>
    <row r="19" spans="2:10" ht="24.75" customHeight="1">
      <c r="B19" s="132" t="s">
        <v>568</v>
      </c>
      <c r="C19" s="457">
        <v>1602</v>
      </c>
      <c r="D19" s="458"/>
      <c r="E19" s="457">
        <v>1302</v>
      </c>
      <c r="F19" s="458"/>
      <c r="G19" s="457">
        <v>7</v>
      </c>
      <c r="H19" s="458"/>
      <c r="I19" s="457">
        <v>72</v>
      </c>
      <c r="J19" s="459"/>
    </row>
    <row r="20" spans="2:10" ht="24.75" customHeight="1">
      <c r="B20" s="131" t="s">
        <v>603</v>
      </c>
      <c r="C20" s="457">
        <v>1732</v>
      </c>
      <c r="D20" s="458"/>
      <c r="E20" s="457">
        <v>1284</v>
      </c>
      <c r="F20" s="458"/>
      <c r="G20" s="457">
        <v>12</v>
      </c>
      <c r="H20" s="458"/>
      <c r="I20" s="457">
        <v>119</v>
      </c>
      <c r="J20" s="459"/>
    </row>
    <row r="21" spans="2:10" ht="24.75" customHeight="1">
      <c r="B21" s="132" t="s">
        <v>248</v>
      </c>
      <c r="C21" s="457">
        <v>1696</v>
      </c>
      <c r="D21" s="458"/>
      <c r="E21" s="457">
        <v>1205</v>
      </c>
      <c r="F21" s="458"/>
      <c r="G21" s="457">
        <v>22</v>
      </c>
      <c r="H21" s="458"/>
      <c r="I21" s="457">
        <v>201</v>
      </c>
      <c r="J21" s="459"/>
    </row>
    <row r="22" spans="2:10" ht="24.75" customHeight="1" thickBot="1">
      <c r="B22" s="133" t="s">
        <v>30</v>
      </c>
      <c r="C22" s="460">
        <f>SUM(C10:D21)</f>
        <v>20774</v>
      </c>
      <c r="D22" s="461"/>
      <c r="E22" s="460">
        <f>SUM(E10:F21)</f>
        <v>14044</v>
      </c>
      <c r="F22" s="461"/>
      <c r="G22" s="460">
        <f>SUM(G10:H21)</f>
        <v>172</v>
      </c>
      <c r="H22" s="461"/>
      <c r="I22" s="460">
        <f>SUM(I10:J21)</f>
        <v>675</v>
      </c>
      <c r="J22" s="462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8">
      <selection activeCell="E46" sqref="E46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35.8515625" style="0" customWidth="1"/>
    <col min="4" max="4" width="9.140625" style="0" customWidth="1"/>
    <col min="5" max="5" width="9.140625" style="175" customWidth="1"/>
    <col min="6" max="6" width="8.00390625" style="0" customWidth="1"/>
    <col min="145" max="145" width="5.140625" style="0" customWidth="1"/>
  </cols>
  <sheetData>
    <row r="1" ht="15">
      <c r="F1" s="175"/>
    </row>
    <row r="2" spans="1:6" ht="17.25" customHeight="1" thickBot="1">
      <c r="A2" s="421" t="s">
        <v>581</v>
      </c>
      <c r="B2" s="421"/>
      <c r="C2" s="421"/>
      <c r="D2" s="421"/>
      <c r="E2" s="421"/>
      <c r="F2" s="344"/>
    </row>
    <row r="3" spans="1:5" ht="16.5" customHeight="1">
      <c r="A3" s="415" t="s">
        <v>106</v>
      </c>
      <c r="B3" s="415"/>
      <c r="C3" s="415"/>
      <c r="D3" s="415"/>
      <c r="E3" s="415"/>
    </row>
    <row r="4" spans="1:5" s="97" customFormat="1" ht="16.5" customHeight="1">
      <c r="A4" s="121"/>
      <c r="B4" s="121"/>
      <c r="C4" s="121"/>
      <c r="D4" s="121"/>
      <c r="E4" s="320"/>
    </row>
    <row r="6" ht="15">
      <c r="C6" s="135" t="s">
        <v>3</v>
      </c>
    </row>
    <row r="7" spans="3:5" s="97" customFormat="1" ht="15">
      <c r="C7" s="99"/>
      <c r="E7" s="175"/>
    </row>
    <row r="8" spans="1:6" ht="15" customHeight="1">
      <c r="A8" s="35" t="s">
        <v>108</v>
      </c>
      <c r="B8" s="270" t="s">
        <v>435</v>
      </c>
      <c r="C8" s="274" t="s">
        <v>109</v>
      </c>
      <c r="D8" s="274" t="s">
        <v>9</v>
      </c>
      <c r="E8" s="323" t="s">
        <v>110</v>
      </c>
      <c r="F8" s="175"/>
    </row>
    <row r="9" spans="1:5" ht="27" customHeight="1">
      <c r="A9" s="272">
        <v>1</v>
      </c>
      <c r="B9" s="275" t="s">
        <v>111</v>
      </c>
      <c r="C9" s="276" t="s">
        <v>112</v>
      </c>
      <c r="D9" s="160">
        <v>115</v>
      </c>
      <c r="E9" s="324">
        <f>D9/975*100</f>
        <v>11.794871794871794</v>
      </c>
    </row>
    <row r="10" spans="1:5" ht="15.75" customHeight="1">
      <c r="A10" s="273">
        <v>2</v>
      </c>
      <c r="B10" s="275" t="s">
        <v>312</v>
      </c>
      <c r="C10" s="276" t="s">
        <v>272</v>
      </c>
      <c r="D10" s="160">
        <v>25</v>
      </c>
      <c r="E10" s="324">
        <f>D10/975*100</f>
        <v>2.564102564102564</v>
      </c>
    </row>
    <row r="11" spans="1:5" ht="25.5" customHeight="1">
      <c r="A11" s="273">
        <v>3</v>
      </c>
      <c r="B11" s="275" t="s">
        <v>440</v>
      </c>
      <c r="C11" s="276" t="s">
        <v>441</v>
      </c>
      <c r="D11" s="160">
        <v>24</v>
      </c>
      <c r="E11" s="324">
        <f aca="true" t="shared" si="0" ref="E11:E18">D11/975*100</f>
        <v>2.4615384615384617</v>
      </c>
    </row>
    <row r="12" spans="1:5" ht="15" customHeight="1">
      <c r="A12" s="272">
        <v>4</v>
      </c>
      <c r="B12" s="275" t="s">
        <v>554</v>
      </c>
      <c r="C12" s="276" t="s">
        <v>555</v>
      </c>
      <c r="D12" s="160">
        <v>22</v>
      </c>
      <c r="E12" s="324">
        <f t="shared" si="0"/>
        <v>2.2564102564102564</v>
      </c>
    </row>
    <row r="13" spans="1:5" ht="12.75" customHeight="1">
      <c r="A13" s="273">
        <v>5</v>
      </c>
      <c r="B13" s="275" t="s">
        <v>314</v>
      </c>
      <c r="C13" s="276" t="s">
        <v>114</v>
      </c>
      <c r="D13" s="160">
        <v>22</v>
      </c>
      <c r="E13" s="324">
        <f t="shared" si="0"/>
        <v>2.2564102564102564</v>
      </c>
    </row>
    <row r="14" spans="1:5" ht="21" customHeight="1">
      <c r="A14" s="272">
        <v>6</v>
      </c>
      <c r="B14" s="275" t="s">
        <v>442</v>
      </c>
      <c r="C14" s="276" t="s">
        <v>443</v>
      </c>
      <c r="D14" s="160">
        <v>22</v>
      </c>
      <c r="E14" s="324">
        <f t="shared" si="0"/>
        <v>2.2564102564102564</v>
      </c>
    </row>
    <row r="15" spans="1:5" ht="20.25" customHeight="1">
      <c r="A15" s="273">
        <v>7</v>
      </c>
      <c r="B15" s="275" t="s">
        <v>316</v>
      </c>
      <c r="C15" s="276" t="s">
        <v>119</v>
      </c>
      <c r="D15" s="160">
        <v>22</v>
      </c>
      <c r="E15" s="324">
        <f t="shared" si="0"/>
        <v>2.2564102564102564</v>
      </c>
    </row>
    <row r="16" spans="1:5" ht="15.75" customHeight="1">
      <c r="A16" s="272">
        <v>8</v>
      </c>
      <c r="B16" s="275" t="s">
        <v>311</v>
      </c>
      <c r="C16" s="276" t="s">
        <v>113</v>
      </c>
      <c r="D16" s="160">
        <v>18</v>
      </c>
      <c r="E16" s="324">
        <f t="shared" si="0"/>
        <v>1.8461538461538463</v>
      </c>
    </row>
    <row r="17" spans="1:5" ht="21.75" customHeight="1">
      <c r="A17" s="273">
        <v>9</v>
      </c>
      <c r="B17" s="275" t="s">
        <v>313</v>
      </c>
      <c r="C17" s="276" t="s">
        <v>276</v>
      </c>
      <c r="D17" s="160">
        <v>16</v>
      </c>
      <c r="E17" s="324">
        <f t="shared" si="0"/>
        <v>1.641025641025641</v>
      </c>
    </row>
    <row r="18" spans="1:5" ht="23.25" customHeight="1">
      <c r="A18" s="272">
        <v>10</v>
      </c>
      <c r="B18" s="275" t="s">
        <v>466</v>
      </c>
      <c r="C18" s="276" t="s">
        <v>467</v>
      </c>
      <c r="D18" s="160">
        <v>15</v>
      </c>
      <c r="E18" s="324">
        <f t="shared" si="0"/>
        <v>1.5384615384615385</v>
      </c>
    </row>
    <row r="19" spans="1:2" ht="15">
      <c r="A19" s="2"/>
      <c r="B19" s="2"/>
    </row>
    <row r="20" spans="1:5" s="97" customFormat="1" ht="15">
      <c r="A20" s="2"/>
      <c r="B20" s="2"/>
      <c r="E20" s="175"/>
    </row>
    <row r="21" spans="1:5" s="97" customFormat="1" ht="15">
      <c r="A21" s="2"/>
      <c r="B21" s="2"/>
      <c r="E21" s="175"/>
    </row>
    <row r="22" spans="1:2" ht="15">
      <c r="A22" s="2"/>
      <c r="B22" s="2"/>
    </row>
    <row r="23" ht="15">
      <c r="C23" s="135" t="s">
        <v>6</v>
      </c>
    </row>
    <row r="25" spans="1:5" ht="18" customHeight="1">
      <c r="A25" s="35" t="s">
        <v>108</v>
      </c>
      <c r="B25" s="137" t="s">
        <v>435</v>
      </c>
      <c r="C25" s="136" t="s">
        <v>109</v>
      </c>
      <c r="D25" s="35" t="s">
        <v>9</v>
      </c>
      <c r="E25" s="325" t="s">
        <v>110</v>
      </c>
    </row>
    <row r="26" spans="1:5" ht="27.75" customHeight="1">
      <c r="A26" s="38">
        <v>1</v>
      </c>
      <c r="B26" s="275" t="s">
        <v>111</v>
      </c>
      <c r="C26" s="276" t="s">
        <v>112</v>
      </c>
      <c r="D26" s="160">
        <v>542</v>
      </c>
      <c r="E26" s="324">
        <f>D26/3843*100</f>
        <v>14.103564923237055</v>
      </c>
    </row>
    <row r="27" spans="1:5" ht="27" customHeight="1">
      <c r="A27" s="39">
        <v>2</v>
      </c>
      <c r="B27" s="275" t="s">
        <v>314</v>
      </c>
      <c r="C27" s="276" t="s">
        <v>114</v>
      </c>
      <c r="D27" s="160">
        <v>170</v>
      </c>
      <c r="E27" s="324">
        <f aca="true" t="shared" si="1" ref="E27:E35">D27/3843*100</f>
        <v>4.4236273744470465</v>
      </c>
    </row>
    <row r="28" spans="1:5" ht="25.5" customHeight="1">
      <c r="A28" s="38">
        <v>3</v>
      </c>
      <c r="B28" s="275" t="s">
        <v>316</v>
      </c>
      <c r="C28" s="276" t="s">
        <v>119</v>
      </c>
      <c r="D28" s="160">
        <v>96</v>
      </c>
      <c r="E28" s="324">
        <f t="shared" si="1"/>
        <v>2.498048399687744</v>
      </c>
    </row>
    <row r="29" spans="1:5" ht="22.5" customHeight="1">
      <c r="A29" s="39">
        <v>4</v>
      </c>
      <c r="B29" s="275" t="s">
        <v>313</v>
      </c>
      <c r="C29" s="276" t="s">
        <v>276</v>
      </c>
      <c r="D29" s="160">
        <v>88</v>
      </c>
      <c r="E29" s="324">
        <f t="shared" si="1"/>
        <v>2.2898776997137653</v>
      </c>
    </row>
    <row r="30" spans="1:5" ht="25.5" customHeight="1">
      <c r="A30" s="38">
        <v>5</v>
      </c>
      <c r="B30" s="275" t="s">
        <v>312</v>
      </c>
      <c r="C30" s="276" t="s">
        <v>272</v>
      </c>
      <c r="D30" s="160">
        <v>87</v>
      </c>
      <c r="E30" s="324">
        <f t="shared" si="1"/>
        <v>2.2638563622170182</v>
      </c>
    </row>
    <row r="31" spans="1:5" ht="22.5" customHeight="1">
      <c r="A31" s="39">
        <v>6</v>
      </c>
      <c r="B31" s="275" t="s">
        <v>442</v>
      </c>
      <c r="C31" s="276" t="s">
        <v>443</v>
      </c>
      <c r="D31" s="160">
        <v>63</v>
      </c>
      <c r="E31" s="324">
        <f t="shared" si="1"/>
        <v>1.639344262295082</v>
      </c>
    </row>
    <row r="32" spans="1:5" ht="18" customHeight="1">
      <c r="A32" s="38">
        <v>7</v>
      </c>
      <c r="B32" s="275" t="s">
        <v>315</v>
      </c>
      <c r="C32" s="276" t="s">
        <v>118</v>
      </c>
      <c r="D32" s="160">
        <v>57</v>
      </c>
      <c r="E32" s="324">
        <f t="shared" si="1"/>
        <v>1.483216237314598</v>
      </c>
    </row>
    <row r="33" spans="1:5" ht="22.5">
      <c r="A33" s="39">
        <v>8</v>
      </c>
      <c r="B33" s="275" t="s">
        <v>597</v>
      </c>
      <c r="C33" s="276" t="s">
        <v>598</v>
      </c>
      <c r="D33" s="160">
        <v>55</v>
      </c>
      <c r="E33" s="324">
        <f t="shared" si="1"/>
        <v>1.4311735623211035</v>
      </c>
    </row>
    <row r="34" spans="1:5" ht="24" customHeight="1">
      <c r="A34" s="38">
        <v>9</v>
      </c>
      <c r="B34" s="275" t="s">
        <v>317</v>
      </c>
      <c r="C34" s="276" t="s">
        <v>247</v>
      </c>
      <c r="D34" s="160">
        <v>48</v>
      </c>
      <c r="E34" s="324">
        <f t="shared" si="1"/>
        <v>1.249024199843872</v>
      </c>
    </row>
    <row r="35" spans="1:5" ht="15.75" customHeight="1">
      <c r="A35" s="39">
        <v>10</v>
      </c>
      <c r="B35" s="275" t="s">
        <v>599</v>
      </c>
      <c r="C35" s="276" t="s">
        <v>600</v>
      </c>
      <c r="D35" s="160">
        <v>47</v>
      </c>
      <c r="E35" s="324">
        <f t="shared" si="1"/>
        <v>1.2230028623471247</v>
      </c>
    </row>
    <row r="36" spans="1:2" ht="15">
      <c r="A36" s="2"/>
      <c r="B36" s="2"/>
    </row>
    <row r="37" spans="1:2" ht="15">
      <c r="A37" s="2"/>
      <c r="B37" s="2"/>
    </row>
    <row r="38" spans="1:5" s="97" customFormat="1" ht="15">
      <c r="A38" s="2"/>
      <c r="B38" s="2"/>
      <c r="E38" s="175"/>
    </row>
    <row r="39" spans="1:5" s="97" customFormat="1" ht="15">
      <c r="A39" s="2"/>
      <c r="B39" s="2"/>
      <c r="E39" s="175"/>
    </row>
    <row r="40" spans="1:5" s="97" customFormat="1" ht="15">
      <c r="A40" s="2"/>
      <c r="B40" s="2"/>
      <c r="E40" s="175"/>
    </row>
    <row r="41" spans="1:5" s="97" customFormat="1" ht="15">
      <c r="A41" s="2"/>
      <c r="B41" s="2"/>
      <c r="E41" s="175"/>
    </row>
    <row r="43" ht="15">
      <c r="C43" s="135" t="s">
        <v>120</v>
      </c>
    </row>
    <row r="45" spans="1:5" ht="17.25" customHeight="1">
      <c r="A45" s="35" t="s">
        <v>108</v>
      </c>
      <c r="B45" s="137" t="s">
        <v>435</v>
      </c>
      <c r="C45" s="136" t="s">
        <v>109</v>
      </c>
      <c r="D45" s="35" t="s">
        <v>9</v>
      </c>
      <c r="E45" s="325" t="s">
        <v>110</v>
      </c>
    </row>
    <row r="46" spans="1:6" ht="21.75" customHeight="1">
      <c r="A46" s="38">
        <v>1</v>
      </c>
      <c r="B46" s="275" t="s">
        <v>111</v>
      </c>
      <c r="C46" s="276" t="s">
        <v>112</v>
      </c>
      <c r="D46" s="160">
        <v>839</v>
      </c>
      <c r="E46" s="324">
        <f>D46/5259*100</f>
        <v>15.953603346643849</v>
      </c>
      <c r="F46" s="1"/>
    </row>
    <row r="47" spans="1:5" ht="17.25" customHeight="1">
      <c r="A47" s="39">
        <v>2</v>
      </c>
      <c r="B47" s="275" t="s">
        <v>335</v>
      </c>
      <c r="C47" s="276" t="s">
        <v>336</v>
      </c>
      <c r="D47" s="160">
        <v>206</v>
      </c>
      <c r="E47" s="324">
        <f aca="true" t="shared" si="2" ref="E47:E55">D47/5259*100</f>
        <v>3.9170945046586803</v>
      </c>
    </row>
    <row r="48" spans="1:5" ht="30" customHeight="1">
      <c r="A48" s="38">
        <v>3</v>
      </c>
      <c r="B48" s="275" t="s">
        <v>314</v>
      </c>
      <c r="C48" s="276" t="s">
        <v>114</v>
      </c>
      <c r="D48" s="160">
        <v>204</v>
      </c>
      <c r="E48" s="324">
        <f t="shared" si="2"/>
        <v>3.87906446092413</v>
      </c>
    </row>
    <row r="49" spans="1:5" ht="28.5" customHeight="1">
      <c r="A49" s="39">
        <v>4</v>
      </c>
      <c r="B49" s="275" t="s">
        <v>601</v>
      </c>
      <c r="C49" s="276" t="s">
        <v>602</v>
      </c>
      <c r="D49" s="160">
        <v>168</v>
      </c>
      <c r="E49" s="324">
        <f t="shared" si="2"/>
        <v>3.194523673702225</v>
      </c>
    </row>
    <row r="50" spans="1:5" ht="22.5">
      <c r="A50" s="38">
        <v>5</v>
      </c>
      <c r="B50" s="275" t="s">
        <v>597</v>
      </c>
      <c r="C50" s="276" t="s">
        <v>598</v>
      </c>
      <c r="D50" s="160">
        <v>131</v>
      </c>
      <c r="E50" s="324">
        <f t="shared" si="2"/>
        <v>2.490967864613044</v>
      </c>
    </row>
    <row r="51" spans="1:5" ht="23.25" customHeight="1">
      <c r="A51" s="39">
        <v>6</v>
      </c>
      <c r="B51" s="275" t="s">
        <v>116</v>
      </c>
      <c r="C51" s="276" t="s">
        <v>117</v>
      </c>
      <c r="D51" s="160">
        <v>113</v>
      </c>
      <c r="E51" s="324">
        <f t="shared" si="2"/>
        <v>2.1486974710020914</v>
      </c>
    </row>
    <row r="52" spans="1:5" ht="25.5" customHeight="1">
      <c r="A52" s="38">
        <v>7</v>
      </c>
      <c r="B52" s="275" t="s">
        <v>445</v>
      </c>
      <c r="C52" s="276" t="s">
        <v>446</v>
      </c>
      <c r="D52" s="160">
        <v>111</v>
      </c>
      <c r="E52" s="324">
        <f t="shared" si="2"/>
        <v>2.110667427267541</v>
      </c>
    </row>
    <row r="53" spans="1:5" ht="27.75" customHeight="1">
      <c r="A53" s="39">
        <v>8</v>
      </c>
      <c r="B53" s="275" t="s">
        <v>318</v>
      </c>
      <c r="C53" s="276" t="s">
        <v>121</v>
      </c>
      <c r="D53" s="160">
        <v>103</v>
      </c>
      <c r="E53" s="324">
        <f t="shared" si="2"/>
        <v>1.9585472523293401</v>
      </c>
    </row>
    <row r="54" spans="1:5" ht="27" customHeight="1">
      <c r="A54" s="38">
        <v>9</v>
      </c>
      <c r="B54" s="275" t="s">
        <v>317</v>
      </c>
      <c r="C54" s="276" t="s">
        <v>247</v>
      </c>
      <c r="D54" s="160">
        <v>100</v>
      </c>
      <c r="E54" s="324">
        <f t="shared" si="2"/>
        <v>1.9015021867275148</v>
      </c>
    </row>
    <row r="55" spans="1:5" ht="17.25" customHeight="1">
      <c r="A55" s="39">
        <v>10</v>
      </c>
      <c r="B55" s="275" t="s">
        <v>315</v>
      </c>
      <c r="C55" s="276" t="s">
        <v>118</v>
      </c>
      <c r="D55" s="160">
        <v>94</v>
      </c>
      <c r="E55" s="324">
        <f t="shared" si="2"/>
        <v>1.787412055523864</v>
      </c>
    </row>
    <row r="56" spans="2:3" ht="15">
      <c r="B56" s="2"/>
      <c r="C56" s="2"/>
    </row>
    <row r="57" ht="15">
      <c r="A57" s="2" t="s">
        <v>18</v>
      </c>
    </row>
  </sheetData>
  <sheetProtection/>
  <mergeCells count="2">
    <mergeCell ref="A2:E2"/>
    <mergeCell ref="A3:E3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9">
      <selection activeCell="E32" sqref="E32"/>
    </sheetView>
  </sheetViews>
  <sheetFormatPr defaultColWidth="9.140625" defaultRowHeight="15"/>
  <cols>
    <col min="1" max="1" width="4.00390625" style="97" customWidth="1"/>
    <col min="2" max="2" width="8.421875" style="97" customWidth="1"/>
    <col min="3" max="3" width="41.57421875" style="97" customWidth="1"/>
    <col min="4" max="4" width="6.8515625" style="97" customWidth="1"/>
    <col min="5" max="5" width="6.28125" style="175" customWidth="1"/>
    <col min="6" max="6" width="8.00390625" style="97" customWidth="1"/>
    <col min="7" max="122" width="9.140625" style="97" customWidth="1"/>
    <col min="123" max="123" width="5.140625" style="97" customWidth="1"/>
    <col min="124" max="16384" width="9.140625" style="97" customWidth="1"/>
  </cols>
  <sheetData>
    <row r="1" spans="1:6" ht="17.25" customHeight="1" thickBot="1">
      <c r="A1" s="470" t="s">
        <v>581</v>
      </c>
      <c r="B1" s="421"/>
      <c r="C1" s="421"/>
      <c r="D1" s="421"/>
      <c r="E1" s="421"/>
      <c r="F1" s="367"/>
    </row>
    <row r="2" spans="1:5" ht="16.5" customHeight="1">
      <c r="A2" s="469" t="s">
        <v>589</v>
      </c>
      <c r="B2" s="415"/>
      <c r="C2" s="415"/>
      <c r="D2" s="415"/>
      <c r="E2" s="415"/>
    </row>
    <row r="3" spans="1:5" ht="16.5" customHeight="1">
      <c r="A3" s="138"/>
      <c r="B3" s="134"/>
      <c r="C3" s="134"/>
      <c r="D3" s="134"/>
      <c r="E3" s="320"/>
    </row>
    <row r="4" ht="15">
      <c r="C4" s="277" t="s">
        <v>107</v>
      </c>
    </row>
    <row r="5" spans="1:7" ht="15.75" customHeight="1">
      <c r="A5" s="96" t="s">
        <v>108</v>
      </c>
      <c r="B5" s="137" t="s">
        <v>435</v>
      </c>
      <c r="C5" s="136" t="s">
        <v>109</v>
      </c>
      <c r="D5" s="96" t="s">
        <v>9</v>
      </c>
      <c r="E5" s="325" t="s">
        <v>437</v>
      </c>
      <c r="F5" s="175"/>
      <c r="G5" s="145"/>
    </row>
    <row r="6" spans="1:5" ht="28.5" customHeight="1">
      <c r="A6" s="38">
        <v>1</v>
      </c>
      <c r="B6" s="329" t="s">
        <v>543</v>
      </c>
      <c r="C6" s="182" t="s">
        <v>544</v>
      </c>
      <c r="D6" s="328">
        <v>273</v>
      </c>
      <c r="E6" s="324">
        <f>D6/2270*100</f>
        <v>12.026431718061675</v>
      </c>
    </row>
    <row r="7" spans="1:5" ht="26.25" customHeight="1">
      <c r="A7" s="39">
        <v>2</v>
      </c>
      <c r="B7" s="329" t="s">
        <v>111</v>
      </c>
      <c r="C7" s="182" t="s">
        <v>112</v>
      </c>
      <c r="D7" s="328">
        <v>165</v>
      </c>
      <c r="E7" s="324">
        <f aca="true" t="shared" si="0" ref="E7:E15">D7/2270*100</f>
        <v>7.268722466960352</v>
      </c>
    </row>
    <row r="8" spans="1:5" ht="26.25" customHeight="1">
      <c r="A8" s="38">
        <v>3</v>
      </c>
      <c r="B8" s="329" t="s">
        <v>311</v>
      </c>
      <c r="C8" s="182" t="s">
        <v>113</v>
      </c>
      <c r="D8" s="328">
        <v>152</v>
      </c>
      <c r="E8" s="324">
        <f t="shared" si="0"/>
        <v>6.6960352422907485</v>
      </c>
    </row>
    <row r="9" spans="1:5" ht="30" customHeight="1">
      <c r="A9" s="39">
        <v>4</v>
      </c>
      <c r="B9" s="329" t="s">
        <v>549</v>
      </c>
      <c r="C9" s="182" t="s">
        <v>550</v>
      </c>
      <c r="D9" s="328">
        <v>53</v>
      </c>
      <c r="E9" s="324">
        <f t="shared" si="0"/>
        <v>2.3348017621145374</v>
      </c>
    </row>
    <row r="10" spans="1:5" ht="24.75" customHeight="1">
      <c r="A10" s="38">
        <v>5</v>
      </c>
      <c r="B10" s="329" t="s">
        <v>545</v>
      </c>
      <c r="C10" s="182" t="s">
        <v>546</v>
      </c>
      <c r="D10" s="328">
        <v>52</v>
      </c>
      <c r="E10" s="324">
        <f t="shared" si="0"/>
        <v>2.290748898678414</v>
      </c>
    </row>
    <row r="11" spans="1:5" ht="25.5" customHeight="1">
      <c r="A11" s="39">
        <v>6</v>
      </c>
      <c r="B11" s="329" t="s">
        <v>547</v>
      </c>
      <c r="C11" s="182" t="s">
        <v>548</v>
      </c>
      <c r="D11" s="328">
        <v>40</v>
      </c>
      <c r="E11" s="324">
        <f t="shared" si="0"/>
        <v>1.762114537444934</v>
      </c>
    </row>
    <row r="12" spans="1:5" ht="22.5">
      <c r="A12" s="38">
        <v>7</v>
      </c>
      <c r="B12" s="329" t="s">
        <v>313</v>
      </c>
      <c r="C12" s="182" t="s">
        <v>276</v>
      </c>
      <c r="D12" s="328">
        <v>38</v>
      </c>
      <c r="E12" s="324">
        <f t="shared" si="0"/>
        <v>1.6740088105726871</v>
      </c>
    </row>
    <row r="13" spans="1:5" ht="24.75" customHeight="1">
      <c r="A13" s="39">
        <v>8</v>
      </c>
      <c r="B13" s="329" t="s">
        <v>561</v>
      </c>
      <c r="C13" s="182" t="s">
        <v>562</v>
      </c>
      <c r="D13" s="328">
        <v>31</v>
      </c>
      <c r="E13" s="324">
        <f t="shared" si="0"/>
        <v>1.3656387665198237</v>
      </c>
    </row>
    <row r="14" spans="1:5" ht="18.75" customHeight="1">
      <c r="A14" s="38">
        <v>9</v>
      </c>
      <c r="B14" s="329" t="s">
        <v>604</v>
      </c>
      <c r="C14" s="182" t="s">
        <v>605</v>
      </c>
      <c r="D14" s="328">
        <v>30</v>
      </c>
      <c r="E14" s="324">
        <f t="shared" si="0"/>
        <v>1.3215859030837005</v>
      </c>
    </row>
    <row r="15" spans="1:5" ht="27.75" customHeight="1">
      <c r="A15" s="39">
        <v>10</v>
      </c>
      <c r="B15" s="329" t="s">
        <v>492</v>
      </c>
      <c r="C15" s="182" t="s">
        <v>493</v>
      </c>
      <c r="D15" s="328">
        <v>30</v>
      </c>
      <c r="E15" s="324">
        <f t="shared" si="0"/>
        <v>1.3215859030837005</v>
      </c>
    </row>
    <row r="16" spans="1:5" ht="27.75" customHeight="1">
      <c r="A16" s="141"/>
      <c r="B16" s="142"/>
      <c r="C16" s="143"/>
      <c r="D16" s="144"/>
      <c r="E16" s="326"/>
    </row>
    <row r="17" ht="15">
      <c r="C17" s="135" t="s">
        <v>115</v>
      </c>
    </row>
    <row r="18" spans="1:5" ht="15" customHeight="1">
      <c r="A18" s="96" t="s">
        <v>108</v>
      </c>
      <c r="B18" s="137" t="s">
        <v>435</v>
      </c>
      <c r="C18" s="136" t="s">
        <v>109</v>
      </c>
      <c r="D18" s="96" t="s">
        <v>9</v>
      </c>
      <c r="E18" s="325" t="s">
        <v>437</v>
      </c>
    </row>
    <row r="19" spans="1:5" ht="28.5" customHeight="1">
      <c r="A19" s="38">
        <v>1</v>
      </c>
      <c r="B19" s="275" t="s">
        <v>111</v>
      </c>
      <c r="C19" s="276" t="s">
        <v>112</v>
      </c>
      <c r="D19" s="160">
        <v>717</v>
      </c>
      <c r="E19" s="324">
        <f>D19/8683*100</f>
        <v>8.257514683865024</v>
      </c>
    </row>
    <row r="20" spans="1:5" ht="28.5" customHeight="1">
      <c r="A20" s="39">
        <v>2</v>
      </c>
      <c r="B20" s="275" t="s">
        <v>312</v>
      </c>
      <c r="C20" s="276" t="s">
        <v>272</v>
      </c>
      <c r="D20" s="160">
        <v>229</v>
      </c>
      <c r="E20" s="324">
        <f aca="true" t="shared" si="1" ref="E20:E28">D20/8683*100</f>
        <v>2.6373373258090522</v>
      </c>
    </row>
    <row r="21" spans="1:5" ht="30" customHeight="1">
      <c r="A21" s="38">
        <v>3</v>
      </c>
      <c r="B21" s="275" t="s">
        <v>314</v>
      </c>
      <c r="C21" s="276" t="s">
        <v>114</v>
      </c>
      <c r="D21" s="160">
        <v>200</v>
      </c>
      <c r="E21" s="324">
        <f t="shared" si="1"/>
        <v>2.303351376252447</v>
      </c>
    </row>
    <row r="22" spans="1:5" ht="27" customHeight="1">
      <c r="A22" s="39">
        <v>4</v>
      </c>
      <c r="B22" s="275" t="s">
        <v>543</v>
      </c>
      <c r="C22" s="276" t="s">
        <v>544</v>
      </c>
      <c r="D22" s="160">
        <v>182</v>
      </c>
      <c r="E22" s="324">
        <f t="shared" si="1"/>
        <v>2.0960497523897272</v>
      </c>
    </row>
    <row r="23" spans="1:5" ht="22.5">
      <c r="A23" s="38">
        <v>5</v>
      </c>
      <c r="B23" s="275" t="s">
        <v>116</v>
      </c>
      <c r="C23" s="276" t="s">
        <v>117</v>
      </c>
      <c r="D23" s="160">
        <v>166</v>
      </c>
      <c r="E23" s="324">
        <f t="shared" si="1"/>
        <v>1.9117816422895313</v>
      </c>
    </row>
    <row r="24" spans="1:5" ht="24.75" customHeight="1">
      <c r="A24" s="39">
        <v>6</v>
      </c>
      <c r="B24" s="275" t="s">
        <v>313</v>
      </c>
      <c r="C24" s="276" t="s">
        <v>276</v>
      </c>
      <c r="D24" s="160">
        <v>166</v>
      </c>
      <c r="E24" s="324">
        <f t="shared" si="1"/>
        <v>1.9117816422895313</v>
      </c>
    </row>
    <row r="25" spans="1:5" ht="24" customHeight="1">
      <c r="A25" s="38">
        <v>7</v>
      </c>
      <c r="B25" s="275" t="s">
        <v>311</v>
      </c>
      <c r="C25" s="276" t="s">
        <v>113</v>
      </c>
      <c r="D25" s="160">
        <v>140</v>
      </c>
      <c r="E25" s="324">
        <f t="shared" si="1"/>
        <v>1.6123459633767132</v>
      </c>
    </row>
    <row r="26" spans="1:5" ht="24.75" customHeight="1">
      <c r="A26" s="39">
        <v>8</v>
      </c>
      <c r="B26" s="275" t="s">
        <v>315</v>
      </c>
      <c r="C26" s="276" t="s">
        <v>118</v>
      </c>
      <c r="D26" s="160">
        <v>140</v>
      </c>
      <c r="E26" s="324">
        <f t="shared" si="1"/>
        <v>1.6123459633767132</v>
      </c>
    </row>
    <row r="27" spans="1:5" ht="22.5">
      <c r="A27" s="38">
        <v>9</v>
      </c>
      <c r="B27" s="275" t="s">
        <v>318</v>
      </c>
      <c r="C27" s="276" t="s">
        <v>121</v>
      </c>
      <c r="D27" s="160">
        <v>131</v>
      </c>
      <c r="E27" s="324">
        <f t="shared" si="1"/>
        <v>1.508695151445353</v>
      </c>
    </row>
    <row r="28" spans="1:5" ht="15.75" customHeight="1">
      <c r="A28" s="39">
        <v>10</v>
      </c>
      <c r="B28" s="275" t="s">
        <v>445</v>
      </c>
      <c r="C28" s="276" t="s">
        <v>446</v>
      </c>
      <c r="D28" s="160">
        <v>130</v>
      </c>
      <c r="E28" s="324">
        <f t="shared" si="1"/>
        <v>1.4971783945640909</v>
      </c>
    </row>
    <row r="29" spans="1:2" ht="15">
      <c r="A29" s="2"/>
      <c r="B29" s="2"/>
    </row>
    <row r="30" ht="15">
      <c r="C30" s="135" t="s">
        <v>309</v>
      </c>
    </row>
    <row r="31" spans="1:5" ht="25.5" customHeight="1">
      <c r="A31" s="96" t="s">
        <v>108</v>
      </c>
      <c r="B31" s="137" t="s">
        <v>435</v>
      </c>
      <c r="C31" s="136" t="s">
        <v>109</v>
      </c>
      <c r="D31" s="96" t="s">
        <v>9</v>
      </c>
      <c r="E31" s="325" t="s">
        <v>439</v>
      </c>
    </row>
    <row r="32" spans="1:5" ht="29.25" customHeight="1">
      <c r="A32" s="38">
        <v>1</v>
      </c>
      <c r="B32" s="181" t="s">
        <v>111</v>
      </c>
      <c r="C32" s="182" t="s">
        <v>112</v>
      </c>
      <c r="D32" s="183">
        <v>2491</v>
      </c>
      <c r="E32" s="324">
        <f>D32/19610*100</f>
        <v>12.702702702702704</v>
      </c>
    </row>
    <row r="33" spans="1:5" ht="30" customHeight="1">
      <c r="A33" s="39">
        <v>2</v>
      </c>
      <c r="B33" s="181" t="s">
        <v>116</v>
      </c>
      <c r="C33" s="182" t="s">
        <v>117</v>
      </c>
      <c r="D33" s="183">
        <v>2336</v>
      </c>
      <c r="E33" s="324">
        <f aca="true" t="shared" si="2" ref="E33:E41">D33/19610*100</f>
        <v>11.912289648138705</v>
      </c>
    </row>
    <row r="34" spans="1:5" ht="27.75" customHeight="1">
      <c r="A34" s="38">
        <v>3</v>
      </c>
      <c r="B34" s="181" t="s">
        <v>314</v>
      </c>
      <c r="C34" s="182" t="s">
        <v>114</v>
      </c>
      <c r="D34" s="127">
        <v>1028</v>
      </c>
      <c r="E34" s="324">
        <f t="shared" si="2"/>
        <v>5.242223355430903</v>
      </c>
    </row>
    <row r="35" spans="1:5" ht="27.75" customHeight="1">
      <c r="A35" s="39">
        <v>4</v>
      </c>
      <c r="B35" s="181" t="s">
        <v>318</v>
      </c>
      <c r="C35" s="182" t="s">
        <v>121</v>
      </c>
      <c r="D35" s="127">
        <v>459</v>
      </c>
      <c r="E35" s="324">
        <f t="shared" si="2"/>
        <v>2.3406425293217747</v>
      </c>
    </row>
    <row r="36" spans="1:5" ht="31.5" customHeight="1">
      <c r="A36" s="38">
        <v>5</v>
      </c>
      <c r="B36" s="181" t="s">
        <v>317</v>
      </c>
      <c r="C36" s="182" t="s">
        <v>247</v>
      </c>
      <c r="D36" s="127">
        <v>450</v>
      </c>
      <c r="E36" s="324">
        <f t="shared" si="2"/>
        <v>2.2947475777664454</v>
      </c>
    </row>
    <row r="37" spans="1:5" ht="39.75" customHeight="1">
      <c r="A37" s="39">
        <v>6</v>
      </c>
      <c r="B37" s="181" t="s">
        <v>319</v>
      </c>
      <c r="C37" s="182" t="s">
        <v>310</v>
      </c>
      <c r="D37" s="127">
        <v>438</v>
      </c>
      <c r="E37" s="324">
        <f t="shared" si="2"/>
        <v>2.2335543090260073</v>
      </c>
    </row>
    <row r="38" spans="1:5" ht="31.5" customHeight="1">
      <c r="A38" s="38">
        <v>7</v>
      </c>
      <c r="B38" s="181" t="s">
        <v>442</v>
      </c>
      <c r="C38" s="182" t="s">
        <v>443</v>
      </c>
      <c r="D38" s="127">
        <v>335</v>
      </c>
      <c r="E38" s="324">
        <f t="shared" si="2"/>
        <v>1.7083120856705762</v>
      </c>
    </row>
    <row r="39" spans="1:5" ht="22.5">
      <c r="A39" s="39">
        <v>8</v>
      </c>
      <c r="B39" s="181" t="s">
        <v>337</v>
      </c>
      <c r="C39" s="182" t="s">
        <v>338</v>
      </c>
      <c r="D39" s="127">
        <v>298</v>
      </c>
      <c r="E39" s="324">
        <f t="shared" si="2"/>
        <v>1.5196328403875574</v>
      </c>
    </row>
    <row r="40" spans="1:5" ht="22.5">
      <c r="A40" s="38">
        <v>9</v>
      </c>
      <c r="B40" s="366" t="s">
        <v>606</v>
      </c>
      <c r="C40" s="182" t="s">
        <v>515</v>
      </c>
      <c r="D40" s="127">
        <v>245</v>
      </c>
      <c r="E40" s="324">
        <f t="shared" si="2"/>
        <v>1.249362570117287</v>
      </c>
    </row>
    <row r="41" spans="1:5" ht="24.75" customHeight="1">
      <c r="A41" s="39">
        <v>10</v>
      </c>
      <c r="B41" s="307" t="s">
        <v>312</v>
      </c>
      <c r="C41" s="182" t="s">
        <v>272</v>
      </c>
      <c r="D41" s="127">
        <v>238</v>
      </c>
      <c r="E41" s="324">
        <f t="shared" si="2"/>
        <v>1.2136664966853645</v>
      </c>
    </row>
    <row r="42" spans="1:4" ht="15">
      <c r="A42" s="97" t="s">
        <v>438</v>
      </c>
      <c r="B42" s="98"/>
      <c r="C42" s="98"/>
      <c r="D42" s="98"/>
    </row>
    <row r="43" ht="15">
      <c r="A43" s="2" t="s">
        <v>18</v>
      </c>
    </row>
  </sheetData>
  <sheetProtection/>
  <mergeCells count="2">
    <mergeCell ref="A2:E2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&amp;L20.01.2017&amp;CTÜRKİYE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F2" sqref="F1:G16384"/>
    </sheetView>
  </sheetViews>
  <sheetFormatPr defaultColWidth="9.140625" defaultRowHeight="15"/>
  <cols>
    <col min="1" max="1" width="6.00390625" style="41" customWidth="1"/>
    <col min="2" max="2" width="8.421875" style="41" customWidth="1"/>
    <col min="3" max="3" width="5.57421875" style="40" customWidth="1"/>
    <col min="4" max="4" width="3.7109375" style="40" customWidth="1"/>
    <col min="5" max="5" width="5.7109375" style="40" customWidth="1"/>
    <col min="6" max="6" width="6.140625" style="40" customWidth="1"/>
    <col min="7" max="7" width="5.140625" style="40" customWidth="1"/>
    <col min="8" max="8" width="5.28125" style="40" customWidth="1"/>
    <col min="9" max="9" width="4.00390625" style="40" bestFit="1" customWidth="1"/>
    <col min="10" max="10" width="5.57421875" style="40" customWidth="1"/>
    <col min="11" max="11" width="5.140625" style="57" customWidth="1"/>
    <col min="12" max="12" width="6.00390625" style="40" customWidth="1"/>
    <col min="13" max="13" width="5.28125" style="40" customWidth="1"/>
    <col min="14" max="14" width="5.8515625" style="40" customWidth="1"/>
    <col min="15" max="15" width="6.28125" style="40" customWidth="1"/>
    <col min="16" max="16" width="4.8515625" style="40" customWidth="1"/>
    <col min="17" max="17" width="4.00390625" style="40" customWidth="1"/>
    <col min="18" max="18" width="5.28125" style="40" customWidth="1"/>
    <col min="19" max="16384" width="9.140625" style="40" customWidth="1"/>
  </cols>
  <sheetData>
    <row r="1" spans="1:18" ht="18.75" thickBot="1">
      <c r="A1" s="471" t="s">
        <v>569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102"/>
      <c r="R1" s="345"/>
    </row>
    <row r="2" ht="15">
      <c r="S2" s="345"/>
    </row>
    <row r="3" spans="1:18" ht="15.75">
      <c r="A3" s="504" t="s">
        <v>122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</row>
    <row r="4" spans="2:11" ht="15.75" thickBot="1">
      <c r="B4" s="281"/>
      <c r="K4" s="40"/>
    </row>
    <row r="5" spans="1:19" s="42" customFormat="1" ht="17.25" customHeight="1" thickBot="1" thickTop="1">
      <c r="A5" s="103"/>
      <c r="B5" s="502" t="s">
        <v>123</v>
      </c>
      <c r="C5" s="505" t="s">
        <v>579</v>
      </c>
      <c r="D5" s="506"/>
      <c r="E5" s="506"/>
      <c r="F5" s="506"/>
      <c r="G5" s="506"/>
      <c r="H5" s="506"/>
      <c r="I5" s="506"/>
      <c r="J5" s="506"/>
      <c r="K5" s="507" t="s">
        <v>580</v>
      </c>
      <c r="L5" s="508"/>
      <c r="M5" s="508"/>
      <c r="N5" s="508"/>
      <c r="O5" s="508"/>
      <c r="P5" s="508"/>
      <c r="Q5" s="508"/>
      <c r="R5" s="509"/>
      <c r="S5" s="191"/>
    </row>
    <row r="6" spans="1:18" ht="15.75" customHeight="1" thickTop="1">
      <c r="A6" s="104" t="s">
        <v>430</v>
      </c>
      <c r="B6" s="503"/>
      <c r="C6" s="510" t="s">
        <v>124</v>
      </c>
      <c r="D6" s="488"/>
      <c r="E6" s="499"/>
      <c r="F6" s="484" t="s">
        <v>125</v>
      </c>
      <c r="G6" s="511"/>
      <c r="H6" s="488" t="s">
        <v>126</v>
      </c>
      <c r="I6" s="488"/>
      <c r="J6" s="485"/>
      <c r="K6" s="489" t="s">
        <v>124</v>
      </c>
      <c r="L6" s="488"/>
      <c r="M6" s="488"/>
      <c r="N6" s="484" t="s">
        <v>125</v>
      </c>
      <c r="O6" s="499"/>
      <c r="P6" s="484" t="s">
        <v>126</v>
      </c>
      <c r="Q6" s="485"/>
      <c r="R6" s="486"/>
    </row>
    <row r="7" spans="1:18" ht="15" customHeight="1">
      <c r="A7" s="104" t="s">
        <v>429</v>
      </c>
      <c r="B7" s="503"/>
      <c r="C7" s="483" t="s">
        <v>127</v>
      </c>
      <c r="D7" s="475" t="s">
        <v>128</v>
      </c>
      <c r="E7" s="491" t="s">
        <v>129</v>
      </c>
      <c r="F7" s="482" t="s">
        <v>127</v>
      </c>
      <c r="G7" s="493" t="s">
        <v>128</v>
      </c>
      <c r="H7" s="495" t="s">
        <v>127</v>
      </c>
      <c r="I7" s="475" t="s">
        <v>128</v>
      </c>
      <c r="J7" s="491" t="s">
        <v>129</v>
      </c>
      <c r="K7" s="500" t="s">
        <v>127</v>
      </c>
      <c r="L7" s="474" t="s">
        <v>128</v>
      </c>
      <c r="M7" s="476" t="s">
        <v>129</v>
      </c>
      <c r="N7" s="478" t="s">
        <v>127</v>
      </c>
      <c r="O7" s="480" t="s">
        <v>128</v>
      </c>
      <c r="P7" s="482" t="s">
        <v>127</v>
      </c>
      <c r="Q7" s="474" t="s">
        <v>128</v>
      </c>
      <c r="R7" s="472" t="s">
        <v>129</v>
      </c>
    </row>
    <row r="8" spans="1:18" ht="24.75" customHeight="1" thickBot="1">
      <c r="A8" s="139"/>
      <c r="B8" s="503"/>
      <c r="C8" s="487"/>
      <c r="D8" s="490"/>
      <c r="E8" s="492"/>
      <c r="F8" s="483"/>
      <c r="G8" s="494"/>
      <c r="H8" s="496"/>
      <c r="I8" s="490"/>
      <c r="J8" s="492"/>
      <c r="K8" s="501"/>
      <c r="L8" s="475"/>
      <c r="M8" s="477"/>
      <c r="N8" s="479"/>
      <c r="O8" s="481"/>
      <c r="P8" s="483"/>
      <c r="Q8" s="475"/>
      <c r="R8" s="473"/>
    </row>
    <row r="9" spans="1:18" ht="15">
      <c r="A9" s="251" t="s">
        <v>340</v>
      </c>
      <c r="B9" s="278" t="s">
        <v>130</v>
      </c>
      <c r="C9" s="294">
        <v>93</v>
      </c>
      <c r="D9" s="295">
        <v>0</v>
      </c>
      <c r="E9" s="295">
        <v>46</v>
      </c>
      <c r="F9" s="295">
        <v>14</v>
      </c>
      <c r="G9" s="295">
        <v>1</v>
      </c>
      <c r="H9" s="295">
        <v>21</v>
      </c>
      <c r="I9" s="295">
        <v>2</v>
      </c>
      <c r="J9" s="352">
        <v>37</v>
      </c>
      <c r="K9" s="294">
        <v>109</v>
      </c>
      <c r="L9" s="295">
        <v>1</v>
      </c>
      <c r="M9" s="295">
        <v>31</v>
      </c>
      <c r="N9" s="295">
        <v>55</v>
      </c>
      <c r="O9" s="295">
        <v>2</v>
      </c>
      <c r="P9" s="295">
        <v>22</v>
      </c>
      <c r="Q9" s="295">
        <v>1</v>
      </c>
      <c r="R9" s="296">
        <v>24</v>
      </c>
    </row>
    <row r="10" spans="1:18" ht="15">
      <c r="A10" s="251" t="s">
        <v>341</v>
      </c>
      <c r="B10" s="279" t="s">
        <v>131</v>
      </c>
      <c r="C10" s="297">
        <v>9</v>
      </c>
      <c r="D10" s="298">
        <v>1</v>
      </c>
      <c r="E10" s="298">
        <v>17</v>
      </c>
      <c r="F10" s="298">
        <v>5</v>
      </c>
      <c r="G10" s="298">
        <v>0</v>
      </c>
      <c r="H10" s="298">
        <v>4</v>
      </c>
      <c r="I10" s="298">
        <v>0</v>
      </c>
      <c r="J10" s="353">
        <v>5</v>
      </c>
      <c r="K10" s="297">
        <v>18</v>
      </c>
      <c r="L10" s="298">
        <v>1</v>
      </c>
      <c r="M10" s="298">
        <v>10</v>
      </c>
      <c r="N10" s="298">
        <v>1</v>
      </c>
      <c r="O10" s="298">
        <v>0</v>
      </c>
      <c r="P10" s="298">
        <v>2</v>
      </c>
      <c r="Q10" s="298">
        <v>0</v>
      </c>
      <c r="R10" s="299">
        <v>5</v>
      </c>
    </row>
    <row r="11" spans="1:18" ht="15">
      <c r="A11" s="251" t="s">
        <v>342</v>
      </c>
      <c r="B11" s="279" t="s">
        <v>132</v>
      </c>
      <c r="C11" s="297">
        <v>17</v>
      </c>
      <c r="D11" s="298">
        <v>1</v>
      </c>
      <c r="E11" s="298">
        <v>22</v>
      </c>
      <c r="F11" s="298">
        <v>3</v>
      </c>
      <c r="G11" s="298">
        <v>0</v>
      </c>
      <c r="H11" s="298">
        <v>8</v>
      </c>
      <c r="I11" s="298">
        <v>0</v>
      </c>
      <c r="J11" s="353">
        <v>13</v>
      </c>
      <c r="K11" s="297">
        <v>28</v>
      </c>
      <c r="L11" s="298">
        <v>1</v>
      </c>
      <c r="M11" s="298">
        <v>18</v>
      </c>
      <c r="N11" s="298">
        <v>4</v>
      </c>
      <c r="O11" s="298">
        <v>0</v>
      </c>
      <c r="P11" s="298">
        <v>8</v>
      </c>
      <c r="Q11" s="298">
        <v>1</v>
      </c>
      <c r="R11" s="299">
        <v>6</v>
      </c>
    </row>
    <row r="12" spans="1:18" ht="15">
      <c r="A12" s="251" t="s">
        <v>343</v>
      </c>
      <c r="B12" s="279" t="s">
        <v>133</v>
      </c>
      <c r="C12" s="297">
        <v>3</v>
      </c>
      <c r="D12" s="298">
        <v>0</v>
      </c>
      <c r="E12" s="298">
        <v>5</v>
      </c>
      <c r="F12" s="298">
        <v>0</v>
      </c>
      <c r="G12" s="298">
        <v>0</v>
      </c>
      <c r="H12" s="298">
        <v>2</v>
      </c>
      <c r="I12" s="298">
        <v>0</v>
      </c>
      <c r="J12" s="353">
        <v>2</v>
      </c>
      <c r="K12" s="297">
        <v>7</v>
      </c>
      <c r="L12" s="298">
        <v>0</v>
      </c>
      <c r="M12" s="298">
        <v>23</v>
      </c>
      <c r="N12" s="298">
        <v>3</v>
      </c>
      <c r="O12" s="298">
        <v>0</v>
      </c>
      <c r="P12" s="298">
        <v>0</v>
      </c>
      <c r="Q12" s="298">
        <v>0</v>
      </c>
      <c r="R12" s="299">
        <v>2</v>
      </c>
    </row>
    <row r="13" spans="1:18" ht="15">
      <c r="A13" s="251" t="s">
        <v>344</v>
      </c>
      <c r="B13" s="279" t="s">
        <v>134</v>
      </c>
      <c r="C13" s="297">
        <v>5</v>
      </c>
      <c r="D13" s="298">
        <v>0</v>
      </c>
      <c r="E13" s="298">
        <v>6</v>
      </c>
      <c r="F13" s="298">
        <v>2</v>
      </c>
      <c r="G13" s="298">
        <v>0</v>
      </c>
      <c r="H13" s="298">
        <v>1</v>
      </c>
      <c r="I13" s="298">
        <v>0</v>
      </c>
      <c r="J13" s="353">
        <v>6</v>
      </c>
      <c r="K13" s="297">
        <v>7</v>
      </c>
      <c r="L13" s="298">
        <v>0</v>
      </c>
      <c r="M13" s="298">
        <v>4</v>
      </c>
      <c r="N13" s="298">
        <v>7</v>
      </c>
      <c r="O13" s="298">
        <v>0</v>
      </c>
      <c r="P13" s="298">
        <v>0</v>
      </c>
      <c r="Q13" s="298">
        <v>1</v>
      </c>
      <c r="R13" s="299">
        <v>5</v>
      </c>
    </row>
    <row r="14" spans="1:18" ht="15">
      <c r="A14" s="251" t="s">
        <v>345</v>
      </c>
      <c r="B14" s="279" t="s">
        <v>135</v>
      </c>
      <c r="C14" s="297">
        <v>516</v>
      </c>
      <c r="D14" s="298">
        <v>21</v>
      </c>
      <c r="E14" s="298">
        <v>222</v>
      </c>
      <c r="F14" s="298">
        <v>97</v>
      </c>
      <c r="G14" s="298">
        <v>6</v>
      </c>
      <c r="H14" s="298">
        <v>178</v>
      </c>
      <c r="I14" s="298">
        <v>20</v>
      </c>
      <c r="J14" s="353">
        <v>308</v>
      </c>
      <c r="K14" s="297">
        <v>701</v>
      </c>
      <c r="L14" s="298">
        <v>15</v>
      </c>
      <c r="M14" s="298">
        <v>206</v>
      </c>
      <c r="N14" s="298">
        <v>173</v>
      </c>
      <c r="O14" s="298">
        <v>17</v>
      </c>
      <c r="P14" s="298">
        <v>233</v>
      </c>
      <c r="Q14" s="298">
        <v>22</v>
      </c>
      <c r="R14" s="299">
        <v>341</v>
      </c>
    </row>
    <row r="15" spans="1:18" ht="15">
      <c r="A15" s="251" t="s">
        <v>346</v>
      </c>
      <c r="B15" s="279" t="s">
        <v>136</v>
      </c>
      <c r="C15" s="297">
        <v>197</v>
      </c>
      <c r="D15" s="298">
        <v>2</v>
      </c>
      <c r="E15" s="298">
        <v>88</v>
      </c>
      <c r="F15" s="298">
        <v>21</v>
      </c>
      <c r="G15" s="298">
        <v>2</v>
      </c>
      <c r="H15" s="298">
        <v>22</v>
      </c>
      <c r="I15" s="298">
        <v>4</v>
      </c>
      <c r="J15" s="353">
        <v>126</v>
      </c>
      <c r="K15" s="297">
        <v>239</v>
      </c>
      <c r="L15" s="298">
        <v>3</v>
      </c>
      <c r="M15" s="298">
        <v>171</v>
      </c>
      <c r="N15" s="298">
        <v>54</v>
      </c>
      <c r="O15" s="298">
        <v>5</v>
      </c>
      <c r="P15" s="298">
        <v>51</v>
      </c>
      <c r="Q15" s="298">
        <v>7</v>
      </c>
      <c r="R15" s="299">
        <v>94</v>
      </c>
    </row>
    <row r="16" spans="1:18" ht="15">
      <c r="A16" s="251" t="s">
        <v>347</v>
      </c>
      <c r="B16" s="279" t="s">
        <v>137</v>
      </c>
      <c r="C16" s="297">
        <v>7</v>
      </c>
      <c r="D16" s="298">
        <v>0</v>
      </c>
      <c r="E16" s="298">
        <v>4</v>
      </c>
      <c r="F16" s="298">
        <v>0</v>
      </c>
      <c r="G16" s="298">
        <v>0</v>
      </c>
      <c r="H16" s="298">
        <v>1</v>
      </c>
      <c r="I16" s="298">
        <v>1</v>
      </c>
      <c r="J16" s="353">
        <v>2</v>
      </c>
      <c r="K16" s="297">
        <v>4</v>
      </c>
      <c r="L16" s="298">
        <v>1</v>
      </c>
      <c r="M16" s="298">
        <v>6</v>
      </c>
      <c r="N16" s="298">
        <v>0</v>
      </c>
      <c r="O16" s="298">
        <v>1</v>
      </c>
      <c r="P16" s="298">
        <v>2</v>
      </c>
      <c r="Q16" s="298">
        <v>0</v>
      </c>
      <c r="R16" s="299">
        <v>4</v>
      </c>
    </row>
    <row r="17" spans="1:18" ht="15">
      <c r="A17" s="251" t="s">
        <v>348</v>
      </c>
      <c r="B17" s="279" t="s">
        <v>138</v>
      </c>
      <c r="C17" s="297">
        <v>38</v>
      </c>
      <c r="D17" s="298">
        <v>1</v>
      </c>
      <c r="E17" s="298">
        <v>87</v>
      </c>
      <c r="F17" s="298">
        <v>8</v>
      </c>
      <c r="G17" s="298">
        <v>2</v>
      </c>
      <c r="H17" s="298">
        <v>13</v>
      </c>
      <c r="I17" s="298">
        <v>3</v>
      </c>
      <c r="J17" s="353">
        <v>44</v>
      </c>
      <c r="K17" s="297">
        <v>61</v>
      </c>
      <c r="L17" s="298">
        <v>0</v>
      </c>
      <c r="M17" s="298">
        <v>71</v>
      </c>
      <c r="N17" s="298">
        <v>15</v>
      </c>
      <c r="O17" s="298">
        <v>3</v>
      </c>
      <c r="P17" s="298">
        <v>15</v>
      </c>
      <c r="Q17" s="298">
        <v>7</v>
      </c>
      <c r="R17" s="299">
        <v>39</v>
      </c>
    </row>
    <row r="18" spans="1:18" ht="15">
      <c r="A18" s="251" t="s">
        <v>349</v>
      </c>
      <c r="B18" s="279" t="s">
        <v>139</v>
      </c>
      <c r="C18" s="297">
        <v>31</v>
      </c>
      <c r="D18" s="298">
        <v>1</v>
      </c>
      <c r="E18" s="298">
        <v>41</v>
      </c>
      <c r="F18" s="298">
        <v>8</v>
      </c>
      <c r="G18" s="298">
        <v>3</v>
      </c>
      <c r="H18" s="298">
        <v>5</v>
      </c>
      <c r="I18" s="298">
        <v>3</v>
      </c>
      <c r="J18" s="353">
        <v>27</v>
      </c>
      <c r="K18" s="297">
        <v>36</v>
      </c>
      <c r="L18" s="298">
        <v>2</v>
      </c>
      <c r="M18" s="298">
        <v>38</v>
      </c>
      <c r="N18" s="298">
        <v>9</v>
      </c>
      <c r="O18" s="298">
        <v>4</v>
      </c>
      <c r="P18" s="298">
        <v>12</v>
      </c>
      <c r="Q18" s="298">
        <v>9</v>
      </c>
      <c r="R18" s="299">
        <v>28</v>
      </c>
    </row>
    <row r="19" spans="1:18" ht="15">
      <c r="A19" s="251" t="s">
        <v>350</v>
      </c>
      <c r="B19" s="279" t="s">
        <v>140</v>
      </c>
      <c r="C19" s="297">
        <v>5</v>
      </c>
      <c r="D19" s="298">
        <v>0</v>
      </c>
      <c r="E19" s="298">
        <v>6</v>
      </c>
      <c r="F19" s="298">
        <v>2</v>
      </c>
      <c r="G19" s="298">
        <v>0</v>
      </c>
      <c r="H19" s="298">
        <v>1</v>
      </c>
      <c r="I19" s="298">
        <v>1</v>
      </c>
      <c r="J19" s="353">
        <v>7</v>
      </c>
      <c r="K19" s="297">
        <v>5</v>
      </c>
      <c r="L19" s="298">
        <v>0</v>
      </c>
      <c r="M19" s="298">
        <v>18</v>
      </c>
      <c r="N19" s="298">
        <v>0</v>
      </c>
      <c r="O19" s="298">
        <v>0</v>
      </c>
      <c r="P19" s="298">
        <v>2</v>
      </c>
      <c r="Q19" s="298">
        <v>0</v>
      </c>
      <c r="R19" s="299">
        <v>7</v>
      </c>
    </row>
    <row r="20" spans="1:18" ht="15">
      <c r="A20" s="251" t="s">
        <v>351</v>
      </c>
      <c r="B20" s="279" t="s">
        <v>141</v>
      </c>
      <c r="C20" s="297">
        <v>3</v>
      </c>
      <c r="D20" s="298">
        <v>0</v>
      </c>
      <c r="E20" s="298">
        <v>4</v>
      </c>
      <c r="F20" s="298">
        <v>2</v>
      </c>
      <c r="G20" s="298">
        <v>0</v>
      </c>
      <c r="H20" s="298">
        <v>4</v>
      </c>
      <c r="I20" s="298">
        <v>2</v>
      </c>
      <c r="J20" s="353">
        <v>5</v>
      </c>
      <c r="K20" s="297">
        <v>13</v>
      </c>
      <c r="L20" s="298">
        <v>0</v>
      </c>
      <c r="M20" s="298">
        <v>3</v>
      </c>
      <c r="N20" s="298">
        <v>2</v>
      </c>
      <c r="O20" s="298">
        <v>0</v>
      </c>
      <c r="P20" s="298">
        <v>0</v>
      </c>
      <c r="Q20" s="298">
        <v>2</v>
      </c>
      <c r="R20" s="299">
        <v>1</v>
      </c>
    </row>
    <row r="21" spans="1:18" ht="15">
      <c r="A21" s="251" t="s">
        <v>352</v>
      </c>
      <c r="B21" s="279" t="s">
        <v>142</v>
      </c>
      <c r="C21" s="297">
        <v>4</v>
      </c>
      <c r="D21" s="298">
        <v>0</v>
      </c>
      <c r="E21" s="298">
        <v>5</v>
      </c>
      <c r="F21" s="298">
        <v>1</v>
      </c>
      <c r="G21" s="298">
        <v>0</v>
      </c>
      <c r="H21" s="298">
        <v>0</v>
      </c>
      <c r="I21" s="298">
        <v>0</v>
      </c>
      <c r="J21" s="353">
        <v>4</v>
      </c>
      <c r="K21" s="297">
        <v>10</v>
      </c>
      <c r="L21" s="298">
        <v>0</v>
      </c>
      <c r="M21" s="298">
        <v>4</v>
      </c>
      <c r="N21" s="298">
        <v>3</v>
      </c>
      <c r="O21" s="298">
        <v>0</v>
      </c>
      <c r="P21" s="298">
        <v>1</v>
      </c>
      <c r="Q21" s="298">
        <v>0</v>
      </c>
      <c r="R21" s="299">
        <v>3</v>
      </c>
    </row>
    <row r="22" spans="1:18" ht="15">
      <c r="A22" s="251" t="s">
        <v>353</v>
      </c>
      <c r="B22" s="279" t="s">
        <v>143</v>
      </c>
      <c r="C22" s="297">
        <v>15</v>
      </c>
      <c r="D22" s="298">
        <v>1</v>
      </c>
      <c r="E22" s="298">
        <v>7</v>
      </c>
      <c r="F22" s="298">
        <v>1</v>
      </c>
      <c r="G22" s="298">
        <v>0</v>
      </c>
      <c r="H22" s="298">
        <v>2</v>
      </c>
      <c r="I22" s="298">
        <v>2</v>
      </c>
      <c r="J22" s="353">
        <v>9</v>
      </c>
      <c r="K22" s="297">
        <v>7</v>
      </c>
      <c r="L22" s="298">
        <v>0</v>
      </c>
      <c r="M22" s="298">
        <v>10</v>
      </c>
      <c r="N22" s="298">
        <v>4</v>
      </c>
      <c r="O22" s="298">
        <v>2</v>
      </c>
      <c r="P22" s="298">
        <v>2</v>
      </c>
      <c r="Q22" s="298">
        <v>1</v>
      </c>
      <c r="R22" s="299">
        <v>3</v>
      </c>
    </row>
    <row r="23" spans="1:18" ht="15">
      <c r="A23" s="251" t="s">
        <v>354</v>
      </c>
      <c r="B23" s="279" t="s">
        <v>144</v>
      </c>
      <c r="C23" s="297">
        <v>9</v>
      </c>
      <c r="D23" s="298">
        <v>0</v>
      </c>
      <c r="E23" s="298">
        <v>4</v>
      </c>
      <c r="F23" s="298">
        <v>1</v>
      </c>
      <c r="G23" s="298">
        <v>0</v>
      </c>
      <c r="H23" s="298">
        <v>4</v>
      </c>
      <c r="I23" s="298">
        <v>0</v>
      </c>
      <c r="J23" s="353">
        <v>2</v>
      </c>
      <c r="K23" s="297">
        <v>11</v>
      </c>
      <c r="L23" s="298">
        <v>0</v>
      </c>
      <c r="M23" s="298">
        <v>6</v>
      </c>
      <c r="N23" s="298">
        <v>1</v>
      </c>
      <c r="O23" s="298">
        <v>0</v>
      </c>
      <c r="P23" s="298">
        <v>6</v>
      </c>
      <c r="Q23" s="298">
        <v>0</v>
      </c>
      <c r="R23" s="299">
        <v>3</v>
      </c>
    </row>
    <row r="24" spans="1:18" ht="15">
      <c r="A24" s="251" t="s">
        <v>355</v>
      </c>
      <c r="B24" s="279" t="s">
        <v>145</v>
      </c>
      <c r="C24" s="297">
        <v>211</v>
      </c>
      <c r="D24" s="298">
        <v>2</v>
      </c>
      <c r="E24" s="298">
        <v>96</v>
      </c>
      <c r="F24" s="298">
        <v>21</v>
      </c>
      <c r="G24" s="298">
        <v>2</v>
      </c>
      <c r="H24" s="298">
        <v>53</v>
      </c>
      <c r="I24" s="298">
        <v>3</v>
      </c>
      <c r="J24" s="353">
        <v>43</v>
      </c>
      <c r="K24" s="297">
        <v>230</v>
      </c>
      <c r="L24" s="298">
        <v>2</v>
      </c>
      <c r="M24" s="298">
        <v>89</v>
      </c>
      <c r="N24" s="298">
        <v>33</v>
      </c>
      <c r="O24" s="298">
        <v>9</v>
      </c>
      <c r="P24" s="298">
        <v>37</v>
      </c>
      <c r="Q24" s="298">
        <v>12</v>
      </c>
      <c r="R24" s="299">
        <v>19</v>
      </c>
    </row>
    <row r="25" spans="1:18" ht="15">
      <c r="A25" s="251" t="s">
        <v>356</v>
      </c>
      <c r="B25" s="279" t="s">
        <v>146</v>
      </c>
      <c r="C25" s="297">
        <v>18</v>
      </c>
      <c r="D25" s="298">
        <v>4</v>
      </c>
      <c r="E25" s="298">
        <v>19</v>
      </c>
      <c r="F25" s="298">
        <v>1</v>
      </c>
      <c r="G25" s="298">
        <v>0</v>
      </c>
      <c r="H25" s="298">
        <v>3</v>
      </c>
      <c r="I25" s="298">
        <v>2</v>
      </c>
      <c r="J25" s="353">
        <v>14</v>
      </c>
      <c r="K25" s="297">
        <v>24</v>
      </c>
      <c r="L25" s="298">
        <v>2</v>
      </c>
      <c r="M25" s="298">
        <v>15</v>
      </c>
      <c r="N25" s="298">
        <v>6</v>
      </c>
      <c r="O25" s="298">
        <v>0</v>
      </c>
      <c r="P25" s="298">
        <v>7</v>
      </c>
      <c r="Q25" s="298">
        <v>2</v>
      </c>
      <c r="R25" s="299">
        <v>9</v>
      </c>
    </row>
    <row r="26" spans="1:18" ht="15">
      <c r="A26" s="251" t="s">
        <v>357</v>
      </c>
      <c r="B26" s="279" t="s">
        <v>147</v>
      </c>
      <c r="C26" s="297">
        <v>3</v>
      </c>
      <c r="D26" s="298">
        <v>0</v>
      </c>
      <c r="E26" s="298">
        <v>2</v>
      </c>
      <c r="F26" s="298">
        <v>0</v>
      </c>
      <c r="G26" s="298">
        <v>2</v>
      </c>
      <c r="H26" s="298">
        <v>0</v>
      </c>
      <c r="I26" s="298">
        <v>3</v>
      </c>
      <c r="J26" s="353">
        <v>4</v>
      </c>
      <c r="K26" s="297">
        <v>8</v>
      </c>
      <c r="L26" s="298">
        <v>1</v>
      </c>
      <c r="M26" s="298">
        <v>3</v>
      </c>
      <c r="N26" s="298">
        <v>0</v>
      </c>
      <c r="O26" s="298">
        <v>0</v>
      </c>
      <c r="P26" s="298">
        <v>0</v>
      </c>
      <c r="Q26" s="298">
        <v>0</v>
      </c>
      <c r="R26" s="299">
        <v>4</v>
      </c>
    </row>
    <row r="27" spans="1:18" ht="15">
      <c r="A27" s="251" t="s">
        <v>358</v>
      </c>
      <c r="B27" s="279" t="s">
        <v>148</v>
      </c>
      <c r="C27" s="297">
        <v>12</v>
      </c>
      <c r="D27" s="298">
        <v>0</v>
      </c>
      <c r="E27" s="298">
        <v>17</v>
      </c>
      <c r="F27" s="298">
        <v>2</v>
      </c>
      <c r="G27" s="298">
        <v>0</v>
      </c>
      <c r="H27" s="298">
        <v>2</v>
      </c>
      <c r="I27" s="298">
        <v>0</v>
      </c>
      <c r="J27" s="353">
        <v>9</v>
      </c>
      <c r="K27" s="297">
        <v>16</v>
      </c>
      <c r="L27" s="298">
        <v>1</v>
      </c>
      <c r="M27" s="298">
        <v>21</v>
      </c>
      <c r="N27" s="298">
        <v>3</v>
      </c>
      <c r="O27" s="298">
        <v>2</v>
      </c>
      <c r="P27" s="298">
        <v>0</v>
      </c>
      <c r="Q27" s="298">
        <v>2</v>
      </c>
      <c r="R27" s="299">
        <v>19</v>
      </c>
    </row>
    <row r="28" spans="1:18" ht="15">
      <c r="A28" s="251" t="s">
        <v>359</v>
      </c>
      <c r="B28" s="279" t="s">
        <v>149</v>
      </c>
      <c r="C28" s="297">
        <v>67</v>
      </c>
      <c r="D28" s="298">
        <v>0</v>
      </c>
      <c r="E28" s="298">
        <v>89</v>
      </c>
      <c r="F28" s="298">
        <v>9</v>
      </c>
      <c r="G28" s="298">
        <v>1</v>
      </c>
      <c r="H28" s="298">
        <v>18</v>
      </c>
      <c r="I28" s="298">
        <v>7</v>
      </c>
      <c r="J28" s="353">
        <v>33</v>
      </c>
      <c r="K28" s="297">
        <v>56</v>
      </c>
      <c r="L28" s="298">
        <v>1</v>
      </c>
      <c r="M28" s="298">
        <v>69</v>
      </c>
      <c r="N28" s="298">
        <v>10</v>
      </c>
      <c r="O28" s="298">
        <v>0</v>
      </c>
      <c r="P28" s="298">
        <v>20</v>
      </c>
      <c r="Q28" s="298">
        <v>3</v>
      </c>
      <c r="R28" s="299">
        <v>50</v>
      </c>
    </row>
    <row r="29" spans="1:18" ht="15">
      <c r="A29" s="251" t="s">
        <v>360</v>
      </c>
      <c r="B29" s="279" t="s">
        <v>150</v>
      </c>
      <c r="C29" s="297">
        <v>50</v>
      </c>
      <c r="D29" s="298">
        <v>1</v>
      </c>
      <c r="E29" s="298">
        <v>38</v>
      </c>
      <c r="F29" s="298">
        <v>6</v>
      </c>
      <c r="G29" s="298">
        <v>0</v>
      </c>
      <c r="H29" s="298">
        <v>10</v>
      </c>
      <c r="I29" s="298">
        <v>3</v>
      </c>
      <c r="J29" s="353">
        <v>2</v>
      </c>
      <c r="K29" s="297">
        <v>51</v>
      </c>
      <c r="L29" s="298">
        <v>0</v>
      </c>
      <c r="M29" s="298">
        <v>23</v>
      </c>
      <c r="N29" s="298">
        <v>6</v>
      </c>
      <c r="O29" s="298">
        <v>3</v>
      </c>
      <c r="P29" s="298">
        <v>7</v>
      </c>
      <c r="Q29" s="298">
        <v>1</v>
      </c>
      <c r="R29" s="299">
        <v>3</v>
      </c>
    </row>
    <row r="30" spans="1:18" ht="15">
      <c r="A30" s="251" t="s">
        <v>361</v>
      </c>
      <c r="B30" s="279" t="s">
        <v>151</v>
      </c>
      <c r="C30" s="297">
        <v>11</v>
      </c>
      <c r="D30" s="298">
        <v>2</v>
      </c>
      <c r="E30" s="298">
        <v>8</v>
      </c>
      <c r="F30" s="298">
        <v>1</v>
      </c>
      <c r="G30" s="298">
        <v>0</v>
      </c>
      <c r="H30" s="298">
        <v>1</v>
      </c>
      <c r="I30" s="298">
        <v>3</v>
      </c>
      <c r="J30" s="353">
        <v>39</v>
      </c>
      <c r="K30" s="297">
        <v>12</v>
      </c>
      <c r="L30" s="298">
        <v>0</v>
      </c>
      <c r="M30" s="298">
        <v>6</v>
      </c>
      <c r="N30" s="298">
        <v>8</v>
      </c>
      <c r="O30" s="298">
        <v>0</v>
      </c>
      <c r="P30" s="298">
        <v>1</v>
      </c>
      <c r="Q30" s="298">
        <v>2</v>
      </c>
      <c r="R30" s="299">
        <v>9</v>
      </c>
    </row>
    <row r="31" spans="1:18" ht="15">
      <c r="A31" s="251" t="s">
        <v>362</v>
      </c>
      <c r="B31" s="279" t="s">
        <v>152</v>
      </c>
      <c r="C31" s="297">
        <v>8</v>
      </c>
      <c r="D31" s="298">
        <v>1</v>
      </c>
      <c r="E31" s="298">
        <v>10</v>
      </c>
      <c r="F31" s="298">
        <v>5</v>
      </c>
      <c r="G31" s="298">
        <v>1</v>
      </c>
      <c r="H31" s="298">
        <v>3</v>
      </c>
      <c r="I31" s="298">
        <v>1</v>
      </c>
      <c r="J31" s="353">
        <v>9</v>
      </c>
      <c r="K31" s="297">
        <v>27</v>
      </c>
      <c r="L31" s="298">
        <v>0</v>
      </c>
      <c r="M31" s="298">
        <v>12</v>
      </c>
      <c r="N31" s="298">
        <v>13</v>
      </c>
      <c r="O31" s="298">
        <v>2</v>
      </c>
      <c r="P31" s="298">
        <v>9</v>
      </c>
      <c r="Q31" s="298">
        <v>1</v>
      </c>
      <c r="R31" s="299">
        <v>15</v>
      </c>
    </row>
    <row r="32" spans="1:18" ht="15">
      <c r="A32" s="251" t="s">
        <v>363</v>
      </c>
      <c r="B32" s="279" t="s">
        <v>153</v>
      </c>
      <c r="C32" s="297">
        <v>8</v>
      </c>
      <c r="D32" s="298">
        <v>0</v>
      </c>
      <c r="E32" s="298">
        <v>14</v>
      </c>
      <c r="F32" s="298">
        <v>0</v>
      </c>
      <c r="G32" s="298">
        <v>0</v>
      </c>
      <c r="H32" s="298">
        <v>1</v>
      </c>
      <c r="I32" s="298">
        <v>1</v>
      </c>
      <c r="J32" s="353">
        <v>5</v>
      </c>
      <c r="K32" s="297">
        <v>7</v>
      </c>
      <c r="L32" s="298">
        <v>0</v>
      </c>
      <c r="M32" s="298">
        <v>13</v>
      </c>
      <c r="N32" s="298">
        <v>0</v>
      </c>
      <c r="O32" s="298">
        <v>0</v>
      </c>
      <c r="P32" s="298">
        <v>2</v>
      </c>
      <c r="Q32" s="298">
        <v>1</v>
      </c>
      <c r="R32" s="299">
        <v>20</v>
      </c>
    </row>
    <row r="33" spans="1:18" ht="15">
      <c r="A33" s="251" t="s">
        <v>364</v>
      </c>
      <c r="B33" s="279" t="s">
        <v>154</v>
      </c>
      <c r="C33" s="297">
        <v>17</v>
      </c>
      <c r="D33" s="298">
        <v>2</v>
      </c>
      <c r="E33" s="298">
        <v>13</v>
      </c>
      <c r="F33" s="298">
        <v>2</v>
      </c>
      <c r="G33" s="298">
        <v>3</v>
      </c>
      <c r="H33" s="298">
        <v>5</v>
      </c>
      <c r="I33" s="298">
        <v>3</v>
      </c>
      <c r="J33" s="353">
        <v>6</v>
      </c>
      <c r="K33" s="297">
        <v>22</v>
      </c>
      <c r="L33" s="298">
        <v>0</v>
      </c>
      <c r="M33" s="298">
        <v>7</v>
      </c>
      <c r="N33" s="298">
        <v>7</v>
      </c>
      <c r="O33" s="298">
        <v>3</v>
      </c>
      <c r="P33" s="298">
        <v>5</v>
      </c>
      <c r="Q33" s="298">
        <v>2</v>
      </c>
      <c r="R33" s="299">
        <v>10</v>
      </c>
    </row>
    <row r="34" spans="1:18" ht="15">
      <c r="A34" s="251" t="s">
        <v>365</v>
      </c>
      <c r="B34" s="279" t="s">
        <v>155</v>
      </c>
      <c r="C34" s="297">
        <v>28</v>
      </c>
      <c r="D34" s="298">
        <v>1</v>
      </c>
      <c r="E34" s="298">
        <v>87</v>
      </c>
      <c r="F34" s="298">
        <v>10</v>
      </c>
      <c r="G34" s="298">
        <v>0</v>
      </c>
      <c r="H34" s="298">
        <v>15</v>
      </c>
      <c r="I34" s="298">
        <v>4</v>
      </c>
      <c r="J34" s="353">
        <v>38</v>
      </c>
      <c r="K34" s="297">
        <v>41</v>
      </c>
      <c r="L34" s="298">
        <v>0</v>
      </c>
      <c r="M34" s="298">
        <v>87</v>
      </c>
      <c r="N34" s="298">
        <v>12</v>
      </c>
      <c r="O34" s="298">
        <v>0</v>
      </c>
      <c r="P34" s="298">
        <v>8</v>
      </c>
      <c r="Q34" s="298">
        <v>1</v>
      </c>
      <c r="R34" s="299">
        <v>38</v>
      </c>
    </row>
    <row r="35" spans="1:18" ht="15">
      <c r="A35" s="251" t="s">
        <v>366</v>
      </c>
      <c r="B35" s="279" t="s">
        <v>156</v>
      </c>
      <c r="C35" s="297">
        <v>112</v>
      </c>
      <c r="D35" s="298">
        <v>0</v>
      </c>
      <c r="E35" s="298">
        <v>90</v>
      </c>
      <c r="F35" s="298">
        <v>6</v>
      </c>
      <c r="G35" s="298">
        <v>0</v>
      </c>
      <c r="H35" s="298">
        <v>18</v>
      </c>
      <c r="I35" s="298">
        <v>1</v>
      </c>
      <c r="J35" s="353">
        <v>29</v>
      </c>
      <c r="K35" s="297">
        <v>138</v>
      </c>
      <c r="L35" s="298">
        <v>1</v>
      </c>
      <c r="M35" s="298">
        <v>84</v>
      </c>
      <c r="N35" s="298">
        <v>19</v>
      </c>
      <c r="O35" s="298">
        <v>0</v>
      </c>
      <c r="P35" s="298">
        <v>19</v>
      </c>
      <c r="Q35" s="298">
        <v>2</v>
      </c>
      <c r="R35" s="299">
        <v>11</v>
      </c>
    </row>
    <row r="36" spans="1:18" ht="15">
      <c r="A36" s="251" t="s">
        <v>367</v>
      </c>
      <c r="B36" s="279" t="s">
        <v>157</v>
      </c>
      <c r="C36" s="297">
        <v>11</v>
      </c>
      <c r="D36" s="298">
        <v>0</v>
      </c>
      <c r="E36" s="298">
        <v>7</v>
      </c>
      <c r="F36" s="298">
        <v>0</v>
      </c>
      <c r="G36" s="298">
        <v>1</v>
      </c>
      <c r="H36" s="298">
        <v>0</v>
      </c>
      <c r="I36" s="298">
        <v>2</v>
      </c>
      <c r="J36" s="353">
        <v>4</v>
      </c>
      <c r="K36" s="297">
        <v>8</v>
      </c>
      <c r="L36" s="298">
        <v>1</v>
      </c>
      <c r="M36" s="298">
        <v>10</v>
      </c>
      <c r="N36" s="298">
        <v>3</v>
      </c>
      <c r="O36" s="298">
        <v>0</v>
      </c>
      <c r="P36" s="298">
        <v>1</v>
      </c>
      <c r="Q36" s="298">
        <v>2</v>
      </c>
      <c r="R36" s="299">
        <v>5</v>
      </c>
    </row>
    <row r="37" spans="1:18" ht="15">
      <c r="A37" s="251" t="s">
        <v>368</v>
      </c>
      <c r="B37" s="279" t="s">
        <v>158</v>
      </c>
      <c r="C37" s="297">
        <v>3</v>
      </c>
      <c r="D37" s="298">
        <v>1</v>
      </c>
      <c r="E37" s="298">
        <v>1</v>
      </c>
      <c r="F37" s="298">
        <v>1</v>
      </c>
      <c r="G37" s="298">
        <v>1</v>
      </c>
      <c r="H37" s="298">
        <v>3</v>
      </c>
      <c r="I37" s="298">
        <v>1</v>
      </c>
      <c r="J37" s="353">
        <v>4</v>
      </c>
      <c r="K37" s="297">
        <v>0</v>
      </c>
      <c r="L37" s="298">
        <v>2</v>
      </c>
      <c r="M37" s="298">
        <v>7</v>
      </c>
      <c r="N37" s="298">
        <v>2</v>
      </c>
      <c r="O37" s="298">
        <v>0</v>
      </c>
      <c r="P37" s="298">
        <v>2</v>
      </c>
      <c r="Q37" s="298">
        <v>2</v>
      </c>
      <c r="R37" s="299">
        <v>2</v>
      </c>
    </row>
    <row r="38" spans="1:18" ht="15">
      <c r="A38" s="251" t="s">
        <v>369</v>
      </c>
      <c r="B38" s="279" t="s">
        <v>159</v>
      </c>
      <c r="C38" s="297">
        <v>4</v>
      </c>
      <c r="D38" s="298">
        <v>0</v>
      </c>
      <c r="E38" s="298">
        <v>6</v>
      </c>
      <c r="F38" s="298">
        <v>0</v>
      </c>
      <c r="G38" s="298">
        <v>0</v>
      </c>
      <c r="H38" s="298">
        <v>0</v>
      </c>
      <c r="I38" s="298">
        <v>0</v>
      </c>
      <c r="J38" s="353">
        <v>2</v>
      </c>
      <c r="K38" s="297">
        <v>2</v>
      </c>
      <c r="L38" s="298">
        <v>1</v>
      </c>
      <c r="M38" s="298">
        <v>5</v>
      </c>
      <c r="N38" s="298">
        <v>0</v>
      </c>
      <c r="O38" s="298">
        <v>0</v>
      </c>
      <c r="P38" s="298">
        <v>0</v>
      </c>
      <c r="Q38" s="298">
        <v>0</v>
      </c>
      <c r="R38" s="299">
        <v>4</v>
      </c>
    </row>
    <row r="39" spans="1:18" ht="15">
      <c r="A39" s="251" t="s">
        <v>370</v>
      </c>
      <c r="B39" s="279" t="s">
        <v>160</v>
      </c>
      <c r="C39" s="297">
        <v>46</v>
      </c>
      <c r="D39" s="298">
        <v>1</v>
      </c>
      <c r="E39" s="298">
        <v>25</v>
      </c>
      <c r="F39" s="298">
        <v>11</v>
      </c>
      <c r="G39" s="298">
        <v>0</v>
      </c>
      <c r="H39" s="298">
        <v>18</v>
      </c>
      <c r="I39" s="298">
        <v>0</v>
      </c>
      <c r="J39" s="353">
        <v>14</v>
      </c>
      <c r="K39" s="297">
        <v>64</v>
      </c>
      <c r="L39" s="298">
        <v>1</v>
      </c>
      <c r="M39" s="298">
        <v>58</v>
      </c>
      <c r="N39" s="298">
        <v>12</v>
      </c>
      <c r="O39" s="298">
        <v>1</v>
      </c>
      <c r="P39" s="298">
        <v>7</v>
      </c>
      <c r="Q39" s="298">
        <v>0</v>
      </c>
      <c r="R39" s="299">
        <v>12</v>
      </c>
    </row>
    <row r="40" spans="1:18" ht="15">
      <c r="A40" s="251" t="s">
        <v>371</v>
      </c>
      <c r="B40" s="279" t="s">
        <v>161</v>
      </c>
      <c r="C40" s="297">
        <v>11</v>
      </c>
      <c r="D40" s="298">
        <v>0</v>
      </c>
      <c r="E40" s="298">
        <v>16</v>
      </c>
      <c r="F40" s="298">
        <v>3</v>
      </c>
      <c r="G40" s="298">
        <v>0</v>
      </c>
      <c r="H40" s="298">
        <v>2</v>
      </c>
      <c r="I40" s="298">
        <v>2</v>
      </c>
      <c r="J40" s="353">
        <v>5</v>
      </c>
      <c r="K40" s="297">
        <v>19</v>
      </c>
      <c r="L40" s="298">
        <v>2</v>
      </c>
      <c r="M40" s="298">
        <v>20</v>
      </c>
      <c r="N40" s="298">
        <v>7</v>
      </c>
      <c r="O40" s="298">
        <v>1</v>
      </c>
      <c r="P40" s="298">
        <v>7</v>
      </c>
      <c r="Q40" s="298">
        <v>7</v>
      </c>
      <c r="R40" s="299">
        <v>2</v>
      </c>
    </row>
    <row r="41" spans="1:18" ht="15">
      <c r="A41" s="251" t="s">
        <v>372</v>
      </c>
      <c r="B41" s="279" t="s">
        <v>277</v>
      </c>
      <c r="C41" s="297">
        <v>112</v>
      </c>
      <c r="D41" s="298">
        <v>2</v>
      </c>
      <c r="E41" s="298">
        <v>73</v>
      </c>
      <c r="F41" s="298">
        <v>17</v>
      </c>
      <c r="G41" s="298">
        <v>1</v>
      </c>
      <c r="H41" s="298">
        <v>16</v>
      </c>
      <c r="I41" s="298">
        <v>3</v>
      </c>
      <c r="J41" s="353">
        <v>45</v>
      </c>
      <c r="K41" s="297">
        <v>149</v>
      </c>
      <c r="L41" s="298">
        <v>5</v>
      </c>
      <c r="M41" s="298">
        <v>40</v>
      </c>
      <c r="N41" s="298">
        <v>25</v>
      </c>
      <c r="O41" s="298">
        <v>4</v>
      </c>
      <c r="P41" s="298">
        <v>29</v>
      </c>
      <c r="Q41" s="298">
        <v>1</v>
      </c>
      <c r="R41" s="299">
        <v>20</v>
      </c>
    </row>
    <row r="42" spans="1:18" ht="15">
      <c r="A42" s="251" t="s">
        <v>373</v>
      </c>
      <c r="B42" s="279" t="s">
        <v>162</v>
      </c>
      <c r="C42" s="361">
        <v>1953</v>
      </c>
      <c r="D42" s="298">
        <v>1</v>
      </c>
      <c r="E42" s="298">
        <v>2769</v>
      </c>
      <c r="F42" s="298">
        <v>479</v>
      </c>
      <c r="G42" s="298">
        <v>5</v>
      </c>
      <c r="H42" s="298">
        <v>966</v>
      </c>
      <c r="I42" s="298">
        <v>8</v>
      </c>
      <c r="J42" s="353">
        <v>656</v>
      </c>
      <c r="K42" s="361">
        <v>2321</v>
      </c>
      <c r="L42" s="298">
        <v>6</v>
      </c>
      <c r="M42" s="362">
        <v>2735</v>
      </c>
      <c r="N42" s="298">
        <v>1059</v>
      </c>
      <c r="O42" s="298">
        <v>10</v>
      </c>
      <c r="P42" s="298">
        <v>976</v>
      </c>
      <c r="Q42" s="298">
        <v>21</v>
      </c>
      <c r="R42" s="299">
        <v>607</v>
      </c>
    </row>
    <row r="43" spans="1:18" ht="15">
      <c r="A43" s="251" t="s">
        <v>374</v>
      </c>
      <c r="B43" s="279" t="s">
        <v>163</v>
      </c>
      <c r="C43" s="297">
        <v>284</v>
      </c>
      <c r="D43" s="298">
        <v>3</v>
      </c>
      <c r="E43" s="298">
        <v>255</v>
      </c>
      <c r="F43" s="298">
        <v>64</v>
      </c>
      <c r="G43" s="298">
        <v>2</v>
      </c>
      <c r="H43" s="298">
        <v>92</v>
      </c>
      <c r="I43" s="298">
        <v>10</v>
      </c>
      <c r="J43" s="353">
        <v>86</v>
      </c>
      <c r="K43" s="297">
        <v>426</v>
      </c>
      <c r="L43" s="298">
        <v>4</v>
      </c>
      <c r="M43" s="298">
        <v>212</v>
      </c>
      <c r="N43" s="298">
        <v>124</v>
      </c>
      <c r="O43" s="298">
        <v>5</v>
      </c>
      <c r="P43" s="298">
        <v>109</v>
      </c>
      <c r="Q43" s="298">
        <v>12</v>
      </c>
      <c r="R43" s="299">
        <v>66</v>
      </c>
    </row>
    <row r="44" spans="1:18" ht="15">
      <c r="A44" s="251" t="s">
        <v>375</v>
      </c>
      <c r="B44" s="279" t="s">
        <v>164</v>
      </c>
      <c r="C44" s="297">
        <v>1</v>
      </c>
      <c r="D44" s="298">
        <v>0</v>
      </c>
      <c r="E44" s="298">
        <v>10</v>
      </c>
      <c r="F44" s="298">
        <v>0</v>
      </c>
      <c r="G44" s="298">
        <v>0</v>
      </c>
      <c r="H44" s="298">
        <v>0</v>
      </c>
      <c r="I44" s="298">
        <v>0</v>
      </c>
      <c r="J44" s="353">
        <v>0</v>
      </c>
      <c r="K44" s="297">
        <v>4</v>
      </c>
      <c r="L44" s="298">
        <v>0</v>
      </c>
      <c r="M44" s="298">
        <v>6</v>
      </c>
      <c r="N44" s="298">
        <v>0</v>
      </c>
      <c r="O44" s="298">
        <v>0</v>
      </c>
      <c r="P44" s="298">
        <v>0</v>
      </c>
      <c r="Q44" s="298">
        <v>0</v>
      </c>
      <c r="R44" s="299">
        <v>3</v>
      </c>
    </row>
    <row r="45" spans="1:18" ht="15">
      <c r="A45" s="251" t="s">
        <v>376</v>
      </c>
      <c r="B45" s="279" t="s">
        <v>165</v>
      </c>
      <c r="C45" s="297">
        <v>6</v>
      </c>
      <c r="D45" s="298">
        <v>0</v>
      </c>
      <c r="E45" s="298">
        <v>11</v>
      </c>
      <c r="F45" s="298">
        <v>3</v>
      </c>
      <c r="G45" s="298">
        <v>0</v>
      </c>
      <c r="H45" s="298">
        <v>2</v>
      </c>
      <c r="I45" s="298">
        <v>5</v>
      </c>
      <c r="J45" s="353">
        <v>9</v>
      </c>
      <c r="K45" s="297">
        <v>7</v>
      </c>
      <c r="L45" s="298">
        <v>1</v>
      </c>
      <c r="M45" s="298">
        <v>7</v>
      </c>
      <c r="N45" s="298">
        <v>0</v>
      </c>
      <c r="O45" s="298">
        <v>0</v>
      </c>
      <c r="P45" s="298">
        <v>5</v>
      </c>
      <c r="Q45" s="298">
        <v>1</v>
      </c>
      <c r="R45" s="299">
        <v>3</v>
      </c>
    </row>
    <row r="46" spans="1:18" ht="15">
      <c r="A46" s="251" t="s">
        <v>377</v>
      </c>
      <c r="B46" s="279" t="s">
        <v>166</v>
      </c>
      <c r="C46" s="297">
        <v>64</v>
      </c>
      <c r="D46" s="298">
        <v>1</v>
      </c>
      <c r="E46" s="298">
        <v>64</v>
      </c>
      <c r="F46" s="298">
        <v>9</v>
      </c>
      <c r="G46" s="298">
        <v>1</v>
      </c>
      <c r="H46" s="298">
        <v>29</v>
      </c>
      <c r="I46" s="298">
        <v>3</v>
      </c>
      <c r="J46" s="353">
        <v>30</v>
      </c>
      <c r="K46" s="297">
        <v>71</v>
      </c>
      <c r="L46" s="298">
        <v>1</v>
      </c>
      <c r="M46" s="298">
        <v>67</v>
      </c>
      <c r="N46" s="298">
        <v>24</v>
      </c>
      <c r="O46" s="298">
        <v>4</v>
      </c>
      <c r="P46" s="298">
        <v>22</v>
      </c>
      <c r="Q46" s="298">
        <v>3</v>
      </c>
      <c r="R46" s="299">
        <v>32</v>
      </c>
    </row>
    <row r="47" spans="1:18" ht="15">
      <c r="A47" s="251" t="s">
        <v>378</v>
      </c>
      <c r="B47" s="279" t="s">
        <v>167</v>
      </c>
      <c r="C47" s="297">
        <v>14</v>
      </c>
      <c r="D47" s="298">
        <v>0</v>
      </c>
      <c r="E47" s="298">
        <v>15</v>
      </c>
      <c r="F47" s="298">
        <v>1</v>
      </c>
      <c r="G47" s="298">
        <v>0</v>
      </c>
      <c r="H47" s="298">
        <v>2</v>
      </c>
      <c r="I47" s="298">
        <v>2</v>
      </c>
      <c r="J47" s="353">
        <v>28</v>
      </c>
      <c r="K47" s="297">
        <v>16</v>
      </c>
      <c r="L47" s="298">
        <v>0</v>
      </c>
      <c r="M47" s="298">
        <v>8</v>
      </c>
      <c r="N47" s="298">
        <v>8</v>
      </c>
      <c r="O47" s="298">
        <v>0</v>
      </c>
      <c r="P47" s="298">
        <v>2</v>
      </c>
      <c r="Q47" s="298">
        <v>1</v>
      </c>
      <c r="R47" s="299">
        <v>11</v>
      </c>
    </row>
    <row r="48" spans="1:18" ht="15">
      <c r="A48" s="251" t="s">
        <v>379</v>
      </c>
      <c r="B48" s="279" t="s">
        <v>168</v>
      </c>
      <c r="C48" s="297">
        <v>1</v>
      </c>
      <c r="D48" s="298">
        <v>0</v>
      </c>
      <c r="E48" s="298">
        <v>15</v>
      </c>
      <c r="F48" s="298">
        <v>1</v>
      </c>
      <c r="G48" s="298">
        <v>0</v>
      </c>
      <c r="H48" s="298">
        <v>1</v>
      </c>
      <c r="I48" s="298">
        <v>0</v>
      </c>
      <c r="J48" s="353">
        <v>4</v>
      </c>
      <c r="K48" s="297">
        <v>2</v>
      </c>
      <c r="L48" s="298">
        <v>0</v>
      </c>
      <c r="M48" s="298">
        <v>8</v>
      </c>
      <c r="N48" s="298">
        <v>1</v>
      </c>
      <c r="O48" s="298">
        <v>0</v>
      </c>
      <c r="P48" s="298">
        <v>2</v>
      </c>
      <c r="Q48" s="298">
        <v>0</v>
      </c>
      <c r="R48" s="299">
        <v>7</v>
      </c>
    </row>
    <row r="49" spans="1:18" ht="15">
      <c r="A49" s="251" t="s">
        <v>380</v>
      </c>
      <c r="B49" s="279" t="s">
        <v>169</v>
      </c>
      <c r="C49" s="297">
        <v>134</v>
      </c>
      <c r="D49" s="298">
        <v>1</v>
      </c>
      <c r="E49" s="298">
        <v>146</v>
      </c>
      <c r="F49" s="298">
        <v>21</v>
      </c>
      <c r="G49" s="298">
        <v>0</v>
      </c>
      <c r="H49" s="298">
        <v>30</v>
      </c>
      <c r="I49" s="298">
        <v>0</v>
      </c>
      <c r="J49" s="353">
        <v>28</v>
      </c>
      <c r="K49" s="297">
        <v>138</v>
      </c>
      <c r="L49" s="298">
        <v>0</v>
      </c>
      <c r="M49" s="298">
        <v>87</v>
      </c>
      <c r="N49" s="298">
        <v>32</v>
      </c>
      <c r="O49" s="298">
        <v>0</v>
      </c>
      <c r="P49" s="298">
        <v>21</v>
      </c>
      <c r="Q49" s="298">
        <v>4</v>
      </c>
      <c r="R49" s="299">
        <v>15</v>
      </c>
    </row>
    <row r="50" spans="1:18" ht="15">
      <c r="A50" s="251" t="s">
        <v>381</v>
      </c>
      <c r="B50" s="279" t="s">
        <v>170</v>
      </c>
      <c r="C50" s="297">
        <v>100</v>
      </c>
      <c r="D50" s="298">
        <v>2</v>
      </c>
      <c r="E50" s="298">
        <v>98</v>
      </c>
      <c r="F50" s="298">
        <v>22</v>
      </c>
      <c r="G50" s="298">
        <v>4</v>
      </c>
      <c r="H50" s="298">
        <v>27</v>
      </c>
      <c r="I50" s="298">
        <v>8</v>
      </c>
      <c r="J50" s="353">
        <v>55</v>
      </c>
      <c r="K50" s="297">
        <v>150</v>
      </c>
      <c r="L50" s="298">
        <v>3</v>
      </c>
      <c r="M50" s="298">
        <v>66</v>
      </c>
      <c r="N50" s="298">
        <v>21</v>
      </c>
      <c r="O50" s="298">
        <v>4</v>
      </c>
      <c r="P50" s="298">
        <v>23</v>
      </c>
      <c r="Q50" s="298">
        <v>12</v>
      </c>
      <c r="R50" s="299">
        <v>40</v>
      </c>
    </row>
    <row r="51" spans="1:18" ht="15">
      <c r="A51" s="251" t="s">
        <v>382</v>
      </c>
      <c r="B51" s="279" t="s">
        <v>171</v>
      </c>
      <c r="C51" s="297">
        <v>6</v>
      </c>
      <c r="D51" s="298">
        <v>2</v>
      </c>
      <c r="E51" s="298">
        <v>19</v>
      </c>
      <c r="F51" s="298">
        <v>4</v>
      </c>
      <c r="G51" s="298">
        <v>0</v>
      </c>
      <c r="H51" s="298">
        <v>6</v>
      </c>
      <c r="I51" s="298">
        <v>9</v>
      </c>
      <c r="J51" s="353">
        <v>10</v>
      </c>
      <c r="K51" s="297">
        <v>22</v>
      </c>
      <c r="L51" s="298">
        <v>0</v>
      </c>
      <c r="M51" s="298">
        <v>15</v>
      </c>
      <c r="N51" s="298">
        <v>0</v>
      </c>
      <c r="O51" s="298">
        <v>1</v>
      </c>
      <c r="P51" s="298">
        <v>4</v>
      </c>
      <c r="Q51" s="298">
        <v>1</v>
      </c>
      <c r="R51" s="299">
        <v>8</v>
      </c>
    </row>
    <row r="52" spans="1:18" ht="15">
      <c r="A52" s="251" t="s">
        <v>383</v>
      </c>
      <c r="B52" s="279" t="s">
        <v>172</v>
      </c>
      <c r="C52" s="297">
        <v>13</v>
      </c>
      <c r="D52" s="298">
        <v>1</v>
      </c>
      <c r="E52" s="298">
        <v>17</v>
      </c>
      <c r="F52" s="298">
        <v>4</v>
      </c>
      <c r="G52" s="298">
        <v>1</v>
      </c>
      <c r="H52" s="298">
        <v>9</v>
      </c>
      <c r="I52" s="298">
        <v>0</v>
      </c>
      <c r="J52" s="353">
        <v>8</v>
      </c>
      <c r="K52" s="297">
        <v>42</v>
      </c>
      <c r="L52" s="298">
        <v>0</v>
      </c>
      <c r="M52" s="298">
        <v>24</v>
      </c>
      <c r="N52" s="298">
        <v>3</v>
      </c>
      <c r="O52" s="298">
        <v>0</v>
      </c>
      <c r="P52" s="298">
        <v>9</v>
      </c>
      <c r="Q52" s="298">
        <v>1</v>
      </c>
      <c r="R52" s="299">
        <v>13</v>
      </c>
    </row>
    <row r="53" spans="1:18" ht="15">
      <c r="A53" s="251" t="s">
        <v>384</v>
      </c>
      <c r="B53" s="279" t="s">
        <v>173</v>
      </c>
      <c r="C53" s="297">
        <v>34</v>
      </c>
      <c r="D53" s="298">
        <v>1</v>
      </c>
      <c r="E53" s="298">
        <v>60</v>
      </c>
      <c r="F53" s="298">
        <v>3</v>
      </c>
      <c r="G53" s="298">
        <v>0</v>
      </c>
      <c r="H53" s="298">
        <v>16</v>
      </c>
      <c r="I53" s="298">
        <v>2</v>
      </c>
      <c r="J53" s="353">
        <v>28</v>
      </c>
      <c r="K53" s="297">
        <v>49</v>
      </c>
      <c r="L53" s="298">
        <v>1</v>
      </c>
      <c r="M53" s="298">
        <v>76</v>
      </c>
      <c r="N53" s="298">
        <v>8</v>
      </c>
      <c r="O53" s="298">
        <v>0</v>
      </c>
      <c r="P53" s="298">
        <v>13</v>
      </c>
      <c r="Q53" s="298">
        <v>3</v>
      </c>
      <c r="R53" s="299">
        <v>20</v>
      </c>
    </row>
    <row r="54" spans="1:18" ht="15">
      <c r="A54" s="251" t="s">
        <v>385</v>
      </c>
      <c r="B54" s="279" t="s">
        <v>174</v>
      </c>
      <c r="C54" s="297">
        <v>25</v>
      </c>
      <c r="D54" s="298">
        <v>0</v>
      </c>
      <c r="E54" s="298">
        <v>61</v>
      </c>
      <c r="F54" s="298">
        <v>5</v>
      </c>
      <c r="G54" s="298">
        <v>0</v>
      </c>
      <c r="H54" s="298">
        <v>2</v>
      </c>
      <c r="I54" s="298">
        <v>4</v>
      </c>
      <c r="J54" s="353">
        <v>19</v>
      </c>
      <c r="K54" s="297">
        <v>71</v>
      </c>
      <c r="L54" s="298">
        <v>0</v>
      </c>
      <c r="M54" s="298">
        <v>35</v>
      </c>
      <c r="N54" s="298">
        <v>2</v>
      </c>
      <c r="O54" s="298">
        <v>1</v>
      </c>
      <c r="P54" s="298">
        <v>6</v>
      </c>
      <c r="Q54" s="298">
        <v>3</v>
      </c>
      <c r="R54" s="299">
        <v>11</v>
      </c>
    </row>
    <row r="55" spans="1:18" ht="15">
      <c r="A55" s="251" t="s">
        <v>386</v>
      </c>
      <c r="B55" s="279" t="s">
        <v>175</v>
      </c>
      <c r="C55" s="297">
        <v>31</v>
      </c>
      <c r="D55" s="298">
        <v>1</v>
      </c>
      <c r="E55" s="298">
        <v>6</v>
      </c>
      <c r="F55" s="298">
        <v>1</v>
      </c>
      <c r="G55" s="298">
        <v>0</v>
      </c>
      <c r="H55" s="298">
        <v>4</v>
      </c>
      <c r="I55" s="298">
        <v>0</v>
      </c>
      <c r="J55" s="353">
        <v>8</v>
      </c>
      <c r="K55" s="297">
        <v>27</v>
      </c>
      <c r="L55" s="298">
        <v>1</v>
      </c>
      <c r="M55" s="298">
        <v>18</v>
      </c>
      <c r="N55" s="298">
        <v>4</v>
      </c>
      <c r="O55" s="298">
        <v>2</v>
      </c>
      <c r="P55" s="298">
        <v>2</v>
      </c>
      <c r="Q55" s="298">
        <v>3</v>
      </c>
      <c r="R55" s="299">
        <v>8</v>
      </c>
    </row>
    <row r="56" spans="1:18" ht="15">
      <c r="A56" s="251" t="s">
        <v>387</v>
      </c>
      <c r="B56" s="279" t="s">
        <v>176</v>
      </c>
      <c r="C56" s="297">
        <v>39</v>
      </c>
      <c r="D56" s="298">
        <v>0</v>
      </c>
      <c r="E56" s="298">
        <v>40</v>
      </c>
      <c r="F56" s="298">
        <v>9</v>
      </c>
      <c r="G56" s="298">
        <v>0</v>
      </c>
      <c r="H56" s="298">
        <v>27</v>
      </c>
      <c r="I56" s="298">
        <v>3</v>
      </c>
      <c r="J56" s="353">
        <v>27</v>
      </c>
      <c r="K56" s="297">
        <v>52</v>
      </c>
      <c r="L56" s="298">
        <v>0</v>
      </c>
      <c r="M56" s="298">
        <v>45</v>
      </c>
      <c r="N56" s="298">
        <v>25</v>
      </c>
      <c r="O56" s="298">
        <v>1</v>
      </c>
      <c r="P56" s="298">
        <v>15</v>
      </c>
      <c r="Q56" s="298">
        <v>1</v>
      </c>
      <c r="R56" s="299">
        <v>29</v>
      </c>
    </row>
    <row r="57" spans="1:18" ht="15">
      <c r="A57" s="251" t="s">
        <v>388</v>
      </c>
      <c r="B57" s="279" t="s">
        <v>177</v>
      </c>
      <c r="C57" s="297">
        <v>7</v>
      </c>
      <c r="D57" s="298">
        <v>0</v>
      </c>
      <c r="E57" s="298">
        <v>3</v>
      </c>
      <c r="F57" s="298">
        <v>1</v>
      </c>
      <c r="G57" s="298">
        <v>0</v>
      </c>
      <c r="H57" s="298">
        <v>2</v>
      </c>
      <c r="I57" s="298">
        <v>0</v>
      </c>
      <c r="J57" s="353">
        <v>0</v>
      </c>
      <c r="K57" s="297">
        <v>9</v>
      </c>
      <c r="L57" s="298">
        <v>0</v>
      </c>
      <c r="M57" s="298">
        <v>3</v>
      </c>
      <c r="N57" s="298">
        <v>2</v>
      </c>
      <c r="O57" s="298">
        <v>0</v>
      </c>
      <c r="P57" s="298">
        <v>2</v>
      </c>
      <c r="Q57" s="298">
        <v>1</v>
      </c>
      <c r="R57" s="299">
        <v>1</v>
      </c>
    </row>
    <row r="58" spans="1:18" ht="15">
      <c r="A58" s="251" t="s">
        <v>389</v>
      </c>
      <c r="B58" s="279" t="s">
        <v>178</v>
      </c>
      <c r="C58" s="297">
        <v>8</v>
      </c>
      <c r="D58" s="298">
        <v>0</v>
      </c>
      <c r="E58" s="298">
        <v>9</v>
      </c>
      <c r="F58" s="298">
        <v>4</v>
      </c>
      <c r="G58" s="298">
        <v>4</v>
      </c>
      <c r="H58" s="298">
        <v>3</v>
      </c>
      <c r="I58" s="298">
        <v>7</v>
      </c>
      <c r="J58" s="353">
        <v>7</v>
      </c>
      <c r="K58" s="297">
        <v>26</v>
      </c>
      <c r="L58" s="298">
        <v>24</v>
      </c>
      <c r="M58" s="298">
        <v>14</v>
      </c>
      <c r="N58" s="298">
        <v>1</v>
      </c>
      <c r="O58" s="298">
        <v>5</v>
      </c>
      <c r="P58" s="298">
        <v>5</v>
      </c>
      <c r="Q58" s="298">
        <v>16</v>
      </c>
      <c r="R58" s="299">
        <v>11</v>
      </c>
    </row>
    <row r="59" spans="1:18" ht="15">
      <c r="A59" s="251" t="s">
        <v>390</v>
      </c>
      <c r="B59" s="279" t="s">
        <v>179</v>
      </c>
      <c r="C59" s="297">
        <v>7</v>
      </c>
      <c r="D59" s="298">
        <v>0</v>
      </c>
      <c r="E59" s="298">
        <v>3</v>
      </c>
      <c r="F59" s="298">
        <v>1</v>
      </c>
      <c r="G59" s="298">
        <v>0</v>
      </c>
      <c r="H59" s="298">
        <v>1</v>
      </c>
      <c r="I59" s="298">
        <v>0</v>
      </c>
      <c r="J59" s="353">
        <v>5</v>
      </c>
      <c r="K59" s="297">
        <v>7</v>
      </c>
      <c r="L59" s="298">
        <v>0</v>
      </c>
      <c r="M59" s="298">
        <v>7</v>
      </c>
      <c r="N59" s="298">
        <v>12</v>
      </c>
      <c r="O59" s="298">
        <v>1</v>
      </c>
      <c r="P59" s="298">
        <v>2</v>
      </c>
      <c r="Q59" s="298">
        <v>3</v>
      </c>
      <c r="R59" s="299">
        <v>0</v>
      </c>
    </row>
    <row r="60" spans="1:18" ht="15">
      <c r="A60" s="251" t="s">
        <v>391</v>
      </c>
      <c r="B60" s="279" t="s">
        <v>180</v>
      </c>
      <c r="C60" s="297">
        <v>15</v>
      </c>
      <c r="D60" s="298">
        <v>0</v>
      </c>
      <c r="E60" s="298">
        <v>20</v>
      </c>
      <c r="F60" s="298">
        <v>1</v>
      </c>
      <c r="G60" s="298">
        <v>0</v>
      </c>
      <c r="H60" s="298">
        <v>7</v>
      </c>
      <c r="I60" s="298">
        <v>0</v>
      </c>
      <c r="J60" s="353">
        <v>16</v>
      </c>
      <c r="K60" s="297">
        <v>13</v>
      </c>
      <c r="L60" s="298">
        <v>1</v>
      </c>
      <c r="M60" s="298">
        <v>23</v>
      </c>
      <c r="N60" s="298">
        <v>7</v>
      </c>
      <c r="O60" s="298">
        <v>1</v>
      </c>
      <c r="P60" s="298">
        <v>6</v>
      </c>
      <c r="Q60" s="298">
        <v>3</v>
      </c>
      <c r="R60" s="299">
        <v>14</v>
      </c>
    </row>
    <row r="61" spans="1:18" ht="15">
      <c r="A61" s="251" t="s">
        <v>392</v>
      </c>
      <c r="B61" s="279" t="s">
        <v>181</v>
      </c>
      <c r="C61" s="297">
        <v>4</v>
      </c>
      <c r="D61" s="298">
        <v>0</v>
      </c>
      <c r="E61" s="298">
        <v>3</v>
      </c>
      <c r="F61" s="298">
        <v>2</v>
      </c>
      <c r="G61" s="298">
        <v>0</v>
      </c>
      <c r="H61" s="298">
        <v>1</v>
      </c>
      <c r="I61" s="298">
        <v>0</v>
      </c>
      <c r="J61" s="353">
        <v>6</v>
      </c>
      <c r="K61" s="297">
        <v>2</v>
      </c>
      <c r="L61" s="298">
        <v>0</v>
      </c>
      <c r="M61" s="298">
        <v>9</v>
      </c>
      <c r="N61" s="298">
        <v>5</v>
      </c>
      <c r="O61" s="298">
        <v>0</v>
      </c>
      <c r="P61" s="298">
        <v>4</v>
      </c>
      <c r="Q61" s="298">
        <v>0</v>
      </c>
      <c r="R61" s="299">
        <v>4</v>
      </c>
    </row>
    <row r="62" spans="1:18" ht="15">
      <c r="A62" s="251" t="s">
        <v>393</v>
      </c>
      <c r="B62" s="279" t="s">
        <v>182</v>
      </c>
      <c r="C62" s="297">
        <v>37</v>
      </c>
      <c r="D62" s="298">
        <v>1</v>
      </c>
      <c r="E62" s="298">
        <v>41</v>
      </c>
      <c r="F62" s="298">
        <v>6</v>
      </c>
      <c r="G62" s="298">
        <v>0</v>
      </c>
      <c r="H62" s="298">
        <v>10</v>
      </c>
      <c r="I62" s="298">
        <v>1</v>
      </c>
      <c r="J62" s="353">
        <v>19</v>
      </c>
      <c r="K62" s="297">
        <v>54</v>
      </c>
      <c r="L62" s="298">
        <v>3</v>
      </c>
      <c r="M62" s="298">
        <v>44</v>
      </c>
      <c r="N62" s="298">
        <v>16</v>
      </c>
      <c r="O62" s="298">
        <v>3</v>
      </c>
      <c r="P62" s="298">
        <v>10</v>
      </c>
      <c r="Q62" s="298">
        <v>2</v>
      </c>
      <c r="R62" s="299">
        <v>11</v>
      </c>
    </row>
    <row r="63" spans="1:18" ht="15">
      <c r="A63" s="251" t="s">
        <v>394</v>
      </c>
      <c r="B63" s="279" t="s">
        <v>183</v>
      </c>
      <c r="C63" s="297">
        <v>31</v>
      </c>
      <c r="D63" s="298">
        <v>0</v>
      </c>
      <c r="E63" s="298">
        <v>63</v>
      </c>
      <c r="F63" s="298">
        <v>6</v>
      </c>
      <c r="G63" s="298">
        <v>1</v>
      </c>
      <c r="H63" s="298">
        <v>9</v>
      </c>
      <c r="I63" s="298">
        <v>3</v>
      </c>
      <c r="J63" s="353">
        <v>12</v>
      </c>
      <c r="K63" s="297">
        <v>57</v>
      </c>
      <c r="L63" s="298">
        <v>0</v>
      </c>
      <c r="M63" s="298">
        <v>28</v>
      </c>
      <c r="N63" s="298">
        <v>12</v>
      </c>
      <c r="O63" s="298">
        <v>3</v>
      </c>
      <c r="P63" s="298">
        <v>7</v>
      </c>
      <c r="Q63" s="298">
        <v>3</v>
      </c>
      <c r="R63" s="299">
        <v>20</v>
      </c>
    </row>
    <row r="64" spans="1:18" ht="15">
      <c r="A64" s="251" t="s">
        <v>395</v>
      </c>
      <c r="B64" s="279" t="s">
        <v>184</v>
      </c>
      <c r="C64" s="297">
        <v>8</v>
      </c>
      <c r="D64" s="298">
        <v>0</v>
      </c>
      <c r="E64" s="298">
        <v>0</v>
      </c>
      <c r="F64" s="298">
        <v>0</v>
      </c>
      <c r="G64" s="298">
        <v>0</v>
      </c>
      <c r="H64" s="298">
        <v>1</v>
      </c>
      <c r="I64" s="298">
        <v>0</v>
      </c>
      <c r="J64" s="353">
        <v>1</v>
      </c>
      <c r="K64" s="297">
        <v>1</v>
      </c>
      <c r="L64" s="298">
        <v>1</v>
      </c>
      <c r="M64" s="298">
        <v>7</v>
      </c>
      <c r="N64" s="298">
        <v>2</v>
      </c>
      <c r="O64" s="298">
        <v>0</v>
      </c>
      <c r="P64" s="298">
        <v>0</v>
      </c>
      <c r="Q64" s="298">
        <v>0</v>
      </c>
      <c r="R64" s="299">
        <v>6</v>
      </c>
    </row>
    <row r="65" spans="1:18" ht="15">
      <c r="A65" s="251" t="s">
        <v>396</v>
      </c>
      <c r="B65" s="279" t="s">
        <v>185</v>
      </c>
      <c r="C65" s="297">
        <v>1</v>
      </c>
      <c r="D65" s="298">
        <v>1</v>
      </c>
      <c r="E65" s="298">
        <v>4</v>
      </c>
      <c r="F65" s="298">
        <v>0</v>
      </c>
      <c r="G65" s="298">
        <v>0</v>
      </c>
      <c r="H65" s="298">
        <v>3</v>
      </c>
      <c r="I65" s="298">
        <v>0</v>
      </c>
      <c r="J65" s="353">
        <v>2</v>
      </c>
      <c r="K65" s="297">
        <v>3</v>
      </c>
      <c r="L65" s="298">
        <v>0</v>
      </c>
      <c r="M65" s="298">
        <v>7</v>
      </c>
      <c r="N65" s="298">
        <v>1</v>
      </c>
      <c r="O65" s="298">
        <v>0</v>
      </c>
      <c r="P65" s="298">
        <v>1</v>
      </c>
      <c r="Q65" s="298">
        <v>0</v>
      </c>
      <c r="R65" s="299">
        <v>0</v>
      </c>
    </row>
    <row r="66" spans="1:18" ht="15">
      <c r="A66" s="251" t="s">
        <v>397</v>
      </c>
      <c r="B66" s="279" t="s">
        <v>186</v>
      </c>
      <c r="C66" s="297">
        <v>12</v>
      </c>
      <c r="D66" s="298">
        <v>3</v>
      </c>
      <c r="E66" s="298">
        <v>5</v>
      </c>
      <c r="F66" s="298">
        <v>0</v>
      </c>
      <c r="G66" s="298">
        <v>0</v>
      </c>
      <c r="H66" s="298">
        <v>1</v>
      </c>
      <c r="I66" s="298">
        <v>2</v>
      </c>
      <c r="J66" s="353">
        <v>4</v>
      </c>
      <c r="K66" s="297">
        <v>16</v>
      </c>
      <c r="L66" s="298">
        <v>1</v>
      </c>
      <c r="M66" s="298">
        <v>10</v>
      </c>
      <c r="N66" s="298">
        <v>6</v>
      </c>
      <c r="O66" s="298">
        <v>0</v>
      </c>
      <c r="P66" s="298">
        <v>2</v>
      </c>
      <c r="Q66" s="298">
        <v>2</v>
      </c>
      <c r="R66" s="299">
        <v>8</v>
      </c>
    </row>
    <row r="67" spans="1:18" ht="15">
      <c r="A67" s="251" t="s">
        <v>398</v>
      </c>
      <c r="B67" s="279" t="s">
        <v>187</v>
      </c>
      <c r="C67" s="297">
        <v>41</v>
      </c>
      <c r="D67" s="298">
        <v>0</v>
      </c>
      <c r="E67" s="298">
        <v>102</v>
      </c>
      <c r="F67" s="298">
        <v>6</v>
      </c>
      <c r="G67" s="298">
        <v>1</v>
      </c>
      <c r="H67" s="298">
        <v>9</v>
      </c>
      <c r="I67" s="298">
        <v>2</v>
      </c>
      <c r="J67" s="353">
        <v>56</v>
      </c>
      <c r="K67" s="297">
        <v>34</v>
      </c>
      <c r="L67" s="298">
        <v>0</v>
      </c>
      <c r="M67" s="298">
        <v>77</v>
      </c>
      <c r="N67" s="298">
        <v>8</v>
      </c>
      <c r="O67" s="298">
        <v>1</v>
      </c>
      <c r="P67" s="298">
        <v>9</v>
      </c>
      <c r="Q67" s="298">
        <v>0</v>
      </c>
      <c r="R67" s="299">
        <v>44</v>
      </c>
    </row>
    <row r="68" spans="1:18" ht="15">
      <c r="A68" s="251" t="s">
        <v>399</v>
      </c>
      <c r="B68" s="279" t="s">
        <v>188</v>
      </c>
      <c r="C68" s="297">
        <v>6</v>
      </c>
      <c r="D68" s="298">
        <v>0</v>
      </c>
      <c r="E68" s="298">
        <v>21</v>
      </c>
      <c r="F68" s="298">
        <v>0</v>
      </c>
      <c r="G68" s="298">
        <v>0</v>
      </c>
      <c r="H68" s="298">
        <v>0</v>
      </c>
      <c r="I68" s="298">
        <v>1</v>
      </c>
      <c r="J68" s="353">
        <v>15</v>
      </c>
      <c r="K68" s="297">
        <v>21</v>
      </c>
      <c r="L68" s="298">
        <v>0</v>
      </c>
      <c r="M68" s="298">
        <v>18</v>
      </c>
      <c r="N68" s="298">
        <v>3</v>
      </c>
      <c r="O68" s="298">
        <v>0</v>
      </c>
      <c r="P68" s="298">
        <v>2</v>
      </c>
      <c r="Q68" s="298">
        <v>1</v>
      </c>
      <c r="R68" s="299">
        <v>9</v>
      </c>
    </row>
    <row r="69" spans="1:18" ht="15">
      <c r="A69" s="251" t="s">
        <v>400</v>
      </c>
      <c r="B69" s="279" t="s">
        <v>189</v>
      </c>
      <c r="C69" s="297">
        <v>18</v>
      </c>
      <c r="D69" s="298">
        <v>0</v>
      </c>
      <c r="E69" s="298">
        <v>20</v>
      </c>
      <c r="F69" s="298">
        <v>1</v>
      </c>
      <c r="G69" s="298">
        <v>1</v>
      </c>
      <c r="H69" s="298">
        <v>4</v>
      </c>
      <c r="I69" s="298">
        <v>1</v>
      </c>
      <c r="J69" s="353">
        <v>9</v>
      </c>
      <c r="K69" s="297">
        <v>29</v>
      </c>
      <c r="L69" s="298">
        <v>1</v>
      </c>
      <c r="M69" s="298">
        <v>18</v>
      </c>
      <c r="N69" s="298">
        <v>1</v>
      </c>
      <c r="O69" s="298">
        <v>0</v>
      </c>
      <c r="P69" s="298">
        <v>2</v>
      </c>
      <c r="Q69" s="298">
        <v>3</v>
      </c>
      <c r="R69" s="299">
        <v>21</v>
      </c>
    </row>
    <row r="70" spans="1:18" ht="15">
      <c r="A70" s="251" t="s">
        <v>401</v>
      </c>
      <c r="B70" s="279" t="s">
        <v>190</v>
      </c>
      <c r="C70" s="297">
        <v>0</v>
      </c>
      <c r="D70" s="298">
        <v>0</v>
      </c>
      <c r="E70" s="298">
        <v>0</v>
      </c>
      <c r="F70" s="298">
        <v>0</v>
      </c>
      <c r="G70" s="298">
        <v>0</v>
      </c>
      <c r="H70" s="298">
        <v>0</v>
      </c>
      <c r="I70" s="298">
        <v>0</v>
      </c>
      <c r="J70" s="353">
        <v>2</v>
      </c>
      <c r="K70" s="297">
        <v>2</v>
      </c>
      <c r="L70" s="298">
        <v>0</v>
      </c>
      <c r="M70" s="298">
        <v>2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1:18" ht="15">
      <c r="A71" s="251" t="s">
        <v>402</v>
      </c>
      <c r="B71" s="279" t="s">
        <v>191</v>
      </c>
      <c r="C71" s="297">
        <v>62</v>
      </c>
      <c r="D71" s="298">
        <v>0</v>
      </c>
      <c r="E71" s="298">
        <v>28</v>
      </c>
      <c r="F71" s="298">
        <v>3</v>
      </c>
      <c r="G71" s="298">
        <v>0</v>
      </c>
      <c r="H71" s="298">
        <v>1</v>
      </c>
      <c r="I71" s="298">
        <v>0</v>
      </c>
      <c r="J71" s="353">
        <v>8</v>
      </c>
      <c r="K71" s="297">
        <v>72</v>
      </c>
      <c r="L71" s="298">
        <v>0</v>
      </c>
      <c r="M71" s="298">
        <v>39</v>
      </c>
      <c r="N71" s="298">
        <v>6</v>
      </c>
      <c r="O71" s="298">
        <v>0</v>
      </c>
      <c r="P71" s="298">
        <v>6</v>
      </c>
      <c r="Q71" s="298">
        <v>1</v>
      </c>
      <c r="R71" s="299">
        <v>11</v>
      </c>
    </row>
    <row r="72" spans="1:18" ht="15">
      <c r="A72" s="251" t="s">
        <v>403</v>
      </c>
      <c r="B72" s="279" t="s">
        <v>192</v>
      </c>
      <c r="C72" s="297">
        <v>12</v>
      </c>
      <c r="D72" s="298">
        <v>0</v>
      </c>
      <c r="E72" s="298">
        <v>14</v>
      </c>
      <c r="F72" s="298">
        <v>3</v>
      </c>
      <c r="G72" s="298">
        <v>0</v>
      </c>
      <c r="H72" s="298">
        <v>5</v>
      </c>
      <c r="I72" s="298">
        <v>0</v>
      </c>
      <c r="J72" s="353">
        <v>6</v>
      </c>
      <c r="K72" s="297">
        <v>19</v>
      </c>
      <c r="L72" s="298">
        <v>0</v>
      </c>
      <c r="M72" s="298">
        <v>31</v>
      </c>
      <c r="N72" s="298">
        <v>1</v>
      </c>
      <c r="O72" s="298">
        <v>0</v>
      </c>
      <c r="P72" s="298">
        <v>6</v>
      </c>
      <c r="Q72" s="298">
        <v>0</v>
      </c>
      <c r="R72" s="299">
        <v>6</v>
      </c>
    </row>
    <row r="73" spans="1:18" ht="15">
      <c r="A73" s="251" t="s">
        <v>404</v>
      </c>
      <c r="B73" s="279" t="s">
        <v>193</v>
      </c>
      <c r="C73" s="297">
        <v>9</v>
      </c>
      <c r="D73" s="298">
        <v>2</v>
      </c>
      <c r="E73" s="298">
        <v>19</v>
      </c>
      <c r="F73" s="298">
        <v>6</v>
      </c>
      <c r="G73" s="298">
        <v>1</v>
      </c>
      <c r="H73" s="298">
        <v>4</v>
      </c>
      <c r="I73" s="298">
        <v>1</v>
      </c>
      <c r="J73" s="353">
        <v>14</v>
      </c>
      <c r="K73" s="297">
        <v>40</v>
      </c>
      <c r="L73" s="298">
        <v>0</v>
      </c>
      <c r="M73" s="298">
        <v>28</v>
      </c>
      <c r="N73" s="298">
        <v>21</v>
      </c>
      <c r="O73" s="298">
        <v>3</v>
      </c>
      <c r="P73" s="298">
        <v>5</v>
      </c>
      <c r="Q73" s="298">
        <v>8</v>
      </c>
      <c r="R73" s="299">
        <v>6</v>
      </c>
    </row>
    <row r="74" spans="1:18" ht="15">
      <c r="A74" s="251" t="s">
        <v>405</v>
      </c>
      <c r="B74" s="279" t="s">
        <v>194</v>
      </c>
      <c r="C74" s="297">
        <v>12</v>
      </c>
      <c r="D74" s="298">
        <v>0</v>
      </c>
      <c r="E74" s="298">
        <v>3</v>
      </c>
      <c r="F74" s="298">
        <v>1</v>
      </c>
      <c r="G74" s="298">
        <v>0</v>
      </c>
      <c r="H74" s="298">
        <v>1</v>
      </c>
      <c r="I74" s="298">
        <v>2</v>
      </c>
      <c r="J74" s="353">
        <v>8</v>
      </c>
      <c r="K74" s="297">
        <v>22</v>
      </c>
      <c r="L74" s="298">
        <v>1</v>
      </c>
      <c r="M74" s="298">
        <v>14</v>
      </c>
      <c r="N74" s="298">
        <v>2</v>
      </c>
      <c r="O74" s="298">
        <v>0</v>
      </c>
      <c r="P74" s="298">
        <v>4</v>
      </c>
      <c r="Q74" s="298">
        <v>0</v>
      </c>
      <c r="R74" s="299">
        <v>6</v>
      </c>
    </row>
    <row r="75" spans="1:18" ht="15">
      <c r="A75" s="251" t="s">
        <v>406</v>
      </c>
      <c r="B75" s="279" t="s">
        <v>195</v>
      </c>
      <c r="C75" s="297">
        <v>12</v>
      </c>
      <c r="D75" s="298">
        <v>0</v>
      </c>
      <c r="E75" s="298">
        <v>19</v>
      </c>
      <c r="F75" s="298">
        <v>1</v>
      </c>
      <c r="G75" s="298">
        <v>0</v>
      </c>
      <c r="H75" s="298">
        <v>2</v>
      </c>
      <c r="I75" s="298">
        <v>2</v>
      </c>
      <c r="J75" s="353">
        <v>15</v>
      </c>
      <c r="K75" s="297">
        <v>18</v>
      </c>
      <c r="L75" s="298">
        <v>0</v>
      </c>
      <c r="M75" s="298">
        <v>22</v>
      </c>
      <c r="N75" s="298">
        <v>4</v>
      </c>
      <c r="O75" s="298">
        <v>0</v>
      </c>
      <c r="P75" s="298">
        <v>3</v>
      </c>
      <c r="Q75" s="298">
        <v>2</v>
      </c>
      <c r="R75" s="299">
        <v>11</v>
      </c>
    </row>
    <row r="76" spans="1:18" ht="15">
      <c r="A76" s="251" t="s">
        <v>407</v>
      </c>
      <c r="B76" s="279" t="s">
        <v>196</v>
      </c>
      <c r="C76" s="297">
        <v>16</v>
      </c>
      <c r="D76" s="298">
        <v>0</v>
      </c>
      <c r="E76" s="298">
        <v>9</v>
      </c>
      <c r="F76" s="298">
        <v>3</v>
      </c>
      <c r="G76" s="298">
        <v>1</v>
      </c>
      <c r="H76" s="298">
        <v>3</v>
      </c>
      <c r="I76" s="298">
        <v>0</v>
      </c>
      <c r="J76" s="353">
        <v>5</v>
      </c>
      <c r="K76" s="297">
        <v>16</v>
      </c>
      <c r="L76" s="298">
        <v>0</v>
      </c>
      <c r="M76" s="298">
        <v>14</v>
      </c>
      <c r="N76" s="298">
        <v>5</v>
      </c>
      <c r="O76" s="298">
        <v>0</v>
      </c>
      <c r="P76" s="298">
        <v>6</v>
      </c>
      <c r="Q76" s="298">
        <v>2</v>
      </c>
      <c r="R76" s="299">
        <v>3</v>
      </c>
    </row>
    <row r="77" spans="1:18" ht="15">
      <c r="A77" s="251" t="s">
        <v>408</v>
      </c>
      <c r="B77" s="279" t="s">
        <v>197</v>
      </c>
      <c r="C77" s="297">
        <v>0</v>
      </c>
      <c r="D77" s="298">
        <v>0</v>
      </c>
      <c r="E77" s="298">
        <v>2</v>
      </c>
      <c r="F77" s="298">
        <v>0</v>
      </c>
      <c r="G77" s="298">
        <v>0</v>
      </c>
      <c r="H77" s="298">
        <v>1</v>
      </c>
      <c r="I77" s="298">
        <v>0</v>
      </c>
      <c r="J77" s="353">
        <v>2</v>
      </c>
      <c r="K77" s="297">
        <v>1</v>
      </c>
      <c r="L77" s="298">
        <v>0</v>
      </c>
      <c r="M77" s="298">
        <v>0</v>
      </c>
      <c r="N77" s="298">
        <v>0</v>
      </c>
      <c r="O77" s="298">
        <v>0</v>
      </c>
      <c r="P77" s="298">
        <v>1</v>
      </c>
      <c r="Q77" s="298">
        <v>0</v>
      </c>
      <c r="R77" s="299">
        <v>2</v>
      </c>
    </row>
    <row r="78" spans="1:18" ht="15">
      <c r="A78" s="251" t="s">
        <v>409</v>
      </c>
      <c r="B78" s="279" t="s">
        <v>198</v>
      </c>
      <c r="C78" s="297">
        <v>8</v>
      </c>
      <c r="D78" s="298">
        <v>0</v>
      </c>
      <c r="E78" s="298">
        <v>15</v>
      </c>
      <c r="F78" s="298">
        <v>1</v>
      </c>
      <c r="G78" s="298">
        <v>0</v>
      </c>
      <c r="H78" s="298">
        <v>1</v>
      </c>
      <c r="I78" s="298">
        <v>3</v>
      </c>
      <c r="J78" s="353">
        <v>5</v>
      </c>
      <c r="K78" s="297">
        <v>11</v>
      </c>
      <c r="L78" s="298">
        <v>1</v>
      </c>
      <c r="M78" s="298">
        <v>11</v>
      </c>
      <c r="N78" s="298">
        <v>0</v>
      </c>
      <c r="O78" s="298">
        <v>0</v>
      </c>
      <c r="P78" s="298">
        <v>1</v>
      </c>
      <c r="Q78" s="298">
        <v>1</v>
      </c>
      <c r="R78" s="299">
        <v>2</v>
      </c>
    </row>
    <row r="79" spans="1:18" ht="15">
      <c r="A79" s="251" t="s">
        <v>410</v>
      </c>
      <c r="B79" s="279" t="s">
        <v>199</v>
      </c>
      <c r="C79" s="297">
        <v>7</v>
      </c>
      <c r="D79" s="298">
        <v>2</v>
      </c>
      <c r="E79" s="298">
        <v>6</v>
      </c>
      <c r="F79" s="298">
        <v>1</v>
      </c>
      <c r="G79" s="298">
        <v>0</v>
      </c>
      <c r="H79" s="298">
        <v>1</v>
      </c>
      <c r="I79" s="298">
        <v>1</v>
      </c>
      <c r="J79" s="353">
        <v>4</v>
      </c>
      <c r="K79" s="297">
        <v>8</v>
      </c>
      <c r="L79" s="298">
        <v>0</v>
      </c>
      <c r="M79" s="298">
        <v>1</v>
      </c>
      <c r="N79" s="298">
        <v>0</v>
      </c>
      <c r="O79" s="298">
        <v>1</v>
      </c>
      <c r="P79" s="298">
        <v>5</v>
      </c>
      <c r="Q79" s="298">
        <v>1</v>
      </c>
      <c r="R79" s="299">
        <v>1</v>
      </c>
    </row>
    <row r="80" spans="1:18" ht="15">
      <c r="A80" s="251" t="s">
        <v>411</v>
      </c>
      <c r="B80" s="279" t="s">
        <v>200</v>
      </c>
      <c r="C80" s="297">
        <v>19</v>
      </c>
      <c r="D80" s="298">
        <v>0</v>
      </c>
      <c r="E80" s="298">
        <v>7</v>
      </c>
      <c r="F80" s="298">
        <v>1</v>
      </c>
      <c r="G80" s="298">
        <v>1</v>
      </c>
      <c r="H80" s="298">
        <v>5</v>
      </c>
      <c r="I80" s="298">
        <v>1</v>
      </c>
      <c r="J80" s="353">
        <v>5</v>
      </c>
      <c r="K80" s="297">
        <v>28</v>
      </c>
      <c r="L80" s="298">
        <v>1</v>
      </c>
      <c r="M80" s="298">
        <v>10</v>
      </c>
      <c r="N80" s="298">
        <v>9</v>
      </c>
      <c r="O80" s="298">
        <v>0</v>
      </c>
      <c r="P80" s="298">
        <v>0</v>
      </c>
      <c r="Q80" s="298">
        <v>0</v>
      </c>
      <c r="R80" s="299">
        <v>3</v>
      </c>
    </row>
    <row r="81" spans="1:18" ht="15">
      <c r="A81" s="251" t="s">
        <v>412</v>
      </c>
      <c r="B81" s="279" t="s">
        <v>201</v>
      </c>
      <c r="C81" s="297">
        <v>24</v>
      </c>
      <c r="D81" s="298">
        <v>0</v>
      </c>
      <c r="E81" s="298">
        <v>6</v>
      </c>
      <c r="F81" s="298">
        <v>0</v>
      </c>
      <c r="G81" s="298">
        <v>0</v>
      </c>
      <c r="H81" s="298">
        <v>0</v>
      </c>
      <c r="I81" s="298">
        <v>1</v>
      </c>
      <c r="J81" s="353">
        <v>1</v>
      </c>
      <c r="K81" s="297">
        <v>8</v>
      </c>
      <c r="L81" s="298">
        <v>0</v>
      </c>
      <c r="M81" s="298">
        <v>4</v>
      </c>
      <c r="N81" s="298">
        <v>2</v>
      </c>
      <c r="O81" s="298">
        <v>0</v>
      </c>
      <c r="P81" s="298">
        <v>2</v>
      </c>
      <c r="Q81" s="298">
        <v>0</v>
      </c>
      <c r="R81" s="299">
        <v>0</v>
      </c>
    </row>
    <row r="82" spans="1:18" ht="15">
      <c r="A82" s="251" t="s">
        <v>413</v>
      </c>
      <c r="B82" s="279" t="s">
        <v>202</v>
      </c>
      <c r="C82" s="297">
        <v>2</v>
      </c>
      <c r="D82" s="298">
        <v>0</v>
      </c>
      <c r="E82" s="298">
        <v>9</v>
      </c>
      <c r="F82" s="298">
        <v>1</v>
      </c>
      <c r="G82" s="298">
        <v>0</v>
      </c>
      <c r="H82" s="298">
        <v>1</v>
      </c>
      <c r="I82" s="298">
        <v>0</v>
      </c>
      <c r="J82" s="353">
        <v>7</v>
      </c>
      <c r="K82" s="297">
        <v>4</v>
      </c>
      <c r="L82" s="298">
        <v>0</v>
      </c>
      <c r="M82" s="298">
        <v>8</v>
      </c>
      <c r="N82" s="298">
        <v>5</v>
      </c>
      <c r="O82" s="298">
        <v>1</v>
      </c>
      <c r="P82" s="298">
        <v>1</v>
      </c>
      <c r="Q82" s="298">
        <v>0</v>
      </c>
      <c r="R82" s="299">
        <v>1</v>
      </c>
    </row>
    <row r="83" spans="1:18" ht="15">
      <c r="A83" s="251" t="s">
        <v>414</v>
      </c>
      <c r="B83" s="279" t="s">
        <v>203</v>
      </c>
      <c r="C83" s="297">
        <v>0</v>
      </c>
      <c r="D83" s="298">
        <v>0</v>
      </c>
      <c r="E83" s="298">
        <v>2</v>
      </c>
      <c r="F83" s="298">
        <v>0</v>
      </c>
      <c r="G83" s="298">
        <v>0</v>
      </c>
      <c r="H83" s="298">
        <v>0</v>
      </c>
      <c r="I83" s="298">
        <v>0</v>
      </c>
      <c r="J83" s="353">
        <v>0</v>
      </c>
      <c r="K83" s="297">
        <v>0</v>
      </c>
      <c r="L83" s="298">
        <v>0</v>
      </c>
      <c r="M83" s="298">
        <v>2</v>
      </c>
      <c r="N83" s="298">
        <v>0</v>
      </c>
      <c r="O83" s="298">
        <v>0</v>
      </c>
      <c r="P83" s="298">
        <v>0</v>
      </c>
      <c r="Q83" s="298">
        <v>0</v>
      </c>
      <c r="R83" s="299">
        <v>0</v>
      </c>
    </row>
    <row r="84" spans="1:18" ht="15">
      <c r="A84" s="251" t="s">
        <v>415</v>
      </c>
      <c r="B84" s="279" t="s">
        <v>204</v>
      </c>
      <c r="C84" s="297">
        <v>6</v>
      </c>
      <c r="D84" s="298">
        <v>0</v>
      </c>
      <c r="E84" s="298">
        <v>13</v>
      </c>
      <c r="F84" s="298">
        <v>1</v>
      </c>
      <c r="G84" s="298">
        <v>0</v>
      </c>
      <c r="H84" s="298">
        <v>1</v>
      </c>
      <c r="I84" s="298">
        <v>0</v>
      </c>
      <c r="J84" s="353">
        <v>5</v>
      </c>
      <c r="K84" s="297">
        <v>3</v>
      </c>
      <c r="L84" s="298">
        <v>0</v>
      </c>
      <c r="M84" s="298">
        <v>7</v>
      </c>
      <c r="N84" s="298">
        <v>0</v>
      </c>
      <c r="O84" s="298">
        <v>0</v>
      </c>
      <c r="P84" s="298">
        <v>0</v>
      </c>
      <c r="Q84" s="298">
        <v>0</v>
      </c>
      <c r="R84" s="299">
        <v>1</v>
      </c>
    </row>
    <row r="85" spans="1:18" ht="15">
      <c r="A85" s="251" t="s">
        <v>416</v>
      </c>
      <c r="B85" s="279" t="s">
        <v>205</v>
      </c>
      <c r="C85" s="297">
        <v>13</v>
      </c>
      <c r="D85" s="298">
        <v>0</v>
      </c>
      <c r="E85" s="298">
        <v>17</v>
      </c>
      <c r="F85" s="298">
        <v>1</v>
      </c>
      <c r="G85" s="298">
        <v>0</v>
      </c>
      <c r="H85" s="298">
        <v>2</v>
      </c>
      <c r="I85" s="298">
        <v>1</v>
      </c>
      <c r="J85" s="353">
        <v>6</v>
      </c>
      <c r="K85" s="297">
        <v>20</v>
      </c>
      <c r="L85" s="298">
        <v>0</v>
      </c>
      <c r="M85" s="298">
        <v>17</v>
      </c>
      <c r="N85" s="298">
        <v>4</v>
      </c>
      <c r="O85" s="298">
        <v>1</v>
      </c>
      <c r="P85" s="298">
        <v>1</v>
      </c>
      <c r="Q85" s="298">
        <v>1</v>
      </c>
      <c r="R85" s="299">
        <v>8</v>
      </c>
    </row>
    <row r="86" spans="1:18" ht="15">
      <c r="A86" s="251" t="s">
        <v>417</v>
      </c>
      <c r="B86" s="279" t="s">
        <v>206</v>
      </c>
      <c r="C86" s="297">
        <v>5</v>
      </c>
      <c r="D86" s="298">
        <v>0</v>
      </c>
      <c r="E86" s="298">
        <v>8</v>
      </c>
      <c r="F86" s="298">
        <v>0</v>
      </c>
      <c r="G86" s="298">
        <v>1</v>
      </c>
      <c r="H86" s="298">
        <v>0</v>
      </c>
      <c r="I86" s="298">
        <v>1</v>
      </c>
      <c r="J86" s="353">
        <v>12</v>
      </c>
      <c r="K86" s="297">
        <v>3</v>
      </c>
      <c r="L86" s="298">
        <v>1</v>
      </c>
      <c r="M86" s="298">
        <v>9</v>
      </c>
      <c r="N86" s="298">
        <v>0</v>
      </c>
      <c r="O86" s="298">
        <v>4</v>
      </c>
      <c r="P86" s="298">
        <v>0</v>
      </c>
      <c r="Q86" s="298">
        <v>1</v>
      </c>
      <c r="R86" s="299">
        <v>1</v>
      </c>
    </row>
    <row r="87" spans="1:18" ht="15">
      <c r="A87" s="251" t="s">
        <v>418</v>
      </c>
      <c r="B87" s="279" t="s">
        <v>207</v>
      </c>
      <c r="C87" s="297">
        <v>2</v>
      </c>
      <c r="D87" s="298">
        <v>0</v>
      </c>
      <c r="E87" s="298">
        <v>1</v>
      </c>
      <c r="F87" s="298">
        <v>0</v>
      </c>
      <c r="G87" s="298">
        <v>0</v>
      </c>
      <c r="H87" s="298">
        <v>0</v>
      </c>
      <c r="I87" s="298">
        <v>0</v>
      </c>
      <c r="J87" s="353">
        <v>4</v>
      </c>
      <c r="K87" s="297">
        <v>8</v>
      </c>
      <c r="L87" s="298">
        <v>0</v>
      </c>
      <c r="M87" s="298">
        <v>10</v>
      </c>
      <c r="N87" s="298">
        <v>0</v>
      </c>
      <c r="O87" s="298">
        <v>0</v>
      </c>
      <c r="P87" s="298">
        <v>0</v>
      </c>
      <c r="Q87" s="298">
        <v>0</v>
      </c>
      <c r="R87" s="299">
        <v>3</v>
      </c>
    </row>
    <row r="88" spans="1:18" ht="15">
      <c r="A88" s="251" t="s">
        <v>419</v>
      </c>
      <c r="B88" s="279" t="s">
        <v>208</v>
      </c>
      <c r="C88" s="297">
        <v>17</v>
      </c>
      <c r="D88" s="298">
        <v>0</v>
      </c>
      <c r="E88" s="298">
        <v>20</v>
      </c>
      <c r="F88" s="298">
        <v>2</v>
      </c>
      <c r="G88" s="298">
        <v>0</v>
      </c>
      <c r="H88" s="298">
        <v>3</v>
      </c>
      <c r="I88" s="298">
        <v>1</v>
      </c>
      <c r="J88" s="353">
        <v>4</v>
      </c>
      <c r="K88" s="297">
        <v>19</v>
      </c>
      <c r="L88" s="298">
        <v>1</v>
      </c>
      <c r="M88" s="298">
        <v>6</v>
      </c>
      <c r="N88" s="298">
        <v>5</v>
      </c>
      <c r="O88" s="298">
        <v>0</v>
      </c>
      <c r="P88" s="298">
        <v>5</v>
      </c>
      <c r="Q88" s="298">
        <v>1</v>
      </c>
      <c r="R88" s="299">
        <v>4</v>
      </c>
    </row>
    <row r="89" spans="1:18" ht="15.75" thickBot="1">
      <c r="A89" s="251" t="s">
        <v>420</v>
      </c>
      <c r="B89" s="279" t="s">
        <v>209</v>
      </c>
      <c r="C89" s="363">
        <v>8</v>
      </c>
      <c r="D89" s="300">
        <v>0</v>
      </c>
      <c r="E89" s="300">
        <v>6</v>
      </c>
      <c r="F89" s="300">
        <v>2</v>
      </c>
      <c r="G89" s="300">
        <v>0</v>
      </c>
      <c r="H89" s="300">
        <v>4</v>
      </c>
      <c r="I89" s="300">
        <v>1</v>
      </c>
      <c r="J89" s="354">
        <v>8</v>
      </c>
      <c r="K89" s="363">
        <v>16</v>
      </c>
      <c r="L89" s="300">
        <v>0</v>
      </c>
      <c r="M89" s="300">
        <v>15</v>
      </c>
      <c r="N89" s="300">
        <v>2</v>
      </c>
      <c r="O89" s="300">
        <v>0</v>
      </c>
      <c r="P89" s="300">
        <v>5</v>
      </c>
      <c r="Q89" s="300">
        <v>0</v>
      </c>
      <c r="R89" s="301">
        <v>2</v>
      </c>
    </row>
    <row r="90" spans="1:18" s="43" customFormat="1" ht="16.5" thickBot="1">
      <c r="A90" s="252"/>
      <c r="B90" s="253" t="s">
        <v>210</v>
      </c>
      <c r="C90" s="254">
        <f>SUM(C9:C89)</f>
        <v>4818</v>
      </c>
      <c r="D90" s="255">
        <f aca="true" t="shared" si="0" ref="D90:R90">SUM(D9:D89)</f>
        <v>67</v>
      </c>
      <c r="E90" s="256">
        <f t="shared" si="0"/>
        <v>5259</v>
      </c>
      <c r="F90" s="257">
        <f t="shared" si="0"/>
        <v>941</v>
      </c>
      <c r="G90" s="256">
        <f t="shared" si="0"/>
        <v>50</v>
      </c>
      <c r="H90" s="257">
        <f t="shared" si="0"/>
        <v>1733</v>
      </c>
      <c r="I90" s="255">
        <f t="shared" si="0"/>
        <v>163</v>
      </c>
      <c r="J90" s="257">
        <f t="shared" si="0"/>
        <v>2171</v>
      </c>
      <c r="K90" s="260">
        <f t="shared" si="0"/>
        <v>6118</v>
      </c>
      <c r="L90" s="255">
        <f>SUM(L9:L89)</f>
        <v>97</v>
      </c>
      <c r="M90" s="256">
        <f t="shared" si="0"/>
        <v>5112</v>
      </c>
      <c r="N90" s="254">
        <f t="shared" si="0"/>
        <v>1950</v>
      </c>
      <c r="O90" s="256">
        <f>SUM(O9:O89)</f>
        <v>111</v>
      </c>
      <c r="P90" s="254">
        <f t="shared" si="0"/>
        <v>1829</v>
      </c>
      <c r="Q90" s="255">
        <f t="shared" si="0"/>
        <v>210</v>
      </c>
      <c r="R90" s="258">
        <f t="shared" si="0"/>
        <v>1910</v>
      </c>
    </row>
    <row r="91" spans="1:18" s="49" customFormat="1" ht="16.5" customHeight="1" thickTop="1">
      <c r="A91" s="497" t="s">
        <v>18</v>
      </c>
      <c r="B91" s="498"/>
      <c r="C91" s="498"/>
      <c r="D91" s="498"/>
      <c r="E91" s="498"/>
      <c r="F91" s="47"/>
      <c r="G91" s="47"/>
      <c r="H91" s="47"/>
      <c r="I91" s="47"/>
      <c r="J91" s="47"/>
      <c r="K91" s="48"/>
      <c r="L91" s="48"/>
      <c r="M91" s="48"/>
      <c r="N91" s="48"/>
      <c r="O91" s="48"/>
      <c r="P91" s="48"/>
      <c r="Q91" s="48"/>
      <c r="R91" s="48"/>
    </row>
    <row r="92" spans="1:11" s="53" customFormat="1" ht="20.25">
      <c r="A92" s="50"/>
      <c r="B92" s="50"/>
      <c r="C92" s="51"/>
      <c r="D92" s="51"/>
      <c r="E92" s="51"/>
      <c r="F92" s="51"/>
      <c r="G92" s="51"/>
      <c r="H92" s="51"/>
      <c r="I92" s="51"/>
      <c r="J92" s="51"/>
      <c r="K92" s="52"/>
    </row>
    <row r="93" spans="1:11" s="55" customFormat="1" ht="20.25">
      <c r="A93" s="54"/>
      <c r="B93" s="54"/>
      <c r="K93" s="56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C5" sqref="C5:C6"/>
    </sheetView>
  </sheetViews>
  <sheetFormatPr defaultColWidth="9.140625" defaultRowHeight="15"/>
  <cols>
    <col min="1" max="1" width="5.57421875" style="41" customWidth="1"/>
    <col min="2" max="2" width="7.421875" style="41" customWidth="1"/>
    <col min="3" max="3" width="5.7109375" style="40" customWidth="1"/>
    <col min="4" max="4" width="5.28125" style="40" customWidth="1"/>
    <col min="5" max="5" width="5.7109375" style="40" customWidth="1"/>
    <col min="6" max="7" width="6.00390625" style="40" customWidth="1"/>
    <col min="8" max="8" width="5.8515625" style="40" customWidth="1"/>
    <col min="9" max="9" width="5.140625" style="40" customWidth="1"/>
    <col min="10" max="10" width="4.57421875" style="40" customWidth="1"/>
    <col min="11" max="11" width="5.7109375" style="57" customWidth="1"/>
    <col min="12" max="12" width="5.57421875" style="40" customWidth="1"/>
    <col min="13" max="13" width="6.00390625" style="40" customWidth="1"/>
    <col min="14" max="14" width="5.7109375" style="40" customWidth="1"/>
    <col min="15" max="15" width="4.7109375" style="40" customWidth="1"/>
    <col min="16" max="16" width="4.8515625" style="40" bestFit="1" customWidth="1"/>
    <col min="17" max="17" width="4.57421875" style="40" customWidth="1"/>
    <col min="18" max="18" width="5.57421875" style="40" customWidth="1"/>
    <col min="19" max="16384" width="9.140625" style="40" customWidth="1"/>
  </cols>
  <sheetData>
    <row r="1" spans="1:18" ht="16.5" thickBot="1">
      <c r="A1" s="512" t="s">
        <v>569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107"/>
      <c r="R1" s="345"/>
    </row>
    <row r="2" spans="1:20" ht="16.5" thickBot="1">
      <c r="A2" s="504" t="s">
        <v>211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T2" s="345"/>
    </row>
    <row r="3" spans="1:19" s="42" customFormat="1" ht="17.25" customHeight="1" thickBot="1" thickTop="1">
      <c r="A3" s="105"/>
      <c r="B3" s="541" t="s">
        <v>123</v>
      </c>
      <c r="C3" s="541" t="s">
        <v>570</v>
      </c>
      <c r="D3" s="543"/>
      <c r="E3" s="543"/>
      <c r="F3" s="544"/>
      <c r="G3" s="544"/>
      <c r="H3" s="543"/>
      <c r="I3" s="543"/>
      <c r="J3" s="543"/>
      <c r="K3" s="545" t="s">
        <v>571</v>
      </c>
      <c r="L3" s="546"/>
      <c r="M3" s="546"/>
      <c r="N3" s="547"/>
      <c r="O3" s="547"/>
      <c r="P3" s="546"/>
      <c r="Q3" s="546"/>
      <c r="R3" s="548"/>
      <c r="S3" s="191"/>
    </row>
    <row r="4" spans="1:18" ht="15.75" customHeight="1" thickTop="1">
      <c r="A4" s="106" t="s">
        <v>431</v>
      </c>
      <c r="B4" s="542"/>
      <c r="C4" s="549" t="s">
        <v>124</v>
      </c>
      <c r="D4" s="550"/>
      <c r="E4" s="537"/>
      <c r="F4" s="525" t="s">
        <v>125</v>
      </c>
      <c r="G4" s="525"/>
      <c r="H4" s="549" t="s">
        <v>126</v>
      </c>
      <c r="I4" s="550"/>
      <c r="J4" s="551"/>
      <c r="K4" s="529" t="s">
        <v>124</v>
      </c>
      <c r="L4" s="530"/>
      <c r="M4" s="530"/>
      <c r="N4" s="536" t="s">
        <v>125</v>
      </c>
      <c r="O4" s="537"/>
      <c r="P4" s="525" t="s">
        <v>126</v>
      </c>
      <c r="Q4" s="525"/>
      <c r="R4" s="526"/>
    </row>
    <row r="5" spans="1:18" ht="15" customHeight="1">
      <c r="A5" s="106" t="s">
        <v>429</v>
      </c>
      <c r="B5" s="542"/>
      <c r="C5" s="527" t="s">
        <v>127</v>
      </c>
      <c r="D5" s="516" t="s">
        <v>128</v>
      </c>
      <c r="E5" s="532" t="s">
        <v>129</v>
      </c>
      <c r="F5" s="523" t="s">
        <v>127</v>
      </c>
      <c r="G5" s="534" t="s">
        <v>128</v>
      </c>
      <c r="H5" s="527" t="s">
        <v>127</v>
      </c>
      <c r="I5" s="516" t="s">
        <v>128</v>
      </c>
      <c r="J5" s="538" t="s">
        <v>129</v>
      </c>
      <c r="K5" s="540" t="s">
        <v>127</v>
      </c>
      <c r="L5" s="515" t="s">
        <v>128</v>
      </c>
      <c r="M5" s="517" t="s">
        <v>129</v>
      </c>
      <c r="N5" s="519" t="s">
        <v>127</v>
      </c>
      <c r="O5" s="521" t="s">
        <v>128</v>
      </c>
      <c r="P5" s="523" t="s">
        <v>127</v>
      </c>
      <c r="Q5" s="515" t="s">
        <v>128</v>
      </c>
      <c r="R5" s="513" t="s">
        <v>129</v>
      </c>
    </row>
    <row r="6" spans="1:18" ht="20.25" customHeight="1" thickBot="1">
      <c r="A6" s="106"/>
      <c r="B6" s="542"/>
      <c r="C6" s="528"/>
      <c r="D6" s="531"/>
      <c r="E6" s="533"/>
      <c r="F6" s="524"/>
      <c r="G6" s="535"/>
      <c r="H6" s="528"/>
      <c r="I6" s="531"/>
      <c r="J6" s="539"/>
      <c r="K6" s="527"/>
      <c r="L6" s="516"/>
      <c r="M6" s="518"/>
      <c r="N6" s="520"/>
      <c r="O6" s="522"/>
      <c r="P6" s="524"/>
      <c r="Q6" s="516"/>
      <c r="R6" s="514"/>
    </row>
    <row r="7" spans="1:18" ht="15">
      <c r="A7" s="225" t="s">
        <v>340</v>
      </c>
      <c r="B7" s="247" t="s">
        <v>130</v>
      </c>
      <c r="C7" s="280">
        <v>1389</v>
      </c>
      <c r="D7" s="190">
        <v>14</v>
      </c>
      <c r="E7" s="190">
        <v>511</v>
      </c>
      <c r="F7" s="190">
        <v>224</v>
      </c>
      <c r="G7" s="190">
        <v>30</v>
      </c>
      <c r="H7" s="190">
        <v>175</v>
      </c>
      <c r="I7" s="190">
        <v>15</v>
      </c>
      <c r="J7" s="355">
        <v>324</v>
      </c>
      <c r="K7" s="280">
        <v>1489</v>
      </c>
      <c r="L7" s="190">
        <v>17</v>
      </c>
      <c r="M7" s="190">
        <v>471</v>
      </c>
      <c r="N7" s="190">
        <v>273</v>
      </c>
      <c r="O7" s="190">
        <v>26</v>
      </c>
      <c r="P7" s="190">
        <v>215</v>
      </c>
      <c r="Q7" s="190">
        <v>17</v>
      </c>
      <c r="R7" s="196">
        <v>407</v>
      </c>
    </row>
    <row r="8" spans="1:18" ht="15">
      <c r="A8" s="226" t="s">
        <v>341</v>
      </c>
      <c r="B8" s="248" t="s">
        <v>131</v>
      </c>
      <c r="C8" s="199">
        <v>141</v>
      </c>
      <c r="D8" s="161">
        <v>5</v>
      </c>
      <c r="E8" s="161">
        <v>131</v>
      </c>
      <c r="F8" s="161">
        <v>49</v>
      </c>
      <c r="G8" s="161">
        <v>1</v>
      </c>
      <c r="H8" s="161">
        <v>39</v>
      </c>
      <c r="I8" s="161">
        <v>5</v>
      </c>
      <c r="J8" s="356">
        <v>34</v>
      </c>
      <c r="K8" s="199">
        <v>215</v>
      </c>
      <c r="L8" s="161">
        <v>9</v>
      </c>
      <c r="M8" s="161">
        <v>124</v>
      </c>
      <c r="N8" s="161">
        <v>29</v>
      </c>
      <c r="O8" s="161">
        <v>5</v>
      </c>
      <c r="P8" s="161">
        <v>34</v>
      </c>
      <c r="Q8" s="161">
        <v>3</v>
      </c>
      <c r="R8" s="198">
        <v>34</v>
      </c>
    </row>
    <row r="9" spans="1:18" ht="15">
      <c r="A9" s="226" t="s">
        <v>342</v>
      </c>
      <c r="B9" s="248" t="s">
        <v>212</v>
      </c>
      <c r="C9" s="199">
        <v>257</v>
      </c>
      <c r="D9" s="161">
        <v>12</v>
      </c>
      <c r="E9" s="161">
        <v>235</v>
      </c>
      <c r="F9" s="161">
        <v>48</v>
      </c>
      <c r="G9" s="161">
        <v>13</v>
      </c>
      <c r="H9" s="161">
        <v>56</v>
      </c>
      <c r="I9" s="161">
        <v>7</v>
      </c>
      <c r="J9" s="356">
        <v>136</v>
      </c>
      <c r="K9" s="199">
        <v>366</v>
      </c>
      <c r="L9" s="161">
        <v>10</v>
      </c>
      <c r="M9" s="161">
        <v>268</v>
      </c>
      <c r="N9" s="161">
        <v>30</v>
      </c>
      <c r="O9" s="161">
        <v>9</v>
      </c>
      <c r="P9" s="161">
        <v>50</v>
      </c>
      <c r="Q9" s="161">
        <v>13</v>
      </c>
      <c r="R9" s="198">
        <v>127</v>
      </c>
    </row>
    <row r="10" spans="1:18" ht="15">
      <c r="A10" s="226" t="s">
        <v>343</v>
      </c>
      <c r="B10" s="248" t="s">
        <v>133</v>
      </c>
      <c r="C10" s="199">
        <v>79</v>
      </c>
      <c r="D10" s="161">
        <v>1</v>
      </c>
      <c r="E10" s="161">
        <v>135</v>
      </c>
      <c r="F10" s="161">
        <v>4</v>
      </c>
      <c r="G10" s="161">
        <v>0</v>
      </c>
      <c r="H10" s="161">
        <v>13</v>
      </c>
      <c r="I10" s="161">
        <v>2</v>
      </c>
      <c r="J10" s="356">
        <v>34</v>
      </c>
      <c r="K10" s="199">
        <v>92</v>
      </c>
      <c r="L10" s="161">
        <v>1</v>
      </c>
      <c r="M10" s="161">
        <v>155</v>
      </c>
      <c r="N10" s="161">
        <v>11</v>
      </c>
      <c r="O10" s="161">
        <v>2</v>
      </c>
      <c r="P10" s="161">
        <v>5</v>
      </c>
      <c r="Q10" s="161">
        <v>0</v>
      </c>
      <c r="R10" s="198">
        <v>29</v>
      </c>
    </row>
    <row r="11" spans="1:18" ht="15">
      <c r="A11" s="226" t="s">
        <v>344</v>
      </c>
      <c r="B11" s="248" t="s">
        <v>134</v>
      </c>
      <c r="C11" s="199">
        <v>90</v>
      </c>
      <c r="D11" s="161">
        <v>6</v>
      </c>
      <c r="E11" s="161">
        <v>59</v>
      </c>
      <c r="F11" s="161">
        <v>21</v>
      </c>
      <c r="G11" s="161">
        <v>3</v>
      </c>
      <c r="H11" s="161">
        <v>11</v>
      </c>
      <c r="I11" s="161">
        <v>3</v>
      </c>
      <c r="J11" s="356">
        <v>39</v>
      </c>
      <c r="K11" s="199">
        <v>107</v>
      </c>
      <c r="L11" s="161">
        <v>3</v>
      </c>
      <c r="M11" s="161">
        <v>75</v>
      </c>
      <c r="N11" s="161">
        <v>13</v>
      </c>
      <c r="O11" s="161">
        <v>3</v>
      </c>
      <c r="P11" s="161">
        <v>13</v>
      </c>
      <c r="Q11" s="161">
        <v>7</v>
      </c>
      <c r="R11" s="198">
        <v>57</v>
      </c>
    </row>
    <row r="12" spans="1:18" ht="15">
      <c r="A12" s="226" t="s">
        <v>345</v>
      </c>
      <c r="B12" s="248" t="s">
        <v>135</v>
      </c>
      <c r="C12" s="199">
        <v>7266</v>
      </c>
      <c r="D12" s="161">
        <v>146</v>
      </c>
      <c r="E12" s="161">
        <v>1924</v>
      </c>
      <c r="F12" s="161">
        <v>1277</v>
      </c>
      <c r="G12" s="161">
        <v>188</v>
      </c>
      <c r="H12" s="161">
        <v>1098</v>
      </c>
      <c r="I12" s="161">
        <v>144</v>
      </c>
      <c r="J12" s="356">
        <v>2490</v>
      </c>
      <c r="K12" s="199">
        <v>8070</v>
      </c>
      <c r="L12" s="161">
        <v>150</v>
      </c>
      <c r="M12" s="161">
        <v>2181</v>
      </c>
      <c r="N12" s="161">
        <v>1102</v>
      </c>
      <c r="O12" s="161">
        <v>173</v>
      </c>
      <c r="P12" s="161">
        <v>1226</v>
      </c>
      <c r="Q12" s="161">
        <v>140</v>
      </c>
      <c r="R12" s="198">
        <v>2485</v>
      </c>
    </row>
    <row r="13" spans="1:18" ht="15">
      <c r="A13" s="226" t="s">
        <v>346</v>
      </c>
      <c r="B13" s="248" t="s">
        <v>136</v>
      </c>
      <c r="C13" s="199">
        <v>2475</v>
      </c>
      <c r="D13" s="161">
        <v>24</v>
      </c>
      <c r="E13" s="161">
        <v>1509</v>
      </c>
      <c r="F13" s="161">
        <v>327</v>
      </c>
      <c r="G13" s="161">
        <v>55</v>
      </c>
      <c r="H13" s="161">
        <v>264</v>
      </c>
      <c r="I13" s="161">
        <v>37</v>
      </c>
      <c r="J13" s="356">
        <v>948</v>
      </c>
      <c r="K13" s="199">
        <v>2742</v>
      </c>
      <c r="L13" s="161">
        <v>26</v>
      </c>
      <c r="M13" s="161">
        <v>2228</v>
      </c>
      <c r="N13" s="161">
        <v>300</v>
      </c>
      <c r="O13" s="161">
        <v>53</v>
      </c>
      <c r="P13" s="161">
        <v>376</v>
      </c>
      <c r="Q13" s="161">
        <v>46</v>
      </c>
      <c r="R13" s="198">
        <v>925</v>
      </c>
    </row>
    <row r="14" spans="1:18" ht="15">
      <c r="A14" s="226" t="s">
        <v>347</v>
      </c>
      <c r="B14" s="248" t="s">
        <v>137</v>
      </c>
      <c r="C14" s="199">
        <v>48</v>
      </c>
      <c r="D14" s="161">
        <v>10</v>
      </c>
      <c r="E14" s="161">
        <v>62</v>
      </c>
      <c r="F14" s="161">
        <v>1</v>
      </c>
      <c r="G14" s="161">
        <v>3</v>
      </c>
      <c r="H14" s="161">
        <v>12</v>
      </c>
      <c r="I14" s="161">
        <v>4</v>
      </c>
      <c r="J14" s="356">
        <v>38</v>
      </c>
      <c r="K14" s="199">
        <v>44</v>
      </c>
      <c r="L14" s="161">
        <v>3</v>
      </c>
      <c r="M14" s="161">
        <v>53</v>
      </c>
      <c r="N14" s="161">
        <v>9</v>
      </c>
      <c r="O14" s="161">
        <v>5</v>
      </c>
      <c r="P14" s="161">
        <v>8</v>
      </c>
      <c r="Q14" s="161">
        <v>6</v>
      </c>
      <c r="R14" s="198">
        <v>31</v>
      </c>
    </row>
    <row r="15" spans="1:18" ht="15">
      <c r="A15" s="226" t="s">
        <v>348</v>
      </c>
      <c r="B15" s="248" t="s">
        <v>138</v>
      </c>
      <c r="C15" s="199">
        <v>609</v>
      </c>
      <c r="D15" s="161">
        <v>14</v>
      </c>
      <c r="E15" s="161">
        <v>957</v>
      </c>
      <c r="F15" s="161">
        <v>114</v>
      </c>
      <c r="G15" s="161">
        <v>37</v>
      </c>
      <c r="H15" s="161">
        <v>98</v>
      </c>
      <c r="I15" s="161">
        <v>26</v>
      </c>
      <c r="J15" s="356">
        <v>395</v>
      </c>
      <c r="K15" s="199">
        <v>561</v>
      </c>
      <c r="L15" s="161">
        <v>7</v>
      </c>
      <c r="M15" s="161">
        <v>871</v>
      </c>
      <c r="N15" s="161">
        <v>100</v>
      </c>
      <c r="O15" s="161">
        <v>28</v>
      </c>
      <c r="P15" s="161">
        <v>94</v>
      </c>
      <c r="Q15" s="161">
        <v>47</v>
      </c>
      <c r="R15" s="198">
        <v>475</v>
      </c>
    </row>
    <row r="16" spans="1:18" ht="15">
      <c r="A16" s="226" t="s">
        <v>349</v>
      </c>
      <c r="B16" s="248" t="s">
        <v>139</v>
      </c>
      <c r="C16" s="199">
        <v>425</v>
      </c>
      <c r="D16" s="161">
        <v>13</v>
      </c>
      <c r="E16" s="161">
        <v>427</v>
      </c>
      <c r="F16" s="161">
        <v>75</v>
      </c>
      <c r="G16" s="161">
        <v>48</v>
      </c>
      <c r="H16" s="161">
        <v>73</v>
      </c>
      <c r="I16" s="161">
        <v>40</v>
      </c>
      <c r="J16" s="356">
        <v>349</v>
      </c>
      <c r="K16" s="199">
        <v>447</v>
      </c>
      <c r="L16" s="161">
        <v>9</v>
      </c>
      <c r="M16" s="161">
        <v>395</v>
      </c>
      <c r="N16" s="161">
        <v>43</v>
      </c>
      <c r="O16" s="161">
        <v>37</v>
      </c>
      <c r="P16" s="161">
        <v>81</v>
      </c>
      <c r="Q16" s="161">
        <v>44</v>
      </c>
      <c r="R16" s="198">
        <v>327</v>
      </c>
    </row>
    <row r="17" spans="1:18" ht="15">
      <c r="A17" s="226" t="s">
        <v>350</v>
      </c>
      <c r="B17" s="248" t="s">
        <v>140</v>
      </c>
      <c r="C17" s="199">
        <v>76</v>
      </c>
      <c r="D17" s="161">
        <v>3</v>
      </c>
      <c r="E17" s="161">
        <v>91</v>
      </c>
      <c r="F17" s="161">
        <v>15</v>
      </c>
      <c r="G17" s="161">
        <v>3</v>
      </c>
      <c r="H17" s="161">
        <v>11</v>
      </c>
      <c r="I17" s="161">
        <v>5</v>
      </c>
      <c r="J17" s="356">
        <v>53</v>
      </c>
      <c r="K17" s="199">
        <v>77</v>
      </c>
      <c r="L17" s="161">
        <v>1</v>
      </c>
      <c r="M17" s="161">
        <v>110</v>
      </c>
      <c r="N17" s="161">
        <v>9</v>
      </c>
      <c r="O17" s="161">
        <v>6</v>
      </c>
      <c r="P17" s="161">
        <v>12</v>
      </c>
      <c r="Q17" s="161">
        <v>6</v>
      </c>
      <c r="R17" s="198">
        <v>73</v>
      </c>
    </row>
    <row r="18" spans="1:18" ht="15">
      <c r="A18" s="226" t="s">
        <v>351</v>
      </c>
      <c r="B18" s="248" t="s">
        <v>141</v>
      </c>
      <c r="C18" s="199">
        <v>115</v>
      </c>
      <c r="D18" s="161">
        <v>3</v>
      </c>
      <c r="E18" s="161">
        <v>73</v>
      </c>
      <c r="F18" s="161">
        <v>19</v>
      </c>
      <c r="G18" s="161">
        <v>6</v>
      </c>
      <c r="H18" s="161">
        <v>12</v>
      </c>
      <c r="I18" s="161">
        <v>26</v>
      </c>
      <c r="J18" s="356">
        <v>49</v>
      </c>
      <c r="K18" s="199">
        <v>97</v>
      </c>
      <c r="L18" s="161">
        <v>2</v>
      </c>
      <c r="M18" s="161">
        <v>88</v>
      </c>
      <c r="N18" s="161">
        <v>8</v>
      </c>
      <c r="O18" s="161">
        <v>33</v>
      </c>
      <c r="P18" s="161">
        <v>4</v>
      </c>
      <c r="Q18" s="161">
        <v>50</v>
      </c>
      <c r="R18" s="198">
        <v>25</v>
      </c>
    </row>
    <row r="19" spans="1:18" ht="15">
      <c r="A19" s="226" t="s">
        <v>352</v>
      </c>
      <c r="B19" s="248" t="s">
        <v>142</v>
      </c>
      <c r="C19" s="199">
        <v>67</v>
      </c>
      <c r="D19" s="161">
        <v>3</v>
      </c>
      <c r="E19" s="161">
        <v>61</v>
      </c>
      <c r="F19" s="161">
        <v>6</v>
      </c>
      <c r="G19" s="161">
        <v>1</v>
      </c>
      <c r="H19" s="161">
        <v>8</v>
      </c>
      <c r="I19" s="161">
        <v>3</v>
      </c>
      <c r="J19" s="356">
        <v>40</v>
      </c>
      <c r="K19" s="199">
        <v>74</v>
      </c>
      <c r="L19" s="161">
        <v>1</v>
      </c>
      <c r="M19" s="161">
        <v>54</v>
      </c>
      <c r="N19" s="161">
        <v>11</v>
      </c>
      <c r="O19" s="161">
        <v>3</v>
      </c>
      <c r="P19" s="161">
        <v>14</v>
      </c>
      <c r="Q19" s="161">
        <v>1</v>
      </c>
      <c r="R19" s="198">
        <v>37</v>
      </c>
    </row>
    <row r="20" spans="1:18" ht="15">
      <c r="A20" s="226" t="s">
        <v>353</v>
      </c>
      <c r="B20" s="248" t="s">
        <v>143</v>
      </c>
      <c r="C20" s="199">
        <v>130</v>
      </c>
      <c r="D20" s="161">
        <v>3</v>
      </c>
      <c r="E20" s="161">
        <v>145</v>
      </c>
      <c r="F20" s="161">
        <v>19</v>
      </c>
      <c r="G20" s="161">
        <v>7</v>
      </c>
      <c r="H20" s="161">
        <v>28</v>
      </c>
      <c r="I20" s="161">
        <v>11</v>
      </c>
      <c r="J20" s="356">
        <v>60</v>
      </c>
      <c r="K20" s="199">
        <v>138</v>
      </c>
      <c r="L20" s="161">
        <v>3</v>
      </c>
      <c r="M20" s="161">
        <v>122</v>
      </c>
      <c r="N20" s="161">
        <v>27</v>
      </c>
      <c r="O20" s="161">
        <v>15</v>
      </c>
      <c r="P20" s="161">
        <v>24</v>
      </c>
      <c r="Q20" s="161">
        <v>5</v>
      </c>
      <c r="R20" s="198">
        <v>40</v>
      </c>
    </row>
    <row r="21" spans="1:18" ht="15">
      <c r="A21" s="226" t="s">
        <v>354</v>
      </c>
      <c r="B21" s="248" t="s">
        <v>144</v>
      </c>
      <c r="C21" s="199">
        <v>115</v>
      </c>
      <c r="D21" s="161">
        <v>4</v>
      </c>
      <c r="E21" s="161">
        <v>76</v>
      </c>
      <c r="F21" s="161">
        <v>4</v>
      </c>
      <c r="G21" s="161">
        <v>9</v>
      </c>
      <c r="H21" s="161">
        <v>17</v>
      </c>
      <c r="I21" s="161">
        <v>6</v>
      </c>
      <c r="J21" s="356">
        <v>37</v>
      </c>
      <c r="K21" s="199">
        <v>126</v>
      </c>
      <c r="L21" s="161">
        <v>3</v>
      </c>
      <c r="M21" s="161">
        <v>73</v>
      </c>
      <c r="N21" s="161">
        <v>18</v>
      </c>
      <c r="O21" s="161">
        <v>4</v>
      </c>
      <c r="P21" s="161">
        <v>15</v>
      </c>
      <c r="Q21" s="161">
        <v>4</v>
      </c>
      <c r="R21" s="198">
        <v>26</v>
      </c>
    </row>
    <row r="22" spans="1:18" ht="15">
      <c r="A22" s="226" t="s">
        <v>355</v>
      </c>
      <c r="B22" s="248" t="s">
        <v>145</v>
      </c>
      <c r="C22" s="199">
        <v>2612</v>
      </c>
      <c r="D22" s="161">
        <v>30</v>
      </c>
      <c r="E22" s="161">
        <v>773</v>
      </c>
      <c r="F22" s="161">
        <v>290</v>
      </c>
      <c r="G22" s="161">
        <v>47</v>
      </c>
      <c r="H22" s="161">
        <v>281</v>
      </c>
      <c r="I22" s="161">
        <v>57</v>
      </c>
      <c r="J22" s="356">
        <v>435</v>
      </c>
      <c r="K22" s="199">
        <v>2432</v>
      </c>
      <c r="L22" s="161">
        <v>29</v>
      </c>
      <c r="M22" s="161">
        <v>1013</v>
      </c>
      <c r="N22" s="161">
        <v>262</v>
      </c>
      <c r="O22" s="161">
        <v>67</v>
      </c>
      <c r="P22" s="161">
        <v>358</v>
      </c>
      <c r="Q22" s="161">
        <v>74</v>
      </c>
      <c r="R22" s="198">
        <v>353</v>
      </c>
    </row>
    <row r="23" spans="1:18" ht="15">
      <c r="A23" s="226" t="s">
        <v>356</v>
      </c>
      <c r="B23" s="248" t="s">
        <v>146</v>
      </c>
      <c r="C23" s="199">
        <v>260</v>
      </c>
      <c r="D23" s="161">
        <v>36</v>
      </c>
      <c r="E23" s="161">
        <v>191</v>
      </c>
      <c r="F23" s="161">
        <v>47</v>
      </c>
      <c r="G23" s="161">
        <v>11</v>
      </c>
      <c r="H23" s="161">
        <v>33</v>
      </c>
      <c r="I23" s="161">
        <v>7</v>
      </c>
      <c r="J23" s="356">
        <v>127</v>
      </c>
      <c r="K23" s="199">
        <v>216</v>
      </c>
      <c r="L23" s="161">
        <v>17</v>
      </c>
      <c r="M23" s="161">
        <v>156</v>
      </c>
      <c r="N23" s="161">
        <v>26</v>
      </c>
      <c r="O23" s="161">
        <v>6</v>
      </c>
      <c r="P23" s="161">
        <v>53</v>
      </c>
      <c r="Q23" s="161">
        <v>21</v>
      </c>
      <c r="R23" s="198">
        <v>119</v>
      </c>
    </row>
    <row r="24" spans="1:18" ht="15">
      <c r="A24" s="226" t="s">
        <v>357</v>
      </c>
      <c r="B24" s="248" t="s">
        <v>147</v>
      </c>
      <c r="C24" s="199">
        <v>60</v>
      </c>
      <c r="D24" s="161">
        <v>4</v>
      </c>
      <c r="E24" s="161">
        <v>35</v>
      </c>
      <c r="F24" s="161">
        <v>6</v>
      </c>
      <c r="G24" s="161">
        <v>17</v>
      </c>
      <c r="H24" s="161">
        <v>4</v>
      </c>
      <c r="I24" s="161">
        <v>14</v>
      </c>
      <c r="J24" s="356">
        <v>17</v>
      </c>
      <c r="K24" s="199">
        <v>71</v>
      </c>
      <c r="L24" s="161">
        <v>13</v>
      </c>
      <c r="M24" s="161">
        <v>39</v>
      </c>
      <c r="N24" s="161">
        <v>3</v>
      </c>
      <c r="O24" s="161">
        <v>14</v>
      </c>
      <c r="P24" s="161">
        <v>1</v>
      </c>
      <c r="Q24" s="161">
        <v>7</v>
      </c>
      <c r="R24" s="198">
        <v>26</v>
      </c>
    </row>
    <row r="25" spans="1:18" ht="15">
      <c r="A25" s="226" t="s">
        <v>358</v>
      </c>
      <c r="B25" s="248" t="s">
        <v>148</v>
      </c>
      <c r="C25" s="199">
        <v>183</v>
      </c>
      <c r="D25" s="161">
        <v>17</v>
      </c>
      <c r="E25" s="161">
        <v>218</v>
      </c>
      <c r="F25" s="161">
        <v>17</v>
      </c>
      <c r="G25" s="161">
        <v>8</v>
      </c>
      <c r="H25" s="161">
        <v>21</v>
      </c>
      <c r="I25" s="161">
        <v>5</v>
      </c>
      <c r="J25" s="356">
        <v>134</v>
      </c>
      <c r="K25" s="199">
        <v>205</v>
      </c>
      <c r="L25" s="161">
        <v>10</v>
      </c>
      <c r="M25" s="161">
        <v>241</v>
      </c>
      <c r="N25" s="161">
        <v>19</v>
      </c>
      <c r="O25" s="161">
        <v>9</v>
      </c>
      <c r="P25" s="161">
        <v>24</v>
      </c>
      <c r="Q25" s="161">
        <v>7</v>
      </c>
      <c r="R25" s="198">
        <v>93</v>
      </c>
    </row>
    <row r="26" spans="1:18" ht="15">
      <c r="A26" s="226" t="s">
        <v>359</v>
      </c>
      <c r="B26" s="248" t="s">
        <v>149</v>
      </c>
      <c r="C26" s="199">
        <v>601</v>
      </c>
      <c r="D26" s="161">
        <v>5</v>
      </c>
      <c r="E26" s="161">
        <v>683</v>
      </c>
      <c r="F26" s="161">
        <v>81</v>
      </c>
      <c r="G26" s="161">
        <v>36</v>
      </c>
      <c r="H26" s="161">
        <v>89</v>
      </c>
      <c r="I26" s="161">
        <v>28</v>
      </c>
      <c r="J26" s="356">
        <v>334</v>
      </c>
      <c r="K26" s="199">
        <v>661</v>
      </c>
      <c r="L26" s="161">
        <v>15</v>
      </c>
      <c r="M26" s="161">
        <v>864</v>
      </c>
      <c r="N26" s="161">
        <v>74</v>
      </c>
      <c r="O26" s="161">
        <v>28</v>
      </c>
      <c r="P26" s="161">
        <v>101</v>
      </c>
      <c r="Q26" s="161">
        <v>31</v>
      </c>
      <c r="R26" s="198">
        <v>329</v>
      </c>
    </row>
    <row r="27" spans="1:18" ht="15">
      <c r="A27" s="226" t="s">
        <v>360</v>
      </c>
      <c r="B27" s="248" t="s">
        <v>150</v>
      </c>
      <c r="C27" s="199">
        <v>679</v>
      </c>
      <c r="D27" s="161">
        <v>7</v>
      </c>
      <c r="E27" s="161">
        <v>413</v>
      </c>
      <c r="F27" s="161">
        <v>75</v>
      </c>
      <c r="G27" s="161">
        <v>19</v>
      </c>
      <c r="H27" s="161">
        <v>106</v>
      </c>
      <c r="I27" s="161">
        <v>10</v>
      </c>
      <c r="J27" s="356">
        <v>50</v>
      </c>
      <c r="K27" s="199">
        <v>655</v>
      </c>
      <c r="L27" s="161">
        <v>11</v>
      </c>
      <c r="M27" s="161">
        <v>339</v>
      </c>
      <c r="N27" s="161">
        <v>107</v>
      </c>
      <c r="O27" s="161">
        <v>17</v>
      </c>
      <c r="P27" s="161">
        <v>52</v>
      </c>
      <c r="Q27" s="161">
        <v>11</v>
      </c>
      <c r="R27" s="198">
        <v>59</v>
      </c>
    </row>
    <row r="28" spans="1:18" ht="15">
      <c r="A28" s="226" t="s">
        <v>361</v>
      </c>
      <c r="B28" s="248" t="s">
        <v>151</v>
      </c>
      <c r="C28" s="199">
        <v>154</v>
      </c>
      <c r="D28" s="161">
        <v>8</v>
      </c>
      <c r="E28" s="161">
        <v>102</v>
      </c>
      <c r="F28" s="161">
        <v>14</v>
      </c>
      <c r="G28" s="161">
        <v>11</v>
      </c>
      <c r="H28" s="161">
        <v>19</v>
      </c>
      <c r="I28" s="161">
        <v>15</v>
      </c>
      <c r="J28" s="356">
        <v>168</v>
      </c>
      <c r="K28" s="199">
        <v>141</v>
      </c>
      <c r="L28" s="161">
        <v>10</v>
      </c>
      <c r="M28" s="161">
        <v>113</v>
      </c>
      <c r="N28" s="161">
        <v>21</v>
      </c>
      <c r="O28" s="161">
        <v>22</v>
      </c>
      <c r="P28" s="161">
        <v>24</v>
      </c>
      <c r="Q28" s="161">
        <v>20</v>
      </c>
      <c r="R28" s="198">
        <v>138</v>
      </c>
    </row>
    <row r="29" spans="1:18" ht="15">
      <c r="A29" s="226" t="s">
        <v>362</v>
      </c>
      <c r="B29" s="248" t="s">
        <v>152</v>
      </c>
      <c r="C29" s="199">
        <v>257</v>
      </c>
      <c r="D29" s="161">
        <v>4</v>
      </c>
      <c r="E29" s="161">
        <v>155</v>
      </c>
      <c r="F29" s="161">
        <v>55</v>
      </c>
      <c r="G29" s="161">
        <v>16</v>
      </c>
      <c r="H29" s="161">
        <v>47</v>
      </c>
      <c r="I29" s="161">
        <v>9</v>
      </c>
      <c r="J29" s="356">
        <v>83</v>
      </c>
      <c r="K29" s="199">
        <v>275</v>
      </c>
      <c r="L29" s="161">
        <v>3</v>
      </c>
      <c r="M29" s="161">
        <v>236</v>
      </c>
      <c r="N29" s="161">
        <v>57</v>
      </c>
      <c r="O29" s="161">
        <v>12</v>
      </c>
      <c r="P29" s="161">
        <v>46</v>
      </c>
      <c r="Q29" s="161">
        <v>11</v>
      </c>
      <c r="R29" s="198">
        <v>118</v>
      </c>
    </row>
    <row r="30" spans="1:18" ht="15">
      <c r="A30" s="226" t="s">
        <v>363</v>
      </c>
      <c r="B30" s="248" t="s">
        <v>153</v>
      </c>
      <c r="C30" s="199">
        <v>88</v>
      </c>
      <c r="D30" s="161">
        <v>1</v>
      </c>
      <c r="E30" s="161">
        <v>140</v>
      </c>
      <c r="F30" s="161">
        <v>8</v>
      </c>
      <c r="G30" s="161">
        <v>5</v>
      </c>
      <c r="H30" s="161">
        <v>18</v>
      </c>
      <c r="I30" s="161">
        <v>5</v>
      </c>
      <c r="J30" s="356">
        <v>108</v>
      </c>
      <c r="K30" s="199">
        <v>89</v>
      </c>
      <c r="L30" s="161">
        <v>0</v>
      </c>
      <c r="M30" s="161">
        <v>175</v>
      </c>
      <c r="N30" s="161">
        <v>14</v>
      </c>
      <c r="O30" s="161">
        <v>11</v>
      </c>
      <c r="P30" s="161">
        <v>13</v>
      </c>
      <c r="Q30" s="161">
        <v>5</v>
      </c>
      <c r="R30" s="198">
        <v>107</v>
      </c>
    </row>
    <row r="31" spans="1:18" ht="15">
      <c r="A31" s="226" t="s">
        <v>364</v>
      </c>
      <c r="B31" s="248" t="s">
        <v>154</v>
      </c>
      <c r="C31" s="199">
        <v>202</v>
      </c>
      <c r="D31" s="161">
        <v>5</v>
      </c>
      <c r="E31" s="161">
        <v>125</v>
      </c>
      <c r="F31" s="161">
        <v>23</v>
      </c>
      <c r="G31" s="161">
        <v>21</v>
      </c>
      <c r="H31" s="161">
        <v>37</v>
      </c>
      <c r="I31" s="161">
        <v>23</v>
      </c>
      <c r="J31" s="356">
        <v>68</v>
      </c>
      <c r="K31" s="199">
        <v>196</v>
      </c>
      <c r="L31" s="161">
        <v>8</v>
      </c>
      <c r="M31" s="161">
        <v>138</v>
      </c>
      <c r="N31" s="161">
        <v>58</v>
      </c>
      <c r="O31" s="161">
        <v>35</v>
      </c>
      <c r="P31" s="161">
        <v>36</v>
      </c>
      <c r="Q31" s="161">
        <v>42</v>
      </c>
      <c r="R31" s="198">
        <v>83</v>
      </c>
    </row>
    <row r="32" spans="1:18" ht="15">
      <c r="A32" s="226" t="s">
        <v>365</v>
      </c>
      <c r="B32" s="248" t="s">
        <v>155</v>
      </c>
      <c r="C32" s="199">
        <v>499</v>
      </c>
      <c r="D32" s="161">
        <v>7</v>
      </c>
      <c r="E32" s="161">
        <v>1024</v>
      </c>
      <c r="F32" s="161">
        <v>82</v>
      </c>
      <c r="G32" s="161">
        <v>15</v>
      </c>
      <c r="H32" s="161">
        <v>94</v>
      </c>
      <c r="I32" s="161">
        <v>22</v>
      </c>
      <c r="J32" s="356">
        <v>538</v>
      </c>
      <c r="K32" s="199">
        <v>540</v>
      </c>
      <c r="L32" s="161">
        <v>5</v>
      </c>
      <c r="M32" s="161">
        <v>1238</v>
      </c>
      <c r="N32" s="161">
        <v>95</v>
      </c>
      <c r="O32" s="161">
        <v>19</v>
      </c>
      <c r="P32" s="161">
        <v>90</v>
      </c>
      <c r="Q32" s="161">
        <v>17</v>
      </c>
      <c r="R32" s="198">
        <v>460</v>
      </c>
    </row>
    <row r="33" spans="1:18" ht="15">
      <c r="A33" s="226" t="s">
        <v>366</v>
      </c>
      <c r="B33" s="248" t="s">
        <v>156</v>
      </c>
      <c r="C33" s="199">
        <v>1461</v>
      </c>
      <c r="D33" s="161">
        <v>5</v>
      </c>
      <c r="E33" s="161">
        <v>828</v>
      </c>
      <c r="F33" s="161">
        <v>140</v>
      </c>
      <c r="G33" s="161">
        <v>8</v>
      </c>
      <c r="H33" s="161">
        <v>106</v>
      </c>
      <c r="I33" s="161">
        <v>12</v>
      </c>
      <c r="J33" s="356">
        <v>202</v>
      </c>
      <c r="K33" s="199">
        <v>1504</v>
      </c>
      <c r="L33" s="161">
        <v>4</v>
      </c>
      <c r="M33" s="161">
        <v>892</v>
      </c>
      <c r="N33" s="161">
        <v>118</v>
      </c>
      <c r="O33" s="161">
        <v>6</v>
      </c>
      <c r="P33" s="161">
        <v>119</v>
      </c>
      <c r="Q33" s="161">
        <v>7</v>
      </c>
      <c r="R33" s="198">
        <v>164</v>
      </c>
    </row>
    <row r="34" spans="1:18" ht="15">
      <c r="A34" s="226" t="s">
        <v>367</v>
      </c>
      <c r="B34" s="248" t="s">
        <v>157</v>
      </c>
      <c r="C34" s="199">
        <v>107</v>
      </c>
      <c r="D34" s="161">
        <v>5</v>
      </c>
      <c r="E34" s="161">
        <v>125</v>
      </c>
      <c r="F34" s="161">
        <v>23</v>
      </c>
      <c r="G34" s="161">
        <v>7</v>
      </c>
      <c r="H34" s="161">
        <v>23</v>
      </c>
      <c r="I34" s="161">
        <v>5</v>
      </c>
      <c r="J34" s="356">
        <v>67</v>
      </c>
      <c r="K34" s="199">
        <v>92</v>
      </c>
      <c r="L34" s="161">
        <v>5</v>
      </c>
      <c r="M34" s="161">
        <v>164</v>
      </c>
      <c r="N34" s="161">
        <v>16</v>
      </c>
      <c r="O34" s="161">
        <v>12</v>
      </c>
      <c r="P34" s="161">
        <v>17</v>
      </c>
      <c r="Q34" s="161">
        <v>10</v>
      </c>
      <c r="R34" s="198">
        <v>55</v>
      </c>
    </row>
    <row r="35" spans="1:18" ht="15">
      <c r="A35" s="226" t="s">
        <v>368</v>
      </c>
      <c r="B35" s="248" t="s">
        <v>158</v>
      </c>
      <c r="C35" s="199">
        <v>39</v>
      </c>
      <c r="D35" s="161">
        <v>9</v>
      </c>
      <c r="E35" s="161">
        <v>46</v>
      </c>
      <c r="F35" s="161">
        <v>9</v>
      </c>
      <c r="G35" s="161">
        <v>9</v>
      </c>
      <c r="H35" s="161">
        <v>7</v>
      </c>
      <c r="I35" s="161">
        <v>4</v>
      </c>
      <c r="J35" s="356">
        <v>31</v>
      </c>
      <c r="K35" s="199">
        <v>19</v>
      </c>
      <c r="L35" s="161">
        <v>10</v>
      </c>
      <c r="M35" s="161">
        <v>50</v>
      </c>
      <c r="N35" s="161">
        <v>4</v>
      </c>
      <c r="O35" s="161">
        <v>12</v>
      </c>
      <c r="P35" s="161">
        <v>4</v>
      </c>
      <c r="Q35" s="161">
        <v>4</v>
      </c>
      <c r="R35" s="198">
        <v>12</v>
      </c>
    </row>
    <row r="36" spans="1:18" ht="15">
      <c r="A36" s="226" t="s">
        <v>369</v>
      </c>
      <c r="B36" s="248" t="s">
        <v>159</v>
      </c>
      <c r="C36" s="199">
        <v>33</v>
      </c>
      <c r="D36" s="161">
        <v>1</v>
      </c>
      <c r="E36" s="161">
        <v>40</v>
      </c>
      <c r="F36" s="161">
        <v>0</v>
      </c>
      <c r="G36" s="161">
        <v>0</v>
      </c>
      <c r="H36" s="161">
        <v>3</v>
      </c>
      <c r="I36" s="161">
        <v>2</v>
      </c>
      <c r="J36" s="356">
        <v>12</v>
      </c>
      <c r="K36" s="199">
        <v>43</v>
      </c>
      <c r="L36" s="161">
        <v>2</v>
      </c>
      <c r="M36" s="161">
        <v>56</v>
      </c>
      <c r="N36" s="161">
        <v>1</v>
      </c>
      <c r="O36" s="161">
        <v>2</v>
      </c>
      <c r="P36" s="161">
        <v>2</v>
      </c>
      <c r="Q36" s="161">
        <v>2</v>
      </c>
      <c r="R36" s="198">
        <v>21</v>
      </c>
    </row>
    <row r="37" spans="1:18" ht="15">
      <c r="A37" s="226" t="s">
        <v>370</v>
      </c>
      <c r="B37" s="248" t="s">
        <v>160</v>
      </c>
      <c r="C37" s="199">
        <v>806</v>
      </c>
      <c r="D37" s="161">
        <v>7</v>
      </c>
      <c r="E37" s="161">
        <v>492</v>
      </c>
      <c r="F37" s="161">
        <v>114</v>
      </c>
      <c r="G37" s="161">
        <v>14</v>
      </c>
      <c r="H37" s="161">
        <v>93</v>
      </c>
      <c r="I37" s="161">
        <v>7</v>
      </c>
      <c r="J37" s="356">
        <v>195</v>
      </c>
      <c r="K37" s="199">
        <v>797</v>
      </c>
      <c r="L37" s="161">
        <v>9</v>
      </c>
      <c r="M37" s="161">
        <v>578</v>
      </c>
      <c r="N37" s="161">
        <v>94</v>
      </c>
      <c r="O37" s="161">
        <v>8</v>
      </c>
      <c r="P37" s="161">
        <v>92</v>
      </c>
      <c r="Q37" s="161">
        <v>13</v>
      </c>
      <c r="R37" s="198">
        <v>152</v>
      </c>
    </row>
    <row r="38" spans="1:18" ht="15">
      <c r="A38" s="226" t="s">
        <v>371</v>
      </c>
      <c r="B38" s="248" t="s">
        <v>161</v>
      </c>
      <c r="C38" s="199">
        <v>200</v>
      </c>
      <c r="D38" s="161">
        <v>12</v>
      </c>
      <c r="E38" s="161">
        <v>155</v>
      </c>
      <c r="F38" s="161">
        <v>32</v>
      </c>
      <c r="G38" s="161">
        <v>24</v>
      </c>
      <c r="H38" s="161">
        <v>26</v>
      </c>
      <c r="I38" s="161">
        <v>14</v>
      </c>
      <c r="J38" s="356">
        <v>61</v>
      </c>
      <c r="K38" s="199">
        <v>251</v>
      </c>
      <c r="L38" s="161">
        <v>14</v>
      </c>
      <c r="M38" s="161">
        <v>141</v>
      </c>
      <c r="N38" s="161">
        <v>24</v>
      </c>
      <c r="O38" s="161">
        <v>22</v>
      </c>
      <c r="P38" s="161">
        <v>27</v>
      </c>
      <c r="Q38" s="161">
        <v>22</v>
      </c>
      <c r="R38" s="198">
        <v>79</v>
      </c>
    </row>
    <row r="39" spans="1:18" ht="15">
      <c r="A39" s="226" t="s">
        <v>372</v>
      </c>
      <c r="B39" s="248" t="s">
        <v>277</v>
      </c>
      <c r="C39" s="199">
        <v>1474</v>
      </c>
      <c r="D39" s="161">
        <v>24</v>
      </c>
      <c r="E39" s="161">
        <v>802</v>
      </c>
      <c r="F39" s="161">
        <v>206</v>
      </c>
      <c r="G39" s="161">
        <v>28</v>
      </c>
      <c r="H39" s="161">
        <v>153</v>
      </c>
      <c r="I39" s="161">
        <v>30</v>
      </c>
      <c r="J39" s="356">
        <v>336</v>
      </c>
      <c r="K39" s="199">
        <v>1581</v>
      </c>
      <c r="L39" s="161">
        <v>58</v>
      </c>
      <c r="M39" s="161">
        <v>645</v>
      </c>
      <c r="N39" s="161">
        <v>194</v>
      </c>
      <c r="O39" s="161">
        <v>35</v>
      </c>
      <c r="P39" s="161">
        <v>201</v>
      </c>
      <c r="Q39" s="161">
        <v>16</v>
      </c>
      <c r="R39" s="198">
        <v>235</v>
      </c>
    </row>
    <row r="40" spans="1:18" ht="15">
      <c r="A40" s="226" t="s">
        <v>373</v>
      </c>
      <c r="B40" s="248" t="s">
        <v>162</v>
      </c>
      <c r="C40" s="199">
        <v>24269</v>
      </c>
      <c r="D40" s="161">
        <v>47</v>
      </c>
      <c r="E40" s="161">
        <v>16655</v>
      </c>
      <c r="F40" s="161">
        <v>6593</v>
      </c>
      <c r="G40" s="161">
        <v>123</v>
      </c>
      <c r="H40" s="161">
        <v>5510</v>
      </c>
      <c r="I40" s="161">
        <v>123</v>
      </c>
      <c r="J40" s="356">
        <v>6129</v>
      </c>
      <c r="K40" s="199">
        <v>25476</v>
      </c>
      <c r="L40" s="161">
        <v>57</v>
      </c>
      <c r="M40" s="161">
        <v>19906</v>
      </c>
      <c r="N40" s="161">
        <v>6730</v>
      </c>
      <c r="O40" s="161">
        <v>136</v>
      </c>
      <c r="P40" s="161">
        <v>6214</v>
      </c>
      <c r="Q40" s="161">
        <v>157</v>
      </c>
      <c r="R40" s="198">
        <v>6099</v>
      </c>
    </row>
    <row r="41" spans="1:18" ht="15">
      <c r="A41" s="226" t="s">
        <v>374</v>
      </c>
      <c r="B41" s="248" t="s">
        <v>163</v>
      </c>
      <c r="C41" s="199">
        <v>3962</v>
      </c>
      <c r="D41" s="161">
        <v>41</v>
      </c>
      <c r="E41" s="161">
        <v>2224</v>
      </c>
      <c r="F41" s="161">
        <v>784</v>
      </c>
      <c r="G41" s="161">
        <v>75</v>
      </c>
      <c r="H41" s="161">
        <v>644</v>
      </c>
      <c r="I41" s="161">
        <v>68</v>
      </c>
      <c r="J41" s="356">
        <v>734</v>
      </c>
      <c r="K41" s="199">
        <v>4027</v>
      </c>
      <c r="L41" s="161">
        <v>60</v>
      </c>
      <c r="M41" s="161">
        <v>2163</v>
      </c>
      <c r="N41" s="161">
        <v>773</v>
      </c>
      <c r="O41" s="161">
        <v>77</v>
      </c>
      <c r="P41" s="161">
        <v>740</v>
      </c>
      <c r="Q41" s="161">
        <v>86</v>
      </c>
      <c r="R41" s="198">
        <v>715</v>
      </c>
    </row>
    <row r="42" spans="1:18" ht="15">
      <c r="A42" s="226" t="s">
        <v>375</v>
      </c>
      <c r="B42" s="248" t="s">
        <v>164</v>
      </c>
      <c r="C42" s="199">
        <v>41</v>
      </c>
      <c r="D42" s="161">
        <v>0</v>
      </c>
      <c r="E42" s="161">
        <v>101</v>
      </c>
      <c r="F42" s="161">
        <v>3</v>
      </c>
      <c r="G42" s="161">
        <v>0</v>
      </c>
      <c r="H42" s="161">
        <v>2</v>
      </c>
      <c r="I42" s="161">
        <v>0</v>
      </c>
      <c r="J42" s="356">
        <v>19</v>
      </c>
      <c r="K42" s="199">
        <v>35</v>
      </c>
      <c r="L42" s="161">
        <v>2</v>
      </c>
      <c r="M42" s="161">
        <v>77</v>
      </c>
      <c r="N42" s="161">
        <v>1</v>
      </c>
      <c r="O42" s="161">
        <v>0</v>
      </c>
      <c r="P42" s="161">
        <v>10</v>
      </c>
      <c r="Q42" s="161">
        <v>1</v>
      </c>
      <c r="R42" s="198">
        <v>26</v>
      </c>
    </row>
    <row r="43" spans="1:18" ht="15">
      <c r="A43" s="226" t="s">
        <v>376</v>
      </c>
      <c r="B43" s="248" t="s">
        <v>165</v>
      </c>
      <c r="C43" s="199">
        <v>103</v>
      </c>
      <c r="D43" s="161">
        <v>5</v>
      </c>
      <c r="E43" s="161">
        <v>96</v>
      </c>
      <c r="F43" s="161">
        <v>22</v>
      </c>
      <c r="G43" s="161">
        <v>18</v>
      </c>
      <c r="H43" s="161">
        <v>25</v>
      </c>
      <c r="I43" s="161">
        <v>21</v>
      </c>
      <c r="J43" s="356">
        <v>69</v>
      </c>
      <c r="K43" s="199">
        <v>102</v>
      </c>
      <c r="L43" s="161">
        <v>10</v>
      </c>
      <c r="M43" s="161">
        <v>94</v>
      </c>
      <c r="N43" s="161">
        <v>14</v>
      </c>
      <c r="O43" s="161">
        <v>23</v>
      </c>
      <c r="P43" s="161">
        <v>19</v>
      </c>
      <c r="Q43" s="161">
        <v>15</v>
      </c>
      <c r="R43" s="198">
        <v>72</v>
      </c>
    </row>
    <row r="44" spans="1:18" ht="15">
      <c r="A44" s="226" t="s">
        <v>377</v>
      </c>
      <c r="B44" s="248" t="s">
        <v>166</v>
      </c>
      <c r="C44" s="199">
        <v>876</v>
      </c>
      <c r="D44" s="161">
        <v>8</v>
      </c>
      <c r="E44" s="161">
        <v>547</v>
      </c>
      <c r="F44" s="161">
        <v>146</v>
      </c>
      <c r="G44" s="161">
        <v>28</v>
      </c>
      <c r="H44" s="161">
        <v>151</v>
      </c>
      <c r="I44" s="161">
        <v>26</v>
      </c>
      <c r="J44" s="356">
        <v>228</v>
      </c>
      <c r="K44" s="199">
        <v>953</v>
      </c>
      <c r="L44" s="161">
        <v>10</v>
      </c>
      <c r="M44" s="161">
        <v>652</v>
      </c>
      <c r="N44" s="161">
        <v>168</v>
      </c>
      <c r="O44" s="161">
        <v>49</v>
      </c>
      <c r="P44" s="161">
        <v>154</v>
      </c>
      <c r="Q44" s="161">
        <v>38</v>
      </c>
      <c r="R44" s="198">
        <v>265</v>
      </c>
    </row>
    <row r="45" spans="1:18" ht="15">
      <c r="A45" s="226" t="s">
        <v>378</v>
      </c>
      <c r="B45" s="248" t="s">
        <v>167</v>
      </c>
      <c r="C45" s="199">
        <v>161</v>
      </c>
      <c r="D45" s="161">
        <v>2</v>
      </c>
      <c r="E45" s="161">
        <v>153</v>
      </c>
      <c r="F45" s="161">
        <v>26</v>
      </c>
      <c r="G45" s="161">
        <v>9</v>
      </c>
      <c r="H45" s="161">
        <v>30</v>
      </c>
      <c r="I45" s="161">
        <v>6</v>
      </c>
      <c r="J45" s="356">
        <v>196</v>
      </c>
      <c r="K45" s="199">
        <v>158</v>
      </c>
      <c r="L45" s="161">
        <v>3</v>
      </c>
      <c r="M45" s="161">
        <v>199</v>
      </c>
      <c r="N45" s="161">
        <v>37</v>
      </c>
      <c r="O45" s="161">
        <v>4</v>
      </c>
      <c r="P45" s="161">
        <v>17</v>
      </c>
      <c r="Q45" s="161">
        <v>15</v>
      </c>
      <c r="R45" s="198">
        <v>130</v>
      </c>
    </row>
    <row r="46" spans="1:18" ht="15">
      <c r="A46" s="226" t="s">
        <v>379</v>
      </c>
      <c r="B46" s="248" t="s">
        <v>168</v>
      </c>
      <c r="C46" s="199">
        <v>68</v>
      </c>
      <c r="D46" s="161">
        <v>5</v>
      </c>
      <c r="E46" s="161">
        <v>94</v>
      </c>
      <c r="F46" s="161">
        <v>9</v>
      </c>
      <c r="G46" s="161">
        <v>4</v>
      </c>
      <c r="H46" s="161">
        <v>15</v>
      </c>
      <c r="I46" s="161">
        <v>3</v>
      </c>
      <c r="J46" s="356">
        <v>52</v>
      </c>
      <c r="K46" s="199">
        <v>74</v>
      </c>
      <c r="L46" s="161">
        <v>2</v>
      </c>
      <c r="M46" s="161">
        <v>96</v>
      </c>
      <c r="N46" s="161">
        <v>10</v>
      </c>
      <c r="O46" s="161">
        <v>3</v>
      </c>
      <c r="P46" s="161">
        <v>13</v>
      </c>
      <c r="Q46" s="161">
        <v>6</v>
      </c>
      <c r="R46" s="198">
        <v>53</v>
      </c>
    </row>
    <row r="47" spans="1:18" ht="15">
      <c r="A47" s="226" t="s">
        <v>380</v>
      </c>
      <c r="B47" s="248" t="s">
        <v>169</v>
      </c>
      <c r="C47" s="199">
        <v>1432</v>
      </c>
      <c r="D47" s="161">
        <v>7</v>
      </c>
      <c r="E47" s="161">
        <v>973</v>
      </c>
      <c r="F47" s="161">
        <v>223</v>
      </c>
      <c r="G47" s="161">
        <v>14</v>
      </c>
      <c r="H47" s="161">
        <v>203</v>
      </c>
      <c r="I47" s="161">
        <v>8</v>
      </c>
      <c r="J47" s="356">
        <v>189</v>
      </c>
      <c r="K47" s="199">
        <v>1482</v>
      </c>
      <c r="L47" s="161">
        <v>4</v>
      </c>
      <c r="M47" s="161">
        <v>913</v>
      </c>
      <c r="N47" s="161">
        <v>277</v>
      </c>
      <c r="O47" s="161">
        <v>11</v>
      </c>
      <c r="P47" s="161">
        <v>242</v>
      </c>
      <c r="Q47" s="161">
        <v>27</v>
      </c>
      <c r="R47" s="198">
        <v>194</v>
      </c>
    </row>
    <row r="48" spans="1:18" ht="15">
      <c r="A48" s="226" t="s">
        <v>381</v>
      </c>
      <c r="B48" s="248" t="s">
        <v>170</v>
      </c>
      <c r="C48" s="199">
        <v>1243</v>
      </c>
      <c r="D48" s="161">
        <v>28</v>
      </c>
      <c r="E48" s="161">
        <v>811</v>
      </c>
      <c r="F48" s="161">
        <v>160</v>
      </c>
      <c r="G48" s="161">
        <v>66</v>
      </c>
      <c r="H48" s="161">
        <v>147</v>
      </c>
      <c r="I48" s="161">
        <v>61</v>
      </c>
      <c r="J48" s="356">
        <v>372</v>
      </c>
      <c r="K48" s="199">
        <v>1369</v>
      </c>
      <c r="L48" s="161">
        <v>27</v>
      </c>
      <c r="M48" s="161">
        <v>932</v>
      </c>
      <c r="N48" s="161">
        <v>150</v>
      </c>
      <c r="O48" s="161">
        <v>80</v>
      </c>
      <c r="P48" s="161">
        <v>182</v>
      </c>
      <c r="Q48" s="161">
        <v>125</v>
      </c>
      <c r="R48" s="198">
        <v>333</v>
      </c>
    </row>
    <row r="49" spans="1:18" ht="15">
      <c r="A49" s="226" t="s">
        <v>382</v>
      </c>
      <c r="B49" s="248" t="s">
        <v>171</v>
      </c>
      <c r="C49" s="199">
        <v>155</v>
      </c>
      <c r="D49" s="161">
        <v>7</v>
      </c>
      <c r="E49" s="161">
        <v>229</v>
      </c>
      <c r="F49" s="161">
        <v>21</v>
      </c>
      <c r="G49" s="161">
        <v>21</v>
      </c>
      <c r="H49" s="161">
        <v>33</v>
      </c>
      <c r="I49" s="161">
        <v>27</v>
      </c>
      <c r="J49" s="356">
        <v>173</v>
      </c>
      <c r="K49" s="199">
        <v>140</v>
      </c>
      <c r="L49" s="161">
        <v>5</v>
      </c>
      <c r="M49" s="161">
        <v>238</v>
      </c>
      <c r="N49" s="161">
        <v>15</v>
      </c>
      <c r="O49" s="161">
        <v>24</v>
      </c>
      <c r="P49" s="161">
        <v>24</v>
      </c>
      <c r="Q49" s="161">
        <v>22</v>
      </c>
      <c r="R49" s="198">
        <v>135</v>
      </c>
    </row>
    <row r="50" spans="1:18" ht="15">
      <c r="A50" s="226" t="s">
        <v>383</v>
      </c>
      <c r="B50" s="248" t="s">
        <v>172</v>
      </c>
      <c r="C50" s="199">
        <v>327</v>
      </c>
      <c r="D50" s="161">
        <v>5</v>
      </c>
      <c r="E50" s="161">
        <v>262</v>
      </c>
      <c r="F50" s="161">
        <v>37</v>
      </c>
      <c r="G50" s="161">
        <v>9</v>
      </c>
      <c r="H50" s="161">
        <v>42</v>
      </c>
      <c r="I50" s="161">
        <v>1</v>
      </c>
      <c r="J50" s="356">
        <v>117</v>
      </c>
      <c r="K50" s="199">
        <v>311</v>
      </c>
      <c r="L50" s="161">
        <v>3</v>
      </c>
      <c r="M50" s="161">
        <v>219</v>
      </c>
      <c r="N50" s="161">
        <v>24</v>
      </c>
      <c r="O50" s="161">
        <v>1</v>
      </c>
      <c r="P50" s="161">
        <v>35</v>
      </c>
      <c r="Q50" s="161">
        <v>5</v>
      </c>
      <c r="R50" s="198">
        <v>110</v>
      </c>
    </row>
    <row r="51" spans="1:18" ht="15">
      <c r="A51" s="226" t="s">
        <v>384</v>
      </c>
      <c r="B51" s="248" t="s">
        <v>173</v>
      </c>
      <c r="C51" s="199">
        <v>500</v>
      </c>
      <c r="D51" s="161">
        <v>10</v>
      </c>
      <c r="E51" s="161">
        <v>624</v>
      </c>
      <c r="F51" s="161">
        <v>62</v>
      </c>
      <c r="G51" s="161">
        <v>26</v>
      </c>
      <c r="H51" s="161">
        <v>90</v>
      </c>
      <c r="I51" s="161">
        <v>23</v>
      </c>
      <c r="J51" s="356">
        <v>261</v>
      </c>
      <c r="K51" s="199">
        <v>500</v>
      </c>
      <c r="L51" s="161">
        <v>18</v>
      </c>
      <c r="M51" s="161">
        <v>573</v>
      </c>
      <c r="N51" s="161">
        <v>69</v>
      </c>
      <c r="O51" s="161">
        <v>20</v>
      </c>
      <c r="P51" s="161">
        <v>75</v>
      </c>
      <c r="Q51" s="161">
        <v>19</v>
      </c>
      <c r="R51" s="198">
        <v>262</v>
      </c>
    </row>
    <row r="52" spans="1:18" ht="15">
      <c r="A52" s="226" t="s">
        <v>385</v>
      </c>
      <c r="B52" s="248" t="s">
        <v>174</v>
      </c>
      <c r="C52" s="199">
        <v>462</v>
      </c>
      <c r="D52" s="161">
        <v>6</v>
      </c>
      <c r="E52" s="161">
        <v>465</v>
      </c>
      <c r="F52" s="161">
        <v>47</v>
      </c>
      <c r="G52" s="161">
        <v>17</v>
      </c>
      <c r="H52" s="161">
        <v>40</v>
      </c>
      <c r="I52" s="161">
        <v>14</v>
      </c>
      <c r="J52" s="356">
        <v>184</v>
      </c>
      <c r="K52" s="199">
        <v>585</v>
      </c>
      <c r="L52" s="161">
        <v>9</v>
      </c>
      <c r="M52" s="161">
        <v>513</v>
      </c>
      <c r="N52" s="161">
        <v>36</v>
      </c>
      <c r="O52" s="161">
        <v>22</v>
      </c>
      <c r="P52" s="161">
        <v>31</v>
      </c>
      <c r="Q52" s="161">
        <v>20</v>
      </c>
      <c r="R52" s="198">
        <v>222</v>
      </c>
    </row>
    <row r="53" spans="1:18" ht="15">
      <c r="A53" s="226" t="s">
        <v>386</v>
      </c>
      <c r="B53" s="248" t="s">
        <v>175</v>
      </c>
      <c r="C53" s="199">
        <v>281</v>
      </c>
      <c r="D53" s="161">
        <v>3</v>
      </c>
      <c r="E53" s="161">
        <v>133</v>
      </c>
      <c r="F53" s="161">
        <v>11</v>
      </c>
      <c r="G53" s="161">
        <v>28</v>
      </c>
      <c r="H53" s="161">
        <v>24</v>
      </c>
      <c r="I53" s="161">
        <v>15</v>
      </c>
      <c r="J53" s="356">
        <v>37</v>
      </c>
      <c r="K53" s="199">
        <v>259</v>
      </c>
      <c r="L53" s="161">
        <v>8</v>
      </c>
      <c r="M53" s="161">
        <v>121</v>
      </c>
      <c r="N53" s="161">
        <v>13</v>
      </c>
      <c r="O53" s="161">
        <v>35</v>
      </c>
      <c r="P53" s="161">
        <v>8</v>
      </c>
      <c r="Q53" s="161">
        <v>16</v>
      </c>
      <c r="R53" s="198">
        <v>37</v>
      </c>
    </row>
    <row r="54" spans="1:18" ht="15">
      <c r="A54" s="226" t="s">
        <v>387</v>
      </c>
      <c r="B54" s="248" t="s">
        <v>176</v>
      </c>
      <c r="C54" s="199">
        <v>718</v>
      </c>
      <c r="D54" s="161">
        <v>12</v>
      </c>
      <c r="E54" s="161">
        <v>510</v>
      </c>
      <c r="F54" s="161">
        <v>128</v>
      </c>
      <c r="G54" s="161">
        <v>14</v>
      </c>
      <c r="H54" s="161">
        <v>137</v>
      </c>
      <c r="I54" s="161">
        <v>32</v>
      </c>
      <c r="J54" s="356">
        <v>323</v>
      </c>
      <c r="K54" s="199">
        <v>699</v>
      </c>
      <c r="L54" s="161">
        <v>10</v>
      </c>
      <c r="M54" s="161">
        <v>621</v>
      </c>
      <c r="N54" s="161">
        <v>151</v>
      </c>
      <c r="O54" s="161">
        <v>22</v>
      </c>
      <c r="P54" s="161">
        <v>131</v>
      </c>
      <c r="Q54" s="161">
        <v>27</v>
      </c>
      <c r="R54" s="198">
        <v>381</v>
      </c>
    </row>
    <row r="55" spans="1:18" ht="15">
      <c r="A55" s="226" t="s">
        <v>388</v>
      </c>
      <c r="B55" s="248" t="s">
        <v>177</v>
      </c>
      <c r="C55" s="199">
        <v>76</v>
      </c>
      <c r="D55" s="161">
        <v>7</v>
      </c>
      <c r="E55" s="161">
        <v>51</v>
      </c>
      <c r="F55" s="161">
        <v>13</v>
      </c>
      <c r="G55" s="161">
        <v>15</v>
      </c>
      <c r="H55" s="161">
        <v>10</v>
      </c>
      <c r="I55" s="161">
        <v>8</v>
      </c>
      <c r="J55" s="356">
        <v>18</v>
      </c>
      <c r="K55" s="199">
        <v>67</v>
      </c>
      <c r="L55" s="161">
        <v>12</v>
      </c>
      <c r="M55" s="161">
        <v>57</v>
      </c>
      <c r="N55" s="161">
        <v>15</v>
      </c>
      <c r="O55" s="161">
        <v>12</v>
      </c>
      <c r="P55" s="161">
        <v>8</v>
      </c>
      <c r="Q55" s="161">
        <v>8</v>
      </c>
      <c r="R55" s="198">
        <v>18</v>
      </c>
    </row>
    <row r="56" spans="1:18" ht="15">
      <c r="A56" s="226" t="s">
        <v>389</v>
      </c>
      <c r="B56" s="248" t="s">
        <v>178</v>
      </c>
      <c r="C56" s="199">
        <v>153</v>
      </c>
      <c r="D56" s="161">
        <v>10</v>
      </c>
      <c r="E56" s="161">
        <v>111</v>
      </c>
      <c r="F56" s="161">
        <v>23</v>
      </c>
      <c r="G56" s="161">
        <v>53</v>
      </c>
      <c r="H56" s="161">
        <v>19</v>
      </c>
      <c r="I56" s="161">
        <v>49</v>
      </c>
      <c r="J56" s="356">
        <v>70</v>
      </c>
      <c r="K56" s="199">
        <v>216</v>
      </c>
      <c r="L56" s="161">
        <v>74</v>
      </c>
      <c r="M56" s="161">
        <v>162</v>
      </c>
      <c r="N56" s="161">
        <v>17</v>
      </c>
      <c r="O56" s="161">
        <v>59</v>
      </c>
      <c r="P56" s="161">
        <v>19</v>
      </c>
      <c r="Q56" s="161">
        <v>56</v>
      </c>
      <c r="R56" s="198">
        <v>87</v>
      </c>
    </row>
    <row r="57" spans="1:18" ht="15">
      <c r="A57" s="226" t="s">
        <v>390</v>
      </c>
      <c r="B57" s="248" t="s">
        <v>179</v>
      </c>
      <c r="C57" s="199">
        <v>114</v>
      </c>
      <c r="D57" s="161">
        <v>6</v>
      </c>
      <c r="E57" s="161">
        <v>86</v>
      </c>
      <c r="F57" s="161">
        <v>31</v>
      </c>
      <c r="G57" s="161">
        <v>7</v>
      </c>
      <c r="H57" s="161">
        <v>18</v>
      </c>
      <c r="I57" s="161">
        <v>9</v>
      </c>
      <c r="J57" s="356">
        <v>28</v>
      </c>
      <c r="K57" s="199">
        <v>105</v>
      </c>
      <c r="L57" s="161">
        <v>5</v>
      </c>
      <c r="M57" s="161">
        <v>74</v>
      </c>
      <c r="N57" s="161">
        <v>33</v>
      </c>
      <c r="O57" s="161">
        <v>12</v>
      </c>
      <c r="P57" s="161">
        <v>9</v>
      </c>
      <c r="Q57" s="161">
        <v>10</v>
      </c>
      <c r="R57" s="198">
        <v>24</v>
      </c>
    </row>
    <row r="58" spans="1:18" ht="15">
      <c r="A58" s="226" t="s">
        <v>391</v>
      </c>
      <c r="B58" s="248" t="s">
        <v>180</v>
      </c>
      <c r="C58" s="199">
        <v>181</v>
      </c>
      <c r="D58" s="161">
        <v>5</v>
      </c>
      <c r="E58" s="161">
        <v>194</v>
      </c>
      <c r="F58" s="161">
        <v>24</v>
      </c>
      <c r="G58" s="161">
        <v>9</v>
      </c>
      <c r="H58" s="161">
        <v>38</v>
      </c>
      <c r="I58" s="161">
        <v>4</v>
      </c>
      <c r="J58" s="356">
        <v>152</v>
      </c>
      <c r="K58" s="199">
        <v>153</v>
      </c>
      <c r="L58" s="161">
        <v>5</v>
      </c>
      <c r="M58" s="161">
        <v>207</v>
      </c>
      <c r="N58" s="161">
        <v>38</v>
      </c>
      <c r="O58" s="161">
        <v>6</v>
      </c>
      <c r="P58" s="161">
        <v>44</v>
      </c>
      <c r="Q58" s="161">
        <v>10</v>
      </c>
      <c r="R58" s="198">
        <v>118</v>
      </c>
    </row>
    <row r="59" spans="1:18" ht="15">
      <c r="A59" s="226" t="s">
        <v>392</v>
      </c>
      <c r="B59" s="248" t="s">
        <v>181</v>
      </c>
      <c r="C59" s="199">
        <v>90</v>
      </c>
      <c r="D59" s="161">
        <v>4</v>
      </c>
      <c r="E59" s="161">
        <v>77</v>
      </c>
      <c r="F59" s="161">
        <v>23</v>
      </c>
      <c r="G59" s="161">
        <v>8</v>
      </c>
      <c r="H59" s="161">
        <v>22</v>
      </c>
      <c r="I59" s="161">
        <v>9</v>
      </c>
      <c r="J59" s="356">
        <v>63</v>
      </c>
      <c r="K59" s="199">
        <v>68</v>
      </c>
      <c r="L59" s="161">
        <v>8</v>
      </c>
      <c r="M59" s="161">
        <v>109</v>
      </c>
      <c r="N59" s="161">
        <v>20</v>
      </c>
      <c r="O59" s="161">
        <v>15</v>
      </c>
      <c r="P59" s="161">
        <v>29</v>
      </c>
      <c r="Q59" s="161">
        <v>7</v>
      </c>
      <c r="R59" s="198">
        <v>52</v>
      </c>
    </row>
    <row r="60" spans="1:18" ht="15">
      <c r="A60" s="226" t="s">
        <v>393</v>
      </c>
      <c r="B60" s="248" t="s">
        <v>182</v>
      </c>
      <c r="C60" s="199">
        <v>550</v>
      </c>
      <c r="D60" s="161">
        <v>6</v>
      </c>
      <c r="E60" s="161">
        <v>375</v>
      </c>
      <c r="F60" s="161">
        <v>64</v>
      </c>
      <c r="G60" s="161">
        <v>18</v>
      </c>
      <c r="H60" s="161">
        <v>68</v>
      </c>
      <c r="I60" s="161">
        <v>8</v>
      </c>
      <c r="J60" s="356">
        <v>135</v>
      </c>
      <c r="K60" s="199">
        <v>546</v>
      </c>
      <c r="L60" s="161">
        <v>4</v>
      </c>
      <c r="M60" s="161">
        <v>321</v>
      </c>
      <c r="N60" s="161">
        <v>83</v>
      </c>
      <c r="O60" s="161">
        <v>19</v>
      </c>
      <c r="P60" s="161">
        <v>85</v>
      </c>
      <c r="Q60" s="161">
        <v>22</v>
      </c>
      <c r="R60" s="198">
        <v>145</v>
      </c>
    </row>
    <row r="61" spans="1:18" ht="15">
      <c r="A61" s="226" t="s">
        <v>394</v>
      </c>
      <c r="B61" s="248" t="s">
        <v>183</v>
      </c>
      <c r="C61" s="199">
        <v>490</v>
      </c>
      <c r="D61" s="161">
        <v>9</v>
      </c>
      <c r="E61" s="161">
        <v>469</v>
      </c>
      <c r="F61" s="161">
        <v>88</v>
      </c>
      <c r="G61" s="161">
        <v>10</v>
      </c>
      <c r="H61" s="161">
        <v>85</v>
      </c>
      <c r="I61" s="161">
        <v>23</v>
      </c>
      <c r="J61" s="356">
        <v>205</v>
      </c>
      <c r="K61" s="199">
        <v>490</v>
      </c>
      <c r="L61" s="161">
        <v>8</v>
      </c>
      <c r="M61" s="161">
        <v>396</v>
      </c>
      <c r="N61" s="161">
        <v>66</v>
      </c>
      <c r="O61" s="161">
        <v>21</v>
      </c>
      <c r="P61" s="161">
        <v>60</v>
      </c>
      <c r="Q61" s="161">
        <v>19</v>
      </c>
      <c r="R61" s="198">
        <v>199</v>
      </c>
    </row>
    <row r="62" spans="1:18" ht="15">
      <c r="A62" s="226" t="s">
        <v>395</v>
      </c>
      <c r="B62" s="248" t="s">
        <v>184</v>
      </c>
      <c r="C62" s="199">
        <v>68</v>
      </c>
      <c r="D62" s="161">
        <v>1</v>
      </c>
      <c r="E62" s="161">
        <v>50</v>
      </c>
      <c r="F62" s="161">
        <v>5</v>
      </c>
      <c r="G62" s="161">
        <v>0</v>
      </c>
      <c r="H62" s="161">
        <v>13</v>
      </c>
      <c r="I62" s="161">
        <v>2</v>
      </c>
      <c r="J62" s="356">
        <v>8</v>
      </c>
      <c r="K62" s="199">
        <v>60</v>
      </c>
      <c r="L62" s="161">
        <v>3</v>
      </c>
      <c r="M62" s="161">
        <v>48</v>
      </c>
      <c r="N62" s="161">
        <v>11</v>
      </c>
      <c r="O62" s="161">
        <v>2</v>
      </c>
      <c r="P62" s="161">
        <v>6</v>
      </c>
      <c r="Q62" s="161">
        <v>1</v>
      </c>
      <c r="R62" s="198">
        <v>20</v>
      </c>
    </row>
    <row r="63" spans="1:18" ht="15">
      <c r="A63" s="226" t="s">
        <v>396</v>
      </c>
      <c r="B63" s="248" t="s">
        <v>185</v>
      </c>
      <c r="C63" s="199">
        <v>40</v>
      </c>
      <c r="D63" s="161">
        <v>7</v>
      </c>
      <c r="E63" s="161">
        <v>62</v>
      </c>
      <c r="F63" s="161">
        <v>10</v>
      </c>
      <c r="G63" s="161">
        <v>6</v>
      </c>
      <c r="H63" s="161">
        <v>10</v>
      </c>
      <c r="I63" s="161">
        <v>7</v>
      </c>
      <c r="J63" s="356">
        <v>26</v>
      </c>
      <c r="K63" s="199">
        <v>30</v>
      </c>
      <c r="L63" s="161">
        <v>5</v>
      </c>
      <c r="M63" s="161">
        <v>58</v>
      </c>
      <c r="N63" s="161">
        <v>11</v>
      </c>
      <c r="O63" s="161">
        <v>8</v>
      </c>
      <c r="P63" s="161">
        <v>12</v>
      </c>
      <c r="Q63" s="161">
        <v>6</v>
      </c>
      <c r="R63" s="198">
        <v>17</v>
      </c>
    </row>
    <row r="64" spans="1:18" ht="15">
      <c r="A64" s="226" t="s">
        <v>397</v>
      </c>
      <c r="B64" s="248" t="s">
        <v>186</v>
      </c>
      <c r="C64" s="199">
        <v>231</v>
      </c>
      <c r="D64" s="161">
        <v>8</v>
      </c>
      <c r="E64" s="161">
        <v>168</v>
      </c>
      <c r="F64" s="161">
        <v>41</v>
      </c>
      <c r="G64" s="161">
        <v>12</v>
      </c>
      <c r="H64" s="161">
        <v>32</v>
      </c>
      <c r="I64" s="161">
        <v>5</v>
      </c>
      <c r="J64" s="356">
        <v>111</v>
      </c>
      <c r="K64" s="199">
        <v>242</v>
      </c>
      <c r="L64" s="161">
        <v>3</v>
      </c>
      <c r="M64" s="161">
        <v>168</v>
      </c>
      <c r="N64" s="161">
        <v>29</v>
      </c>
      <c r="O64" s="161">
        <v>11</v>
      </c>
      <c r="P64" s="161">
        <v>28</v>
      </c>
      <c r="Q64" s="161">
        <v>8</v>
      </c>
      <c r="R64" s="198">
        <v>99</v>
      </c>
    </row>
    <row r="65" spans="1:18" ht="15">
      <c r="A65" s="226" t="s">
        <v>398</v>
      </c>
      <c r="B65" s="248" t="s">
        <v>187</v>
      </c>
      <c r="C65" s="199">
        <v>610</v>
      </c>
      <c r="D65" s="161">
        <v>8</v>
      </c>
      <c r="E65" s="161">
        <v>920</v>
      </c>
      <c r="F65" s="161">
        <v>81</v>
      </c>
      <c r="G65" s="161">
        <v>10</v>
      </c>
      <c r="H65" s="161">
        <v>83</v>
      </c>
      <c r="I65" s="161">
        <v>9</v>
      </c>
      <c r="J65" s="356">
        <v>413</v>
      </c>
      <c r="K65" s="199">
        <v>565</v>
      </c>
      <c r="L65" s="161">
        <v>13</v>
      </c>
      <c r="M65" s="161">
        <v>828</v>
      </c>
      <c r="N65" s="161">
        <v>74</v>
      </c>
      <c r="O65" s="161">
        <v>12</v>
      </c>
      <c r="P65" s="161">
        <v>59</v>
      </c>
      <c r="Q65" s="161">
        <v>12</v>
      </c>
      <c r="R65" s="198">
        <v>339</v>
      </c>
    </row>
    <row r="66" spans="1:18" ht="15">
      <c r="A66" s="226" t="s">
        <v>399</v>
      </c>
      <c r="B66" s="248" t="s">
        <v>188</v>
      </c>
      <c r="C66" s="199">
        <v>139</v>
      </c>
      <c r="D66" s="161">
        <v>6</v>
      </c>
      <c r="E66" s="161">
        <v>181</v>
      </c>
      <c r="F66" s="161">
        <v>12</v>
      </c>
      <c r="G66" s="161">
        <v>16</v>
      </c>
      <c r="H66" s="161">
        <v>23</v>
      </c>
      <c r="I66" s="161">
        <v>6</v>
      </c>
      <c r="J66" s="356">
        <v>143</v>
      </c>
      <c r="K66" s="199">
        <v>163</v>
      </c>
      <c r="L66" s="161">
        <v>13</v>
      </c>
      <c r="M66" s="161">
        <v>196</v>
      </c>
      <c r="N66" s="161">
        <v>17</v>
      </c>
      <c r="O66" s="161">
        <v>8</v>
      </c>
      <c r="P66" s="161">
        <v>24</v>
      </c>
      <c r="Q66" s="161">
        <v>19</v>
      </c>
      <c r="R66" s="198">
        <v>116</v>
      </c>
    </row>
    <row r="67" spans="1:18" ht="15">
      <c r="A67" s="226" t="s">
        <v>400</v>
      </c>
      <c r="B67" s="248" t="s">
        <v>189</v>
      </c>
      <c r="C67" s="199">
        <v>385</v>
      </c>
      <c r="D67" s="161">
        <v>7</v>
      </c>
      <c r="E67" s="161">
        <v>149</v>
      </c>
      <c r="F67" s="161">
        <v>23</v>
      </c>
      <c r="G67" s="161">
        <v>16</v>
      </c>
      <c r="H67" s="161">
        <v>43</v>
      </c>
      <c r="I67" s="161">
        <v>13</v>
      </c>
      <c r="J67" s="356">
        <v>111</v>
      </c>
      <c r="K67" s="199">
        <v>425</v>
      </c>
      <c r="L67" s="161">
        <v>11</v>
      </c>
      <c r="M67" s="161">
        <v>156</v>
      </c>
      <c r="N67" s="161">
        <v>17</v>
      </c>
      <c r="O67" s="161">
        <v>12</v>
      </c>
      <c r="P67" s="161">
        <v>40</v>
      </c>
      <c r="Q67" s="161">
        <v>11</v>
      </c>
      <c r="R67" s="198">
        <v>109</v>
      </c>
    </row>
    <row r="68" spans="1:18" ht="15">
      <c r="A68" s="226" t="s">
        <v>401</v>
      </c>
      <c r="B68" s="248" t="s">
        <v>190</v>
      </c>
      <c r="C68" s="199">
        <v>12</v>
      </c>
      <c r="D68" s="161">
        <v>4</v>
      </c>
      <c r="E68" s="161">
        <v>25</v>
      </c>
      <c r="F68" s="161">
        <v>8</v>
      </c>
      <c r="G68" s="161">
        <v>0</v>
      </c>
      <c r="H68" s="161">
        <v>0</v>
      </c>
      <c r="I68" s="161">
        <v>1</v>
      </c>
      <c r="J68" s="356">
        <v>32</v>
      </c>
      <c r="K68" s="199">
        <v>16</v>
      </c>
      <c r="L68" s="161">
        <v>0</v>
      </c>
      <c r="M68" s="161">
        <v>37</v>
      </c>
      <c r="N68" s="161">
        <v>1</v>
      </c>
      <c r="O68" s="161">
        <v>2</v>
      </c>
      <c r="P68" s="161">
        <v>2</v>
      </c>
      <c r="Q68" s="161">
        <v>4</v>
      </c>
      <c r="R68" s="198">
        <v>26</v>
      </c>
    </row>
    <row r="69" spans="1:18" ht="15">
      <c r="A69" s="226" t="s">
        <v>402</v>
      </c>
      <c r="B69" s="248" t="s">
        <v>191</v>
      </c>
      <c r="C69" s="199">
        <v>753</v>
      </c>
      <c r="D69" s="161">
        <v>5</v>
      </c>
      <c r="E69" s="161">
        <v>409</v>
      </c>
      <c r="F69" s="161">
        <v>56</v>
      </c>
      <c r="G69" s="161">
        <v>4</v>
      </c>
      <c r="H69" s="161">
        <v>52</v>
      </c>
      <c r="I69" s="161">
        <v>2</v>
      </c>
      <c r="J69" s="356">
        <v>91</v>
      </c>
      <c r="K69" s="199">
        <v>742</v>
      </c>
      <c r="L69" s="161">
        <v>9</v>
      </c>
      <c r="M69" s="161">
        <v>474</v>
      </c>
      <c r="N69" s="161">
        <v>73</v>
      </c>
      <c r="O69" s="161">
        <v>5</v>
      </c>
      <c r="P69" s="161">
        <v>37</v>
      </c>
      <c r="Q69" s="161">
        <v>5</v>
      </c>
      <c r="R69" s="198">
        <v>103</v>
      </c>
    </row>
    <row r="70" spans="1:18" ht="15">
      <c r="A70" s="226" t="s">
        <v>403</v>
      </c>
      <c r="B70" s="248" t="s">
        <v>192</v>
      </c>
      <c r="C70" s="199">
        <v>165</v>
      </c>
      <c r="D70" s="161">
        <v>5</v>
      </c>
      <c r="E70" s="161">
        <v>194</v>
      </c>
      <c r="F70" s="161">
        <v>28</v>
      </c>
      <c r="G70" s="161">
        <v>6</v>
      </c>
      <c r="H70" s="161">
        <v>32</v>
      </c>
      <c r="I70" s="161">
        <v>8</v>
      </c>
      <c r="J70" s="356">
        <v>54</v>
      </c>
      <c r="K70" s="199">
        <v>159</v>
      </c>
      <c r="L70" s="161">
        <v>1</v>
      </c>
      <c r="M70" s="161">
        <v>191</v>
      </c>
      <c r="N70" s="161">
        <v>30</v>
      </c>
      <c r="O70" s="161">
        <v>9</v>
      </c>
      <c r="P70" s="161">
        <v>22</v>
      </c>
      <c r="Q70" s="161">
        <v>5</v>
      </c>
      <c r="R70" s="198">
        <v>61</v>
      </c>
    </row>
    <row r="71" spans="1:18" ht="15">
      <c r="A71" s="226" t="s">
        <v>404</v>
      </c>
      <c r="B71" s="248" t="s">
        <v>193</v>
      </c>
      <c r="C71" s="199">
        <v>278</v>
      </c>
      <c r="D71" s="161">
        <v>8</v>
      </c>
      <c r="E71" s="161">
        <v>258</v>
      </c>
      <c r="F71" s="161">
        <v>57</v>
      </c>
      <c r="G71" s="161">
        <v>30</v>
      </c>
      <c r="H71" s="161">
        <v>49</v>
      </c>
      <c r="I71" s="161">
        <v>13</v>
      </c>
      <c r="J71" s="356">
        <v>108</v>
      </c>
      <c r="K71" s="199">
        <v>271</v>
      </c>
      <c r="L71" s="161">
        <v>8</v>
      </c>
      <c r="M71" s="161">
        <v>329</v>
      </c>
      <c r="N71" s="161">
        <v>70</v>
      </c>
      <c r="O71" s="161">
        <v>23</v>
      </c>
      <c r="P71" s="161">
        <v>57</v>
      </c>
      <c r="Q71" s="161">
        <v>24</v>
      </c>
      <c r="R71" s="198">
        <v>119</v>
      </c>
    </row>
    <row r="72" spans="1:18" ht="15">
      <c r="A72" s="226" t="s">
        <v>405</v>
      </c>
      <c r="B72" s="248" t="s">
        <v>194</v>
      </c>
      <c r="C72" s="199">
        <v>140</v>
      </c>
      <c r="D72" s="161">
        <v>5</v>
      </c>
      <c r="E72" s="161">
        <v>118</v>
      </c>
      <c r="F72" s="161">
        <v>14</v>
      </c>
      <c r="G72" s="161">
        <v>13</v>
      </c>
      <c r="H72" s="161">
        <v>16</v>
      </c>
      <c r="I72" s="161">
        <v>9</v>
      </c>
      <c r="J72" s="356">
        <v>78</v>
      </c>
      <c r="K72" s="199">
        <v>100</v>
      </c>
      <c r="L72" s="161">
        <v>6</v>
      </c>
      <c r="M72" s="161">
        <v>136</v>
      </c>
      <c r="N72" s="161">
        <v>14</v>
      </c>
      <c r="O72" s="161">
        <v>10</v>
      </c>
      <c r="P72" s="161">
        <v>21</v>
      </c>
      <c r="Q72" s="161">
        <v>6</v>
      </c>
      <c r="R72" s="198">
        <v>70</v>
      </c>
    </row>
    <row r="73" spans="1:18" ht="15">
      <c r="A73" s="226" t="s">
        <v>406</v>
      </c>
      <c r="B73" s="248" t="s">
        <v>195</v>
      </c>
      <c r="C73" s="199">
        <v>157</v>
      </c>
      <c r="D73" s="161">
        <v>3</v>
      </c>
      <c r="E73" s="161">
        <v>170</v>
      </c>
      <c r="F73" s="161">
        <v>39</v>
      </c>
      <c r="G73" s="161">
        <v>13</v>
      </c>
      <c r="H73" s="161">
        <v>32</v>
      </c>
      <c r="I73" s="161">
        <v>8</v>
      </c>
      <c r="J73" s="356">
        <v>166</v>
      </c>
      <c r="K73" s="199">
        <v>141</v>
      </c>
      <c r="L73" s="161">
        <v>1</v>
      </c>
      <c r="M73" s="161">
        <v>193</v>
      </c>
      <c r="N73" s="161">
        <v>28</v>
      </c>
      <c r="O73" s="161">
        <v>12</v>
      </c>
      <c r="P73" s="161">
        <v>30</v>
      </c>
      <c r="Q73" s="161">
        <v>9</v>
      </c>
      <c r="R73" s="198">
        <v>168</v>
      </c>
    </row>
    <row r="74" spans="1:18" ht="15">
      <c r="A74" s="226" t="s">
        <v>407</v>
      </c>
      <c r="B74" s="248" t="s">
        <v>196</v>
      </c>
      <c r="C74" s="199">
        <v>229</v>
      </c>
      <c r="D74" s="161">
        <v>2</v>
      </c>
      <c r="E74" s="161">
        <v>115</v>
      </c>
      <c r="F74" s="161">
        <v>18</v>
      </c>
      <c r="G74" s="161">
        <v>6</v>
      </c>
      <c r="H74" s="161">
        <v>46</v>
      </c>
      <c r="I74" s="161">
        <v>5</v>
      </c>
      <c r="J74" s="356">
        <v>46</v>
      </c>
      <c r="K74" s="199">
        <v>182</v>
      </c>
      <c r="L74" s="161">
        <v>3</v>
      </c>
      <c r="M74" s="161">
        <v>124</v>
      </c>
      <c r="N74" s="161">
        <v>32</v>
      </c>
      <c r="O74" s="161">
        <v>6</v>
      </c>
      <c r="P74" s="161">
        <v>34</v>
      </c>
      <c r="Q74" s="161">
        <v>7</v>
      </c>
      <c r="R74" s="198">
        <v>41</v>
      </c>
    </row>
    <row r="75" spans="1:18" ht="15">
      <c r="A75" s="226" t="s">
        <v>408</v>
      </c>
      <c r="B75" s="248" t="s">
        <v>197</v>
      </c>
      <c r="C75" s="199">
        <v>16</v>
      </c>
      <c r="D75" s="161">
        <v>1</v>
      </c>
      <c r="E75" s="161">
        <v>15</v>
      </c>
      <c r="F75" s="161">
        <v>2</v>
      </c>
      <c r="G75" s="161">
        <v>5</v>
      </c>
      <c r="H75" s="161">
        <v>5</v>
      </c>
      <c r="I75" s="161">
        <v>0</v>
      </c>
      <c r="J75" s="356">
        <v>11</v>
      </c>
      <c r="K75" s="199">
        <v>9</v>
      </c>
      <c r="L75" s="161">
        <v>1</v>
      </c>
      <c r="M75" s="161">
        <v>16</v>
      </c>
      <c r="N75" s="161">
        <v>4</v>
      </c>
      <c r="O75" s="161">
        <v>3</v>
      </c>
      <c r="P75" s="161">
        <v>2</v>
      </c>
      <c r="Q75" s="161">
        <v>1</v>
      </c>
      <c r="R75" s="198">
        <v>19</v>
      </c>
    </row>
    <row r="76" spans="1:18" ht="15">
      <c r="A76" s="226" t="s">
        <v>409</v>
      </c>
      <c r="B76" s="248" t="s">
        <v>198</v>
      </c>
      <c r="C76" s="199">
        <v>91</v>
      </c>
      <c r="D76" s="161">
        <v>2</v>
      </c>
      <c r="E76" s="161">
        <v>134</v>
      </c>
      <c r="F76" s="161">
        <v>15</v>
      </c>
      <c r="G76" s="161">
        <v>6</v>
      </c>
      <c r="H76" s="161">
        <v>10</v>
      </c>
      <c r="I76" s="161">
        <v>4</v>
      </c>
      <c r="J76" s="356">
        <v>54</v>
      </c>
      <c r="K76" s="199">
        <v>115</v>
      </c>
      <c r="L76" s="161">
        <v>8</v>
      </c>
      <c r="M76" s="161">
        <v>131</v>
      </c>
      <c r="N76" s="161">
        <v>5</v>
      </c>
      <c r="O76" s="161">
        <v>5</v>
      </c>
      <c r="P76" s="161">
        <v>17</v>
      </c>
      <c r="Q76" s="161">
        <v>9</v>
      </c>
      <c r="R76" s="198">
        <v>45</v>
      </c>
    </row>
    <row r="77" spans="1:18" ht="15">
      <c r="A77" s="226" t="s">
        <v>410</v>
      </c>
      <c r="B77" s="248" t="s">
        <v>199</v>
      </c>
      <c r="C77" s="199">
        <v>82</v>
      </c>
      <c r="D77" s="161">
        <v>4</v>
      </c>
      <c r="E77" s="161">
        <v>50</v>
      </c>
      <c r="F77" s="161">
        <v>17</v>
      </c>
      <c r="G77" s="161">
        <v>3</v>
      </c>
      <c r="H77" s="161">
        <v>13</v>
      </c>
      <c r="I77" s="161">
        <v>5</v>
      </c>
      <c r="J77" s="356">
        <v>32</v>
      </c>
      <c r="K77" s="199">
        <v>91</v>
      </c>
      <c r="L77" s="161">
        <v>0</v>
      </c>
      <c r="M77" s="161">
        <v>49</v>
      </c>
      <c r="N77" s="161">
        <v>9</v>
      </c>
      <c r="O77" s="161">
        <v>10</v>
      </c>
      <c r="P77" s="161">
        <v>11</v>
      </c>
      <c r="Q77" s="161">
        <v>6</v>
      </c>
      <c r="R77" s="198">
        <v>24</v>
      </c>
    </row>
    <row r="78" spans="1:18" ht="15">
      <c r="A78" s="226" t="s">
        <v>411</v>
      </c>
      <c r="B78" s="248" t="s">
        <v>200</v>
      </c>
      <c r="C78" s="199">
        <v>197</v>
      </c>
      <c r="D78" s="161">
        <v>3</v>
      </c>
      <c r="E78" s="161">
        <v>140</v>
      </c>
      <c r="F78" s="161">
        <v>11</v>
      </c>
      <c r="G78" s="161">
        <v>1</v>
      </c>
      <c r="H78" s="161">
        <v>25</v>
      </c>
      <c r="I78" s="161">
        <v>1</v>
      </c>
      <c r="J78" s="356">
        <v>26</v>
      </c>
      <c r="K78" s="199">
        <v>226</v>
      </c>
      <c r="L78" s="161">
        <v>2</v>
      </c>
      <c r="M78" s="161">
        <v>131</v>
      </c>
      <c r="N78" s="161">
        <v>31</v>
      </c>
      <c r="O78" s="161">
        <v>0</v>
      </c>
      <c r="P78" s="161">
        <v>11</v>
      </c>
      <c r="Q78" s="161">
        <v>0</v>
      </c>
      <c r="R78" s="198">
        <v>29</v>
      </c>
    </row>
    <row r="79" spans="1:18" ht="15">
      <c r="A79" s="226" t="s">
        <v>412</v>
      </c>
      <c r="B79" s="248" t="s">
        <v>201</v>
      </c>
      <c r="C79" s="199">
        <v>122</v>
      </c>
      <c r="D79" s="161">
        <v>0</v>
      </c>
      <c r="E79" s="161">
        <v>49</v>
      </c>
      <c r="F79" s="161">
        <v>9</v>
      </c>
      <c r="G79" s="161">
        <v>0</v>
      </c>
      <c r="H79" s="161">
        <v>12</v>
      </c>
      <c r="I79" s="161">
        <v>3</v>
      </c>
      <c r="J79" s="356">
        <v>6</v>
      </c>
      <c r="K79" s="199">
        <v>142</v>
      </c>
      <c r="L79" s="161">
        <v>1</v>
      </c>
      <c r="M79" s="161">
        <v>45</v>
      </c>
      <c r="N79" s="161">
        <v>24</v>
      </c>
      <c r="O79" s="161">
        <v>3</v>
      </c>
      <c r="P79" s="161">
        <v>8</v>
      </c>
      <c r="Q79" s="161">
        <v>1</v>
      </c>
      <c r="R79" s="198">
        <v>5</v>
      </c>
    </row>
    <row r="80" spans="1:18" ht="15">
      <c r="A80" s="226" t="s">
        <v>413</v>
      </c>
      <c r="B80" s="248" t="s">
        <v>202</v>
      </c>
      <c r="C80" s="199">
        <v>29</v>
      </c>
      <c r="D80" s="161">
        <v>1</v>
      </c>
      <c r="E80" s="161">
        <v>97</v>
      </c>
      <c r="F80" s="161">
        <v>7</v>
      </c>
      <c r="G80" s="161">
        <v>0</v>
      </c>
      <c r="H80" s="161">
        <v>6</v>
      </c>
      <c r="I80" s="161">
        <v>0</v>
      </c>
      <c r="J80" s="356">
        <v>47</v>
      </c>
      <c r="K80" s="199">
        <v>32</v>
      </c>
      <c r="L80" s="161">
        <v>0</v>
      </c>
      <c r="M80" s="161">
        <v>98</v>
      </c>
      <c r="N80" s="161">
        <v>12</v>
      </c>
      <c r="O80" s="161">
        <v>2</v>
      </c>
      <c r="P80" s="161">
        <v>4</v>
      </c>
      <c r="Q80" s="161">
        <v>6</v>
      </c>
      <c r="R80" s="198">
        <v>34</v>
      </c>
    </row>
    <row r="81" spans="1:18" ht="15">
      <c r="A81" s="226" t="s">
        <v>414</v>
      </c>
      <c r="B81" s="248" t="s">
        <v>203</v>
      </c>
      <c r="C81" s="199">
        <v>11</v>
      </c>
      <c r="D81" s="161">
        <v>0</v>
      </c>
      <c r="E81" s="161">
        <v>43</v>
      </c>
      <c r="F81" s="161">
        <v>0</v>
      </c>
      <c r="G81" s="161">
        <v>2</v>
      </c>
      <c r="H81" s="161">
        <v>1</v>
      </c>
      <c r="I81" s="161">
        <v>2</v>
      </c>
      <c r="J81" s="356">
        <v>8</v>
      </c>
      <c r="K81" s="199">
        <v>23</v>
      </c>
      <c r="L81" s="161">
        <v>0</v>
      </c>
      <c r="M81" s="161">
        <v>27</v>
      </c>
      <c r="N81" s="161">
        <v>1</v>
      </c>
      <c r="O81" s="161">
        <v>0</v>
      </c>
      <c r="P81" s="161">
        <v>1</v>
      </c>
      <c r="Q81" s="161">
        <v>0</v>
      </c>
      <c r="R81" s="198">
        <v>10</v>
      </c>
    </row>
    <row r="82" spans="1:18" ht="15">
      <c r="A82" s="226" t="s">
        <v>415</v>
      </c>
      <c r="B82" s="248" t="s">
        <v>204</v>
      </c>
      <c r="C82" s="199">
        <v>46</v>
      </c>
      <c r="D82" s="161">
        <v>1</v>
      </c>
      <c r="E82" s="161">
        <v>102</v>
      </c>
      <c r="F82" s="161">
        <v>8</v>
      </c>
      <c r="G82" s="161">
        <v>3</v>
      </c>
      <c r="H82" s="161">
        <v>7</v>
      </c>
      <c r="I82" s="161">
        <v>4</v>
      </c>
      <c r="J82" s="356">
        <v>35</v>
      </c>
      <c r="K82" s="199">
        <v>39</v>
      </c>
      <c r="L82" s="161">
        <v>8</v>
      </c>
      <c r="M82" s="161">
        <v>72</v>
      </c>
      <c r="N82" s="161">
        <v>7</v>
      </c>
      <c r="O82" s="161">
        <v>3</v>
      </c>
      <c r="P82" s="161">
        <v>2</v>
      </c>
      <c r="Q82" s="161">
        <v>0</v>
      </c>
      <c r="R82" s="198">
        <v>30</v>
      </c>
    </row>
    <row r="83" spans="1:18" ht="15">
      <c r="A83" s="226" t="s">
        <v>416</v>
      </c>
      <c r="B83" s="248" t="s">
        <v>205</v>
      </c>
      <c r="C83" s="199">
        <v>189</v>
      </c>
      <c r="D83" s="161">
        <v>3</v>
      </c>
      <c r="E83" s="161">
        <v>142</v>
      </c>
      <c r="F83" s="161">
        <v>13</v>
      </c>
      <c r="G83" s="161">
        <v>3</v>
      </c>
      <c r="H83" s="161">
        <v>18</v>
      </c>
      <c r="I83" s="161">
        <v>4</v>
      </c>
      <c r="J83" s="356">
        <v>56</v>
      </c>
      <c r="K83" s="199">
        <v>192</v>
      </c>
      <c r="L83" s="161">
        <v>2</v>
      </c>
      <c r="M83" s="161">
        <v>155</v>
      </c>
      <c r="N83" s="161">
        <v>24</v>
      </c>
      <c r="O83" s="161">
        <v>8</v>
      </c>
      <c r="P83" s="161">
        <v>22</v>
      </c>
      <c r="Q83" s="161">
        <v>2</v>
      </c>
      <c r="R83" s="198">
        <v>47</v>
      </c>
    </row>
    <row r="84" spans="1:18" ht="15">
      <c r="A84" s="226" t="s">
        <v>417</v>
      </c>
      <c r="B84" s="248" t="s">
        <v>206</v>
      </c>
      <c r="C84" s="199">
        <v>76</v>
      </c>
      <c r="D84" s="161">
        <v>3</v>
      </c>
      <c r="E84" s="161">
        <v>81</v>
      </c>
      <c r="F84" s="161">
        <v>7</v>
      </c>
      <c r="G84" s="161">
        <v>26</v>
      </c>
      <c r="H84" s="161">
        <v>18</v>
      </c>
      <c r="I84" s="161">
        <v>26</v>
      </c>
      <c r="J84" s="356">
        <v>78</v>
      </c>
      <c r="K84" s="199">
        <v>88</v>
      </c>
      <c r="L84" s="161">
        <v>4</v>
      </c>
      <c r="M84" s="161">
        <v>107</v>
      </c>
      <c r="N84" s="161">
        <v>18</v>
      </c>
      <c r="O84" s="161">
        <v>30</v>
      </c>
      <c r="P84" s="161">
        <v>12</v>
      </c>
      <c r="Q84" s="161">
        <v>21</v>
      </c>
      <c r="R84" s="198">
        <v>61</v>
      </c>
    </row>
    <row r="85" spans="1:18" ht="15">
      <c r="A85" s="226" t="s">
        <v>418</v>
      </c>
      <c r="B85" s="248" t="s">
        <v>207</v>
      </c>
      <c r="C85" s="199">
        <v>42</v>
      </c>
      <c r="D85" s="161">
        <v>0</v>
      </c>
      <c r="E85" s="161">
        <v>50</v>
      </c>
      <c r="F85" s="161">
        <v>6</v>
      </c>
      <c r="G85" s="161">
        <v>2</v>
      </c>
      <c r="H85" s="161">
        <v>4</v>
      </c>
      <c r="I85" s="161">
        <v>1</v>
      </c>
      <c r="J85" s="356">
        <v>12</v>
      </c>
      <c r="K85" s="199">
        <v>69</v>
      </c>
      <c r="L85" s="161">
        <v>3</v>
      </c>
      <c r="M85" s="161">
        <v>66</v>
      </c>
      <c r="N85" s="161">
        <v>2</v>
      </c>
      <c r="O85" s="161">
        <v>0</v>
      </c>
      <c r="P85" s="161">
        <v>6</v>
      </c>
      <c r="Q85" s="161">
        <v>1</v>
      </c>
      <c r="R85" s="198">
        <v>15</v>
      </c>
    </row>
    <row r="86" spans="1:18" ht="15">
      <c r="A86" s="226" t="s">
        <v>419</v>
      </c>
      <c r="B86" s="248" t="s">
        <v>208</v>
      </c>
      <c r="C86" s="199">
        <v>205</v>
      </c>
      <c r="D86" s="161">
        <v>3</v>
      </c>
      <c r="E86" s="161">
        <v>156</v>
      </c>
      <c r="F86" s="161">
        <v>23</v>
      </c>
      <c r="G86" s="161">
        <v>5</v>
      </c>
      <c r="H86" s="161">
        <v>35</v>
      </c>
      <c r="I86" s="161">
        <v>7</v>
      </c>
      <c r="J86" s="356">
        <v>54</v>
      </c>
      <c r="K86" s="199">
        <v>200</v>
      </c>
      <c r="L86" s="161">
        <v>3</v>
      </c>
      <c r="M86" s="161">
        <v>120</v>
      </c>
      <c r="N86" s="161">
        <v>31</v>
      </c>
      <c r="O86" s="161">
        <v>4</v>
      </c>
      <c r="P86" s="161">
        <v>40</v>
      </c>
      <c r="Q86" s="161">
        <v>2</v>
      </c>
      <c r="R86" s="198">
        <v>41</v>
      </c>
    </row>
    <row r="87" spans="1:18" ht="15.75" thickBot="1">
      <c r="A87" s="227" t="s">
        <v>420</v>
      </c>
      <c r="B87" s="249" t="s">
        <v>209</v>
      </c>
      <c r="C87" s="342">
        <v>147</v>
      </c>
      <c r="D87" s="201">
        <v>0</v>
      </c>
      <c r="E87" s="201">
        <v>111</v>
      </c>
      <c r="F87" s="201">
        <v>29</v>
      </c>
      <c r="G87" s="201">
        <v>3</v>
      </c>
      <c r="H87" s="201">
        <v>25</v>
      </c>
      <c r="I87" s="201">
        <v>4</v>
      </c>
      <c r="J87" s="357">
        <v>58</v>
      </c>
      <c r="K87" s="342">
        <v>151</v>
      </c>
      <c r="L87" s="201">
        <v>1</v>
      </c>
      <c r="M87" s="201">
        <v>125</v>
      </c>
      <c r="N87" s="201">
        <v>28</v>
      </c>
      <c r="O87" s="201">
        <v>0</v>
      </c>
      <c r="P87" s="201">
        <v>26</v>
      </c>
      <c r="Q87" s="201">
        <v>1</v>
      </c>
      <c r="R87" s="285">
        <v>35</v>
      </c>
    </row>
    <row r="88" spans="1:18" s="43" customFormat="1" ht="17.25" customHeight="1" thickBot="1">
      <c r="A88" s="224"/>
      <c r="B88" s="224" t="s">
        <v>210</v>
      </c>
      <c r="C88" s="260">
        <f aca="true" t="shared" si="0" ref="C88:K88">SUM(C7:C87)</f>
        <v>63709</v>
      </c>
      <c r="D88" s="255">
        <f t="shared" si="0"/>
        <v>771</v>
      </c>
      <c r="E88" s="261">
        <f t="shared" si="0"/>
        <v>41972</v>
      </c>
      <c r="F88" s="228">
        <f t="shared" si="0"/>
        <v>12502</v>
      </c>
      <c r="G88" s="262">
        <f t="shared" si="0"/>
        <v>1463</v>
      </c>
      <c r="H88" s="260">
        <f t="shared" si="0"/>
        <v>11038</v>
      </c>
      <c r="I88" s="255">
        <f t="shared" si="0"/>
        <v>1290</v>
      </c>
      <c r="J88" s="358">
        <f t="shared" si="0"/>
        <v>19610</v>
      </c>
      <c r="K88" s="260">
        <f t="shared" si="0"/>
        <v>66701</v>
      </c>
      <c r="L88" s="255">
        <f aca="true" t="shared" si="1" ref="L88:Q88">SUM(L7:L87)</f>
        <v>921</v>
      </c>
      <c r="M88" s="358">
        <f t="shared" si="1"/>
        <v>47069</v>
      </c>
      <c r="N88" s="260">
        <f t="shared" si="1"/>
        <v>12513</v>
      </c>
      <c r="O88" s="261">
        <f t="shared" si="1"/>
        <v>1578</v>
      </c>
      <c r="P88" s="359">
        <f t="shared" si="1"/>
        <v>12114</v>
      </c>
      <c r="Q88" s="255">
        <f t="shared" si="1"/>
        <v>1587</v>
      </c>
      <c r="R88" s="258">
        <f>SUM(R7:R87)</f>
        <v>19061</v>
      </c>
    </row>
    <row r="89" spans="1:18" s="49" customFormat="1" ht="16.5" thickTop="1">
      <c r="A89" s="259" t="s">
        <v>18</v>
      </c>
      <c r="B89" s="44"/>
      <c r="C89" s="45"/>
      <c r="D89" s="46"/>
      <c r="E89" s="46"/>
      <c r="F89" s="47"/>
      <c r="G89" s="47"/>
      <c r="H89" s="47"/>
      <c r="I89" s="47"/>
      <c r="J89" s="47"/>
      <c r="K89" s="48"/>
      <c r="L89" s="48"/>
      <c r="M89" s="48"/>
      <c r="N89" s="48"/>
      <c r="O89" s="48"/>
      <c r="P89" s="48"/>
      <c r="Q89" s="48"/>
      <c r="R89" s="48"/>
    </row>
    <row r="90" spans="1:11" s="53" customFormat="1" ht="20.25">
      <c r="A90" s="50"/>
      <c r="B90" s="50"/>
      <c r="C90" s="51"/>
      <c r="D90" s="51"/>
      <c r="E90" s="51"/>
      <c r="F90" s="51"/>
      <c r="G90" s="51"/>
      <c r="H90" s="51"/>
      <c r="I90" s="51"/>
      <c r="J90" s="51"/>
      <c r="K90" s="52"/>
    </row>
    <row r="91" spans="1:11" s="55" customFormat="1" ht="20.25" customHeight="1">
      <c r="A91" s="54"/>
      <c r="B91" s="54"/>
      <c r="K91" s="56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C5" sqref="C5:C7"/>
    </sheetView>
  </sheetViews>
  <sheetFormatPr defaultColWidth="9.140625" defaultRowHeight="15"/>
  <cols>
    <col min="1" max="1" width="5.00390625" style="97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8.8515625" style="0" customWidth="1"/>
    <col min="9" max="9" width="5.421875" style="0" customWidth="1"/>
    <col min="10" max="10" width="13.8515625" style="0" customWidth="1"/>
    <col min="11" max="11" width="5.57421875" style="0" customWidth="1"/>
    <col min="12" max="12" width="3.8515625" style="0" customWidth="1"/>
    <col min="13" max="13" width="8.140625" style="0" customWidth="1"/>
  </cols>
  <sheetData>
    <row r="1" spans="2:13" s="40" customFormat="1" ht="15.75">
      <c r="B1" s="554" t="s">
        <v>569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2:14" s="40" customFormat="1" ht="15">
      <c r="B2" s="41"/>
      <c r="C2" s="41"/>
      <c r="L2" s="57"/>
      <c r="M2" s="345"/>
      <c r="N2" s="345"/>
    </row>
    <row r="3" spans="2:13" s="40" customFormat="1" ht="15">
      <c r="B3" s="555" t="s">
        <v>484</v>
      </c>
      <c r="C3" s="555"/>
      <c r="D3" s="555"/>
      <c r="E3" s="555"/>
      <c r="F3" s="555"/>
      <c r="G3" s="555"/>
      <c r="H3" s="555"/>
      <c r="I3" s="555"/>
      <c r="J3" s="555"/>
      <c r="K3" s="555"/>
      <c r="L3" s="114"/>
      <c r="M3" s="114"/>
    </row>
    <row r="4" ht="15.75" thickBot="1">
      <c r="C4" s="97"/>
    </row>
    <row r="5" spans="2:13" ht="16.5" thickBot="1" thickTop="1">
      <c r="B5" s="556" t="s">
        <v>339</v>
      </c>
      <c r="C5" s="559" t="s">
        <v>482</v>
      </c>
      <c r="D5" s="562" t="s">
        <v>577</v>
      </c>
      <c r="E5" s="563"/>
      <c r="F5" s="563"/>
      <c r="G5" s="563"/>
      <c r="H5" s="563"/>
      <c r="I5" s="562" t="s">
        <v>578</v>
      </c>
      <c r="J5" s="563"/>
      <c r="K5" s="563"/>
      <c r="L5" s="563"/>
      <c r="M5" s="564"/>
    </row>
    <row r="6" spans="2:13" ht="23.25" thickTop="1">
      <c r="B6" s="557"/>
      <c r="C6" s="560"/>
      <c r="D6" s="552" t="s">
        <v>214</v>
      </c>
      <c r="E6" s="553"/>
      <c r="F6" s="112" t="s">
        <v>483</v>
      </c>
      <c r="G6" s="552" t="s">
        <v>7</v>
      </c>
      <c r="H6" s="553"/>
      <c r="I6" s="552" t="s">
        <v>214</v>
      </c>
      <c r="J6" s="553"/>
      <c r="K6" s="113" t="s">
        <v>483</v>
      </c>
      <c r="L6" s="552" t="s">
        <v>7</v>
      </c>
      <c r="M6" s="553"/>
    </row>
    <row r="7" spans="2:13" ht="15.75" customHeight="1" thickBot="1">
      <c r="B7" s="558"/>
      <c r="C7" s="561"/>
      <c r="D7" s="192" t="s">
        <v>9</v>
      </c>
      <c r="E7" s="193" t="s">
        <v>490</v>
      </c>
      <c r="F7" s="192" t="s">
        <v>9</v>
      </c>
      <c r="G7" s="192" t="s">
        <v>9</v>
      </c>
      <c r="H7" s="193" t="s">
        <v>490</v>
      </c>
      <c r="I7" s="192" t="s">
        <v>9</v>
      </c>
      <c r="J7" s="193" t="s">
        <v>490</v>
      </c>
      <c r="K7" s="192" t="s">
        <v>9</v>
      </c>
      <c r="L7" s="192" t="s">
        <v>9</v>
      </c>
      <c r="M7" s="193" t="s">
        <v>490</v>
      </c>
    </row>
    <row r="8" spans="2:13" ht="15.75" thickTop="1">
      <c r="B8" s="115" t="s">
        <v>340</v>
      </c>
      <c r="C8" s="115" t="s">
        <v>130</v>
      </c>
      <c r="D8" s="195">
        <v>93</v>
      </c>
      <c r="E8" s="190">
        <v>17550000</v>
      </c>
      <c r="F8" s="184">
        <v>46</v>
      </c>
      <c r="G8" s="184">
        <v>0</v>
      </c>
      <c r="H8" s="190">
        <v>0</v>
      </c>
      <c r="I8" s="190">
        <v>1389</v>
      </c>
      <c r="J8" s="190">
        <v>245236300</v>
      </c>
      <c r="K8" s="184">
        <v>511</v>
      </c>
      <c r="L8" s="184">
        <v>14</v>
      </c>
      <c r="M8" s="196">
        <v>97400</v>
      </c>
    </row>
    <row r="9" spans="2:13" ht="15">
      <c r="B9" s="116" t="s">
        <v>341</v>
      </c>
      <c r="C9" s="116" t="s">
        <v>131</v>
      </c>
      <c r="D9" s="197">
        <v>9</v>
      </c>
      <c r="E9" s="161">
        <v>2750000</v>
      </c>
      <c r="F9" s="160">
        <v>17</v>
      </c>
      <c r="G9" s="160">
        <v>1</v>
      </c>
      <c r="H9" s="160">
        <v>1080</v>
      </c>
      <c r="I9" s="160">
        <v>141</v>
      </c>
      <c r="J9" s="161">
        <v>28400000</v>
      </c>
      <c r="K9" s="160">
        <v>131</v>
      </c>
      <c r="L9" s="160">
        <v>5</v>
      </c>
      <c r="M9" s="198">
        <v>4180</v>
      </c>
    </row>
    <row r="10" spans="2:13" ht="15">
      <c r="B10" s="117" t="s">
        <v>342</v>
      </c>
      <c r="C10" s="117" t="s">
        <v>132</v>
      </c>
      <c r="D10" s="197">
        <v>17</v>
      </c>
      <c r="E10" s="161">
        <v>1825000</v>
      </c>
      <c r="F10" s="160">
        <v>22</v>
      </c>
      <c r="G10" s="160">
        <v>1</v>
      </c>
      <c r="H10" s="160">
        <v>700</v>
      </c>
      <c r="I10" s="160">
        <v>257</v>
      </c>
      <c r="J10" s="161">
        <v>53190000</v>
      </c>
      <c r="K10" s="160">
        <v>235</v>
      </c>
      <c r="L10" s="160">
        <v>12</v>
      </c>
      <c r="M10" s="198">
        <v>18100</v>
      </c>
    </row>
    <row r="11" spans="2:13" ht="15">
      <c r="B11" s="116" t="s">
        <v>343</v>
      </c>
      <c r="C11" s="116" t="s">
        <v>133</v>
      </c>
      <c r="D11" s="197">
        <v>3</v>
      </c>
      <c r="E11" s="161">
        <v>2510000</v>
      </c>
      <c r="F11" s="160">
        <v>5</v>
      </c>
      <c r="G11" s="160">
        <v>0</v>
      </c>
      <c r="H11" s="160">
        <v>0</v>
      </c>
      <c r="I11" s="160">
        <v>79</v>
      </c>
      <c r="J11" s="161">
        <v>24035000</v>
      </c>
      <c r="K11" s="160">
        <v>135</v>
      </c>
      <c r="L11" s="160">
        <v>1</v>
      </c>
      <c r="M11" s="198">
        <v>7000</v>
      </c>
    </row>
    <row r="12" spans="2:13" ht="15">
      <c r="B12" s="117" t="s">
        <v>344</v>
      </c>
      <c r="C12" s="117" t="s">
        <v>134</v>
      </c>
      <c r="D12" s="197">
        <v>5</v>
      </c>
      <c r="E12" s="161">
        <v>205000</v>
      </c>
      <c r="F12" s="160">
        <v>6</v>
      </c>
      <c r="G12" s="160">
        <v>0</v>
      </c>
      <c r="H12" s="160">
        <v>0</v>
      </c>
      <c r="I12" s="160">
        <v>90</v>
      </c>
      <c r="J12" s="161">
        <v>16265000</v>
      </c>
      <c r="K12" s="160">
        <v>59</v>
      </c>
      <c r="L12" s="160">
        <v>6</v>
      </c>
      <c r="M12" s="198">
        <v>4200</v>
      </c>
    </row>
    <row r="13" spans="2:13" ht="15">
      <c r="B13" s="116" t="s">
        <v>345</v>
      </c>
      <c r="C13" s="116" t="s">
        <v>135</v>
      </c>
      <c r="D13" s="197">
        <v>516</v>
      </c>
      <c r="E13" s="161">
        <v>92801610</v>
      </c>
      <c r="F13" s="160">
        <v>222</v>
      </c>
      <c r="G13" s="160">
        <v>21</v>
      </c>
      <c r="H13" s="161">
        <v>15200</v>
      </c>
      <c r="I13" s="161">
        <v>7266</v>
      </c>
      <c r="J13" s="161">
        <v>3663863982</v>
      </c>
      <c r="K13" s="161">
        <v>1924</v>
      </c>
      <c r="L13" s="160">
        <v>146</v>
      </c>
      <c r="M13" s="198">
        <v>214600</v>
      </c>
    </row>
    <row r="14" spans="2:13" ht="15">
      <c r="B14" s="117" t="s">
        <v>346</v>
      </c>
      <c r="C14" s="117" t="s">
        <v>136</v>
      </c>
      <c r="D14" s="197">
        <v>197</v>
      </c>
      <c r="E14" s="161">
        <v>20438000</v>
      </c>
      <c r="F14" s="160">
        <v>88</v>
      </c>
      <c r="G14" s="160">
        <v>2</v>
      </c>
      <c r="H14" s="161">
        <v>2700</v>
      </c>
      <c r="I14" s="161">
        <v>2475</v>
      </c>
      <c r="J14" s="161">
        <v>286098786</v>
      </c>
      <c r="K14" s="161">
        <v>1509</v>
      </c>
      <c r="L14" s="160">
        <v>24</v>
      </c>
      <c r="M14" s="198">
        <v>69100</v>
      </c>
    </row>
    <row r="15" spans="2:13" ht="15">
      <c r="B15" s="116" t="s">
        <v>347</v>
      </c>
      <c r="C15" s="116" t="s">
        <v>137</v>
      </c>
      <c r="D15" s="197">
        <v>7</v>
      </c>
      <c r="E15" s="161">
        <v>1180000</v>
      </c>
      <c r="F15" s="160">
        <v>4</v>
      </c>
      <c r="G15" s="160">
        <v>0</v>
      </c>
      <c r="H15" s="160">
        <v>0</v>
      </c>
      <c r="I15" s="160">
        <v>48</v>
      </c>
      <c r="J15" s="161">
        <v>9215000</v>
      </c>
      <c r="K15" s="160">
        <v>62</v>
      </c>
      <c r="L15" s="160">
        <v>10</v>
      </c>
      <c r="M15" s="198">
        <v>7100</v>
      </c>
    </row>
    <row r="16" spans="2:13" ht="15">
      <c r="B16" s="117" t="s">
        <v>348</v>
      </c>
      <c r="C16" s="117" t="s">
        <v>138</v>
      </c>
      <c r="D16" s="197">
        <v>38</v>
      </c>
      <c r="E16" s="161">
        <v>4630000</v>
      </c>
      <c r="F16" s="160">
        <v>87</v>
      </c>
      <c r="G16" s="160">
        <v>1</v>
      </c>
      <c r="H16" s="160">
        <v>700</v>
      </c>
      <c r="I16" s="160">
        <v>609</v>
      </c>
      <c r="J16" s="161">
        <v>80278600</v>
      </c>
      <c r="K16" s="160">
        <v>957</v>
      </c>
      <c r="L16" s="160">
        <v>14</v>
      </c>
      <c r="M16" s="198">
        <v>34300</v>
      </c>
    </row>
    <row r="17" spans="2:13" ht="15">
      <c r="B17" s="116" t="s">
        <v>349</v>
      </c>
      <c r="C17" s="116" t="s">
        <v>139</v>
      </c>
      <c r="D17" s="197">
        <v>31</v>
      </c>
      <c r="E17" s="161">
        <v>24985000</v>
      </c>
      <c r="F17" s="160">
        <v>41</v>
      </c>
      <c r="G17" s="160">
        <v>1</v>
      </c>
      <c r="H17" s="160">
        <v>1400</v>
      </c>
      <c r="I17" s="160">
        <v>425</v>
      </c>
      <c r="J17" s="161">
        <v>80004700</v>
      </c>
      <c r="K17" s="160">
        <v>427</v>
      </c>
      <c r="L17" s="160">
        <v>13</v>
      </c>
      <c r="M17" s="198">
        <v>19200</v>
      </c>
    </row>
    <row r="18" spans="2:13" ht="15">
      <c r="B18" s="117" t="s">
        <v>350</v>
      </c>
      <c r="C18" s="117" t="s">
        <v>140</v>
      </c>
      <c r="D18" s="197">
        <v>5</v>
      </c>
      <c r="E18" s="161">
        <v>710000</v>
      </c>
      <c r="F18" s="160">
        <v>6</v>
      </c>
      <c r="G18" s="160">
        <v>0</v>
      </c>
      <c r="H18" s="160">
        <v>0</v>
      </c>
      <c r="I18" s="160">
        <v>76</v>
      </c>
      <c r="J18" s="161">
        <v>9881500</v>
      </c>
      <c r="K18" s="160">
        <v>91</v>
      </c>
      <c r="L18" s="160">
        <v>3</v>
      </c>
      <c r="M18" s="198">
        <v>9800</v>
      </c>
    </row>
    <row r="19" spans="2:13" ht="15">
      <c r="B19" s="116" t="s">
        <v>351</v>
      </c>
      <c r="C19" s="116" t="s">
        <v>141</v>
      </c>
      <c r="D19" s="197">
        <v>3</v>
      </c>
      <c r="E19" s="161">
        <v>1250000</v>
      </c>
      <c r="F19" s="160">
        <v>4</v>
      </c>
      <c r="G19" s="160">
        <v>0</v>
      </c>
      <c r="H19" s="160">
        <v>0</v>
      </c>
      <c r="I19" s="160">
        <v>115</v>
      </c>
      <c r="J19" s="161">
        <v>16840000</v>
      </c>
      <c r="K19" s="160">
        <v>73</v>
      </c>
      <c r="L19" s="160">
        <v>3</v>
      </c>
      <c r="M19" s="198">
        <v>1041800</v>
      </c>
    </row>
    <row r="20" spans="2:13" ht="15">
      <c r="B20" s="117" t="s">
        <v>352</v>
      </c>
      <c r="C20" s="117" t="s">
        <v>142</v>
      </c>
      <c r="D20" s="197">
        <v>4</v>
      </c>
      <c r="E20" s="161">
        <v>400000</v>
      </c>
      <c r="F20" s="160">
        <v>5</v>
      </c>
      <c r="G20" s="160">
        <v>0</v>
      </c>
      <c r="H20" s="160">
        <v>0</v>
      </c>
      <c r="I20" s="160">
        <v>67</v>
      </c>
      <c r="J20" s="161">
        <v>14515000</v>
      </c>
      <c r="K20" s="160">
        <v>61</v>
      </c>
      <c r="L20" s="160">
        <v>3</v>
      </c>
      <c r="M20" s="198">
        <v>7000</v>
      </c>
    </row>
    <row r="21" spans="2:13" ht="15">
      <c r="B21" s="116" t="s">
        <v>353</v>
      </c>
      <c r="C21" s="116" t="s">
        <v>143</v>
      </c>
      <c r="D21" s="197">
        <v>15</v>
      </c>
      <c r="E21" s="161">
        <v>2990000</v>
      </c>
      <c r="F21" s="160">
        <v>7</v>
      </c>
      <c r="G21" s="160">
        <v>1</v>
      </c>
      <c r="H21" s="160">
        <v>700</v>
      </c>
      <c r="I21" s="160">
        <v>130</v>
      </c>
      <c r="J21" s="161">
        <v>20965000</v>
      </c>
      <c r="K21" s="160">
        <v>145</v>
      </c>
      <c r="L21" s="160">
        <v>3</v>
      </c>
      <c r="M21" s="198">
        <v>14700</v>
      </c>
    </row>
    <row r="22" spans="2:13" ht="15">
      <c r="B22" s="117" t="s">
        <v>354</v>
      </c>
      <c r="C22" s="117" t="s">
        <v>144</v>
      </c>
      <c r="D22" s="197">
        <v>9</v>
      </c>
      <c r="E22" s="161">
        <v>1671000</v>
      </c>
      <c r="F22" s="160">
        <v>4</v>
      </c>
      <c r="G22" s="160">
        <v>0</v>
      </c>
      <c r="H22" s="160">
        <v>0</v>
      </c>
      <c r="I22" s="160">
        <v>115</v>
      </c>
      <c r="J22" s="161">
        <v>24438000</v>
      </c>
      <c r="K22" s="160">
        <v>76</v>
      </c>
      <c r="L22" s="160">
        <v>4</v>
      </c>
      <c r="M22" s="198">
        <v>6275</v>
      </c>
    </row>
    <row r="23" spans="2:13" ht="15">
      <c r="B23" s="116" t="s">
        <v>355</v>
      </c>
      <c r="C23" s="116" t="s">
        <v>145</v>
      </c>
      <c r="D23" s="197">
        <v>211</v>
      </c>
      <c r="E23" s="161">
        <v>50286000</v>
      </c>
      <c r="F23" s="160">
        <v>96</v>
      </c>
      <c r="G23" s="160">
        <v>2</v>
      </c>
      <c r="H23" s="160">
        <v>2100</v>
      </c>
      <c r="I23" s="161">
        <v>2612</v>
      </c>
      <c r="J23" s="161">
        <v>495284283</v>
      </c>
      <c r="K23" s="160">
        <v>773</v>
      </c>
      <c r="L23" s="160">
        <v>30</v>
      </c>
      <c r="M23" s="198">
        <v>207700</v>
      </c>
    </row>
    <row r="24" spans="2:13" ht="15">
      <c r="B24" s="117" t="s">
        <v>356</v>
      </c>
      <c r="C24" s="117" t="s">
        <v>146</v>
      </c>
      <c r="D24" s="197">
        <v>18</v>
      </c>
      <c r="E24" s="161">
        <v>4415000</v>
      </c>
      <c r="F24" s="160">
        <v>19</v>
      </c>
      <c r="G24" s="160">
        <v>4</v>
      </c>
      <c r="H24" s="160">
        <v>177800</v>
      </c>
      <c r="I24" s="160">
        <v>260</v>
      </c>
      <c r="J24" s="161">
        <v>40142500</v>
      </c>
      <c r="K24" s="160">
        <v>191</v>
      </c>
      <c r="L24" s="160">
        <v>36</v>
      </c>
      <c r="M24" s="198">
        <v>358800</v>
      </c>
    </row>
    <row r="25" spans="2:13" ht="15">
      <c r="B25" s="116" t="s">
        <v>357</v>
      </c>
      <c r="C25" s="116" t="s">
        <v>147</v>
      </c>
      <c r="D25" s="197">
        <v>3</v>
      </c>
      <c r="E25" s="161">
        <v>120000</v>
      </c>
      <c r="F25" s="160">
        <v>2</v>
      </c>
      <c r="G25" s="160">
        <v>0</v>
      </c>
      <c r="H25" s="160">
        <v>0</v>
      </c>
      <c r="I25" s="160">
        <v>60</v>
      </c>
      <c r="J25" s="161">
        <v>10550000</v>
      </c>
      <c r="K25" s="160">
        <v>35</v>
      </c>
      <c r="L25" s="160">
        <v>4</v>
      </c>
      <c r="M25" s="198">
        <v>3100</v>
      </c>
    </row>
    <row r="26" spans="2:13" ht="15">
      <c r="B26" s="117" t="s">
        <v>358</v>
      </c>
      <c r="C26" s="117" t="s">
        <v>148</v>
      </c>
      <c r="D26" s="197">
        <v>12</v>
      </c>
      <c r="E26" s="161">
        <v>2800000</v>
      </c>
      <c r="F26" s="160">
        <v>17</v>
      </c>
      <c r="G26" s="160">
        <v>0</v>
      </c>
      <c r="H26" s="160">
        <v>0</v>
      </c>
      <c r="I26" s="160">
        <v>183</v>
      </c>
      <c r="J26" s="161">
        <v>32656950</v>
      </c>
      <c r="K26" s="160">
        <v>218</v>
      </c>
      <c r="L26" s="160">
        <v>17</v>
      </c>
      <c r="M26" s="198">
        <v>69900</v>
      </c>
    </row>
    <row r="27" spans="2:13" ht="15">
      <c r="B27" s="116" t="s">
        <v>359</v>
      </c>
      <c r="C27" s="116" t="s">
        <v>149</v>
      </c>
      <c r="D27" s="197">
        <v>67</v>
      </c>
      <c r="E27" s="161">
        <v>63160000</v>
      </c>
      <c r="F27" s="160">
        <v>89</v>
      </c>
      <c r="G27" s="160">
        <v>0</v>
      </c>
      <c r="H27" s="160">
        <v>0</v>
      </c>
      <c r="I27" s="160">
        <v>601</v>
      </c>
      <c r="J27" s="161">
        <v>135926670</v>
      </c>
      <c r="K27" s="160">
        <v>683</v>
      </c>
      <c r="L27" s="160">
        <v>5</v>
      </c>
      <c r="M27" s="198">
        <v>3500</v>
      </c>
    </row>
    <row r="28" spans="2:13" ht="15">
      <c r="B28" s="117" t="s">
        <v>360</v>
      </c>
      <c r="C28" s="117" t="s">
        <v>150</v>
      </c>
      <c r="D28" s="197">
        <v>50</v>
      </c>
      <c r="E28" s="161">
        <v>17170000</v>
      </c>
      <c r="F28" s="160">
        <v>38</v>
      </c>
      <c r="G28" s="160">
        <v>1</v>
      </c>
      <c r="H28" s="161">
        <v>700</v>
      </c>
      <c r="I28" s="160">
        <v>679</v>
      </c>
      <c r="J28" s="161">
        <v>145630000</v>
      </c>
      <c r="K28" s="160">
        <v>413</v>
      </c>
      <c r="L28" s="160">
        <v>7</v>
      </c>
      <c r="M28" s="198">
        <v>7000</v>
      </c>
    </row>
    <row r="29" spans="2:13" ht="15">
      <c r="B29" s="116" t="s">
        <v>361</v>
      </c>
      <c r="C29" s="116" t="s">
        <v>151</v>
      </c>
      <c r="D29" s="197">
        <v>11</v>
      </c>
      <c r="E29" s="161">
        <v>2080000</v>
      </c>
      <c r="F29" s="160">
        <v>8</v>
      </c>
      <c r="G29" s="160">
        <v>2</v>
      </c>
      <c r="H29" s="161">
        <v>1400</v>
      </c>
      <c r="I29" s="160">
        <v>154</v>
      </c>
      <c r="J29" s="161">
        <v>22770000</v>
      </c>
      <c r="K29" s="160">
        <v>102</v>
      </c>
      <c r="L29" s="160">
        <v>8</v>
      </c>
      <c r="M29" s="198">
        <v>4900</v>
      </c>
    </row>
    <row r="30" spans="2:13" ht="15">
      <c r="B30" s="117" t="s">
        <v>362</v>
      </c>
      <c r="C30" s="117" t="s">
        <v>152</v>
      </c>
      <c r="D30" s="197">
        <v>8</v>
      </c>
      <c r="E30" s="161">
        <v>2510000</v>
      </c>
      <c r="F30" s="160">
        <v>10</v>
      </c>
      <c r="G30" s="160">
        <v>1</v>
      </c>
      <c r="H30" s="160">
        <v>700</v>
      </c>
      <c r="I30" s="160">
        <v>257</v>
      </c>
      <c r="J30" s="161">
        <v>81165000</v>
      </c>
      <c r="K30" s="160">
        <v>155</v>
      </c>
      <c r="L30" s="160">
        <v>4</v>
      </c>
      <c r="M30" s="198">
        <v>3100</v>
      </c>
    </row>
    <row r="31" spans="2:13" ht="15">
      <c r="B31" s="116" t="s">
        <v>363</v>
      </c>
      <c r="C31" s="116" t="s">
        <v>153</v>
      </c>
      <c r="D31" s="197">
        <v>8</v>
      </c>
      <c r="E31" s="161">
        <v>970000</v>
      </c>
      <c r="F31" s="160">
        <v>14</v>
      </c>
      <c r="G31" s="160">
        <v>0</v>
      </c>
      <c r="H31" s="160">
        <v>0</v>
      </c>
      <c r="I31" s="160">
        <v>88</v>
      </c>
      <c r="J31" s="161">
        <v>11020000</v>
      </c>
      <c r="K31" s="160">
        <v>140</v>
      </c>
      <c r="L31" s="160">
        <v>1</v>
      </c>
      <c r="M31" s="198">
        <v>1200</v>
      </c>
    </row>
    <row r="32" spans="2:13" ht="15">
      <c r="B32" s="117" t="s">
        <v>364</v>
      </c>
      <c r="C32" s="117" t="s">
        <v>154</v>
      </c>
      <c r="D32" s="197">
        <v>17</v>
      </c>
      <c r="E32" s="161">
        <v>3290000</v>
      </c>
      <c r="F32" s="160">
        <v>13</v>
      </c>
      <c r="G32" s="160">
        <v>2</v>
      </c>
      <c r="H32" s="161">
        <v>1400</v>
      </c>
      <c r="I32" s="160">
        <v>202</v>
      </c>
      <c r="J32" s="161">
        <v>35540000</v>
      </c>
      <c r="K32" s="160">
        <v>125</v>
      </c>
      <c r="L32" s="160">
        <v>5</v>
      </c>
      <c r="M32" s="198">
        <v>7900</v>
      </c>
    </row>
    <row r="33" spans="2:13" ht="15">
      <c r="B33" s="116" t="s">
        <v>365</v>
      </c>
      <c r="C33" s="116" t="s">
        <v>155</v>
      </c>
      <c r="D33" s="197">
        <v>28</v>
      </c>
      <c r="E33" s="161">
        <v>6090000</v>
      </c>
      <c r="F33" s="160">
        <v>87</v>
      </c>
      <c r="G33" s="160">
        <v>1</v>
      </c>
      <c r="H33" s="161">
        <v>1400</v>
      </c>
      <c r="I33" s="160">
        <v>499</v>
      </c>
      <c r="J33" s="161">
        <v>87806125</v>
      </c>
      <c r="K33" s="160">
        <v>1024</v>
      </c>
      <c r="L33" s="160">
        <v>7</v>
      </c>
      <c r="M33" s="198">
        <v>7900</v>
      </c>
    </row>
    <row r="34" spans="2:13" ht="15">
      <c r="B34" s="117" t="s">
        <v>366</v>
      </c>
      <c r="C34" s="117" t="s">
        <v>156</v>
      </c>
      <c r="D34" s="197">
        <v>112</v>
      </c>
      <c r="E34" s="161">
        <v>25100000</v>
      </c>
      <c r="F34" s="160">
        <v>90</v>
      </c>
      <c r="G34" s="160">
        <v>0</v>
      </c>
      <c r="H34" s="160">
        <v>0</v>
      </c>
      <c r="I34" s="161">
        <v>1461</v>
      </c>
      <c r="J34" s="161">
        <v>446687100</v>
      </c>
      <c r="K34" s="160">
        <v>828</v>
      </c>
      <c r="L34" s="160">
        <v>5</v>
      </c>
      <c r="M34" s="198">
        <v>19100</v>
      </c>
    </row>
    <row r="35" spans="2:13" ht="15">
      <c r="B35" s="116" t="s">
        <v>367</v>
      </c>
      <c r="C35" s="116" t="s">
        <v>157</v>
      </c>
      <c r="D35" s="197">
        <v>11</v>
      </c>
      <c r="E35" s="161">
        <v>1920000</v>
      </c>
      <c r="F35" s="160">
        <v>7</v>
      </c>
      <c r="G35" s="160">
        <v>0</v>
      </c>
      <c r="H35" s="161">
        <v>0</v>
      </c>
      <c r="I35" s="160">
        <v>107</v>
      </c>
      <c r="J35" s="161">
        <v>19052000</v>
      </c>
      <c r="K35" s="160">
        <v>125</v>
      </c>
      <c r="L35" s="160">
        <v>5</v>
      </c>
      <c r="M35" s="198">
        <v>7700</v>
      </c>
    </row>
    <row r="36" spans="2:13" ht="15">
      <c r="B36" s="117" t="s">
        <v>368</v>
      </c>
      <c r="C36" s="117" t="s">
        <v>158</v>
      </c>
      <c r="D36" s="197">
        <v>3</v>
      </c>
      <c r="E36" s="161">
        <v>420000</v>
      </c>
      <c r="F36" s="160">
        <v>1</v>
      </c>
      <c r="G36" s="160">
        <v>1</v>
      </c>
      <c r="H36" s="160">
        <v>700</v>
      </c>
      <c r="I36" s="160">
        <v>39</v>
      </c>
      <c r="J36" s="161">
        <v>6720000</v>
      </c>
      <c r="K36" s="160">
        <v>46</v>
      </c>
      <c r="L36" s="160">
        <v>9</v>
      </c>
      <c r="M36" s="198">
        <v>19800</v>
      </c>
    </row>
    <row r="37" spans="2:13" ht="15">
      <c r="B37" s="116" t="s">
        <v>369</v>
      </c>
      <c r="C37" s="116" t="s">
        <v>159</v>
      </c>
      <c r="D37" s="197">
        <v>4</v>
      </c>
      <c r="E37" s="161">
        <v>2410000</v>
      </c>
      <c r="F37" s="160">
        <v>6</v>
      </c>
      <c r="G37" s="160">
        <v>0</v>
      </c>
      <c r="H37" s="161">
        <v>0</v>
      </c>
      <c r="I37" s="160">
        <v>33</v>
      </c>
      <c r="J37" s="161">
        <v>9190000</v>
      </c>
      <c r="K37" s="160">
        <v>40</v>
      </c>
      <c r="L37" s="160">
        <v>1</v>
      </c>
      <c r="M37" s="198">
        <v>7000</v>
      </c>
    </row>
    <row r="38" spans="2:13" ht="15">
      <c r="B38" s="117" t="s">
        <v>370</v>
      </c>
      <c r="C38" s="117" t="s">
        <v>160</v>
      </c>
      <c r="D38" s="197">
        <v>46</v>
      </c>
      <c r="E38" s="161">
        <v>9965000</v>
      </c>
      <c r="F38" s="160">
        <v>25</v>
      </c>
      <c r="G38" s="160">
        <v>1</v>
      </c>
      <c r="H38" s="160">
        <v>700</v>
      </c>
      <c r="I38" s="160">
        <v>806</v>
      </c>
      <c r="J38" s="161">
        <v>390640538</v>
      </c>
      <c r="K38" s="160">
        <v>492</v>
      </c>
      <c r="L38" s="160">
        <v>7</v>
      </c>
      <c r="M38" s="198">
        <v>11700</v>
      </c>
    </row>
    <row r="39" spans="2:13" ht="15">
      <c r="B39" s="116" t="s">
        <v>371</v>
      </c>
      <c r="C39" s="116" t="s">
        <v>161</v>
      </c>
      <c r="D39" s="197">
        <v>11</v>
      </c>
      <c r="E39" s="161">
        <v>1610000</v>
      </c>
      <c r="F39" s="160">
        <v>16</v>
      </c>
      <c r="G39" s="160">
        <v>0</v>
      </c>
      <c r="H39" s="161">
        <v>0</v>
      </c>
      <c r="I39" s="160">
        <v>200</v>
      </c>
      <c r="J39" s="161">
        <v>22697000</v>
      </c>
      <c r="K39" s="160">
        <v>155</v>
      </c>
      <c r="L39" s="160">
        <v>12</v>
      </c>
      <c r="M39" s="198">
        <v>20600</v>
      </c>
    </row>
    <row r="40" spans="2:13" ht="15">
      <c r="B40" s="117" t="s">
        <v>372</v>
      </c>
      <c r="C40" s="117" t="s">
        <v>277</v>
      </c>
      <c r="D40" s="197">
        <v>112</v>
      </c>
      <c r="E40" s="161">
        <v>31978000</v>
      </c>
      <c r="F40" s="160">
        <v>73</v>
      </c>
      <c r="G40" s="160">
        <v>2</v>
      </c>
      <c r="H40" s="160">
        <v>1400</v>
      </c>
      <c r="I40" s="161">
        <v>1474</v>
      </c>
      <c r="J40" s="161">
        <v>299781530</v>
      </c>
      <c r="K40" s="160">
        <v>802</v>
      </c>
      <c r="L40" s="160">
        <v>24</v>
      </c>
      <c r="M40" s="198">
        <v>20500</v>
      </c>
    </row>
    <row r="41" spans="2:13" ht="15">
      <c r="B41" s="116" t="s">
        <v>373</v>
      </c>
      <c r="C41" s="116" t="s">
        <v>162</v>
      </c>
      <c r="D41" s="199">
        <v>1953</v>
      </c>
      <c r="E41" s="161">
        <v>329468429</v>
      </c>
      <c r="F41" s="160">
        <v>2769</v>
      </c>
      <c r="G41" s="160">
        <v>1</v>
      </c>
      <c r="H41" s="160">
        <v>800</v>
      </c>
      <c r="I41" s="161">
        <v>24269</v>
      </c>
      <c r="J41" s="161">
        <v>6845866153</v>
      </c>
      <c r="K41" s="161">
        <v>16655</v>
      </c>
      <c r="L41" s="160">
        <v>47</v>
      </c>
      <c r="M41" s="198">
        <v>1208800</v>
      </c>
    </row>
    <row r="42" spans="2:13" ht="15">
      <c r="B42" s="117" t="s">
        <v>374</v>
      </c>
      <c r="C42" s="117" t="s">
        <v>163</v>
      </c>
      <c r="D42" s="197">
        <v>284</v>
      </c>
      <c r="E42" s="161">
        <v>80615000</v>
      </c>
      <c r="F42" s="160">
        <v>255</v>
      </c>
      <c r="G42" s="160">
        <v>3</v>
      </c>
      <c r="H42" s="161">
        <v>145700</v>
      </c>
      <c r="I42" s="161">
        <v>3962</v>
      </c>
      <c r="J42" s="161">
        <v>676998987</v>
      </c>
      <c r="K42" s="161">
        <v>2224</v>
      </c>
      <c r="L42" s="160">
        <v>41</v>
      </c>
      <c r="M42" s="198">
        <v>361300</v>
      </c>
    </row>
    <row r="43" spans="2:13" ht="15">
      <c r="B43" s="116" t="s">
        <v>375</v>
      </c>
      <c r="C43" s="116" t="s">
        <v>164</v>
      </c>
      <c r="D43" s="197">
        <v>1</v>
      </c>
      <c r="E43" s="161">
        <v>50000</v>
      </c>
      <c r="F43" s="160">
        <v>10</v>
      </c>
      <c r="G43" s="160">
        <v>0</v>
      </c>
      <c r="H43" s="160">
        <v>0</v>
      </c>
      <c r="I43" s="160">
        <v>41</v>
      </c>
      <c r="J43" s="161">
        <v>7083000</v>
      </c>
      <c r="K43" s="160">
        <v>101</v>
      </c>
      <c r="L43" s="160">
        <v>0</v>
      </c>
      <c r="M43" s="187">
        <v>0</v>
      </c>
    </row>
    <row r="44" spans="2:13" ht="15">
      <c r="B44" s="117" t="s">
        <v>376</v>
      </c>
      <c r="C44" s="117" t="s">
        <v>165</v>
      </c>
      <c r="D44" s="197">
        <v>6</v>
      </c>
      <c r="E44" s="161">
        <v>870000</v>
      </c>
      <c r="F44" s="160">
        <v>11</v>
      </c>
      <c r="G44" s="160">
        <v>0</v>
      </c>
      <c r="H44" s="161">
        <v>0</v>
      </c>
      <c r="I44" s="160">
        <v>103</v>
      </c>
      <c r="J44" s="161">
        <v>23991000</v>
      </c>
      <c r="K44" s="160">
        <v>96</v>
      </c>
      <c r="L44" s="160">
        <v>5</v>
      </c>
      <c r="M44" s="198">
        <v>10900</v>
      </c>
    </row>
    <row r="45" spans="2:13" ht="15">
      <c r="B45" s="116" t="s">
        <v>377</v>
      </c>
      <c r="C45" s="116" t="s">
        <v>166</v>
      </c>
      <c r="D45" s="197">
        <v>64</v>
      </c>
      <c r="E45" s="161">
        <v>10150000</v>
      </c>
      <c r="F45" s="160">
        <v>64</v>
      </c>
      <c r="G45" s="160">
        <v>1</v>
      </c>
      <c r="H45" s="160">
        <v>700</v>
      </c>
      <c r="I45" s="160">
        <v>876</v>
      </c>
      <c r="J45" s="161">
        <v>186528552</v>
      </c>
      <c r="K45" s="160">
        <v>547</v>
      </c>
      <c r="L45" s="160">
        <v>8</v>
      </c>
      <c r="M45" s="198">
        <v>11900</v>
      </c>
    </row>
    <row r="46" spans="2:13" ht="15">
      <c r="B46" s="117" t="s">
        <v>378</v>
      </c>
      <c r="C46" s="117" t="s">
        <v>167</v>
      </c>
      <c r="D46" s="197">
        <v>14</v>
      </c>
      <c r="E46" s="161">
        <v>2000000</v>
      </c>
      <c r="F46" s="160">
        <v>15</v>
      </c>
      <c r="G46" s="160">
        <v>0</v>
      </c>
      <c r="H46" s="161">
        <v>0</v>
      </c>
      <c r="I46" s="160">
        <v>161</v>
      </c>
      <c r="J46" s="161">
        <v>34455050</v>
      </c>
      <c r="K46" s="160">
        <v>153</v>
      </c>
      <c r="L46" s="160">
        <v>2</v>
      </c>
      <c r="M46" s="198">
        <v>9100</v>
      </c>
    </row>
    <row r="47" spans="2:13" ht="15">
      <c r="B47" s="116" t="s">
        <v>379</v>
      </c>
      <c r="C47" s="116" t="s">
        <v>168</v>
      </c>
      <c r="D47" s="197">
        <v>1</v>
      </c>
      <c r="E47" s="161">
        <v>500000</v>
      </c>
      <c r="F47" s="160">
        <v>15</v>
      </c>
      <c r="G47" s="160">
        <v>0</v>
      </c>
      <c r="H47" s="160">
        <v>0</v>
      </c>
      <c r="I47" s="160">
        <v>68</v>
      </c>
      <c r="J47" s="161">
        <v>28465250</v>
      </c>
      <c r="K47" s="160">
        <v>94</v>
      </c>
      <c r="L47" s="160">
        <v>5</v>
      </c>
      <c r="M47" s="198">
        <v>22350</v>
      </c>
    </row>
    <row r="48" spans="2:13" ht="15">
      <c r="B48" s="117" t="s">
        <v>380</v>
      </c>
      <c r="C48" s="117" t="s">
        <v>169</v>
      </c>
      <c r="D48" s="197">
        <v>134</v>
      </c>
      <c r="E48" s="161">
        <v>132985000</v>
      </c>
      <c r="F48" s="160">
        <v>146</v>
      </c>
      <c r="G48" s="160">
        <v>1</v>
      </c>
      <c r="H48" s="160">
        <v>700</v>
      </c>
      <c r="I48" s="161">
        <v>1432</v>
      </c>
      <c r="J48" s="161">
        <v>295462200</v>
      </c>
      <c r="K48" s="160">
        <v>973</v>
      </c>
      <c r="L48" s="160">
        <v>7</v>
      </c>
      <c r="M48" s="198">
        <v>98200</v>
      </c>
    </row>
    <row r="49" spans="2:13" ht="15">
      <c r="B49" s="116" t="s">
        <v>381</v>
      </c>
      <c r="C49" s="116" t="s">
        <v>170</v>
      </c>
      <c r="D49" s="197">
        <v>100</v>
      </c>
      <c r="E49" s="161">
        <v>26690000</v>
      </c>
      <c r="F49" s="160">
        <v>98</v>
      </c>
      <c r="G49" s="160">
        <v>2</v>
      </c>
      <c r="H49" s="161">
        <v>1400</v>
      </c>
      <c r="I49" s="160">
        <v>1243</v>
      </c>
      <c r="J49" s="161">
        <v>359462000</v>
      </c>
      <c r="K49" s="160">
        <v>811</v>
      </c>
      <c r="L49" s="160">
        <v>28</v>
      </c>
      <c r="M49" s="198">
        <v>108500</v>
      </c>
    </row>
    <row r="50" spans="2:13" ht="15">
      <c r="B50" s="117" t="s">
        <v>382</v>
      </c>
      <c r="C50" s="117" t="s">
        <v>171</v>
      </c>
      <c r="D50" s="197">
        <v>6</v>
      </c>
      <c r="E50" s="161">
        <v>2406000</v>
      </c>
      <c r="F50" s="160">
        <v>19</v>
      </c>
      <c r="G50" s="160">
        <v>2</v>
      </c>
      <c r="H50" s="160">
        <v>1400</v>
      </c>
      <c r="I50" s="160">
        <v>155</v>
      </c>
      <c r="J50" s="161">
        <v>139041369</v>
      </c>
      <c r="K50" s="160">
        <v>229</v>
      </c>
      <c r="L50" s="160">
        <v>7</v>
      </c>
      <c r="M50" s="198">
        <v>4900</v>
      </c>
    </row>
    <row r="51" spans="2:13" ht="15">
      <c r="B51" s="116" t="s">
        <v>383</v>
      </c>
      <c r="C51" s="116" t="s">
        <v>172</v>
      </c>
      <c r="D51" s="197">
        <v>13</v>
      </c>
      <c r="E51" s="161">
        <v>1720000</v>
      </c>
      <c r="F51" s="160">
        <v>17</v>
      </c>
      <c r="G51" s="160">
        <v>1</v>
      </c>
      <c r="H51" s="161">
        <v>700</v>
      </c>
      <c r="I51" s="160">
        <v>327</v>
      </c>
      <c r="J51" s="161">
        <v>49108000</v>
      </c>
      <c r="K51" s="160">
        <v>262</v>
      </c>
      <c r="L51" s="160">
        <v>5</v>
      </c>
      <c r="M51" s="198">
        <v>3500</v>
      </c>
    </row>
    <row r="52" spans="2:13" ht="15">
      <c r="B52" s="117" t="s">
        <v>384</v>
      </c>
      <c r="C52" s="117" t="s">
        <v>173</v>
      </c>
      <c r="D52" s="197">
        <v>34</v>
      </c>
      <c r="E52" s="161">
        <v>6500000</v>
      </c>
      <c r="F52" s="160">
        <v>60</v>
      </c>
      <c r="G52" s="160">
        <v>1</v>
      </c>
      <c r="H52" s="160">
        <v>7000</v>
      </c>
      <c r="I52" s="160">
        <v>500</v>
      </c>
      <c r="J52" s="161">
        <v>71406500</v>
      </c>
      <c r="K52" s="160">
        <v>624</v>
      </c>
      <c r="L52" s="160">
        <v>10</v>
      </c>
      <c r="M52" s="198">
        <v>206200</v>
      </c>
    </row>
    <row r="53" spans="2:13" ht="15">
      <c r="B53" s="116" t="s">
        <v>385</v>
      </c>
      <c r="C53" s="116" t="s">
        <v>174</v>
      </c>
      <c r="D53" s="197">
        <v>25</v>
      </c>
      <c r="E53" s="161">
        <v>5110000</v>
      </c>
      <c r="F53" s="160">
        <v>61</v>
      </c>
      <c r="G53" s="160">
        <v>0</v>
      </c>
      <c r="H53" s="160">
        <v>0</v>
      </c>
      <c r="I53" s="160">
        <v>462</v>
      </c>
      <c r="J53" s="161">
        <v>114997000</v>
      </c>
      <c r="K53" s="160">
        <v>465</v>
      </c>
      <c r="L53" s="160">
        <v>6</v>
      </c>
      <c r="M53" s="198">
        <v>4800</v>
      </c>
    </row>
    <row r="54" spans="2:13" ht="15">
      <c r="B54" s="117" t="s">
        <v>386</v>
      </c>
      <c r="C54" s="117" t="s">
        <v>175</v>
      </c>
      <c r="D54" s="197">
        <v>31</v>
      </c>
      <c r="E54" s="161">
        <v>14240000</v>
      </c>
      <c r="F54" s="160">
        <v>6</v>
      </c>
      <c r="G54" s="160">
        <v>1</v>
      </c>
      <c r="H54" s="160">
        <v>700</v>
      </c>
      <c r="I54" s="160">
        <v>281</v>
      </c>
      <c r="J54" s="161">
        <v>121613000</v>
      </c>
      <c r="K54" s="160">
        <v>133</v>
      </c>
      <c r="L54" s="160">
        <v>3</v>
      </c>
      <c r="M54" s="198">
        <v>15400</v>
      </c>
    </row>
    <row r="55" spans="2:13" ht="15">
      <c r="B55" s="116" t="s">
        <v>387</v>
      </c>
      <c r="C55" s="116" t="s">
        <v>176</v>
      </c>
      <c r="D55" s="197">
        <v>39</v>
      </c>
      <c r="E55" s="161">
        <v>15744500</v>
      </c>
      <c r="F55" s="160">
        <v>40</v>
      </c>
      <c r="G55" s="160">
        <v>0</v>
      </c>
      <c r="H55" s="160">
        <v>0</v>
      </c>
      <c r="I55" s="160">
        <v>718</v>
      </c>
      <c r="J55" s="161">
        <v>108229396</v>
      </c>
      <c r="K55" s="160">
        <v>510</v>
      </c>
      <c r="L55" s="160">
        <v>12</v>
      </c>
      <c r="M55" s="198">
        <v>43900</v>
      </c>
    </row>
    <row r="56" spans="2:13" ht="15">
      <c r="B56" s="117" t="s">
        <v>388</v>
      </c>
      <c r="C56" s="117" t="s">
        <v>177</v>
      </c>
      <c r="D56" s="197">
        <v>7</v>
      </c>
      <c r="E56" s="160">
        <v>3530000</v>
      </c>
      <c r="F56" s="160">
        <v>3</v>
      </c>
      <c r="G56" s="160">
        <v>0</v>
      </c>
      <c r="H56" s="160">
        <v>0</v>
      </c>
      <c r="I56" s="160">
        <v>76</v>
      </c>
      <c r="J56" s="161">
        <v>19641000</v>
      </c>
      <c r="K56" s="160">
        <v>51</v>
      </c>
      <c r="L56" s="160">
        <v>7</v>
      </c>
      <c r="M56" s="198">
        <v>16800</v>
      </c>
    </row>
    <row r="57" spans="2:13" ht="15">
      <c r="B57" s="116" t="s">
        <v>389</v>
      </c>
      <c r="C57" s="116" t="s">
        <v>178</v>
      </c>
      <c r="D57" s="197">
        <v>8</v>
      </c>
      <c r="E57" s="161">
        <v>2900000</v>
      </c>
      <c r="F57" s="160">
        <v>9</v>
      </c>
      <c r="G57" s="160">
        <v>0</v>
      </c>
      <c r="H57" s="160">
        <v>0</v>
      </c>
      <c r="I57" s="160">
        <v>153</v>
      </c>
      <c r="J57" s="161">
        <v>35855000</v>
      </c>
      <c r="K57" s="160">
        <v>111</v>
      </c>
      <c r="L57" s="160">
        <v>10</v>
      </c>
      <c r="M57" s="198">
        <v>17100</v>
      </c>
    </row>
    <row r="58" spans="2:13" ht="15">
      <c r="B58" s="117" t="s">
        <v>390</v>
      </c>
      <c r="C58" s="117" t="s">
        <v>179</v>
      </c>
      <c r="D58" s="197">
        <v>7</v>
      </c>
      <c r="E58" s="161">
        <v>1330000</v>
      </c>
      <c r="F58" s="160">
        <v>3</v>
      </c>
      <c r="G58" s="160">
        <v>0</v>
      </c>
      <c r="H58" s="160">
        <v>0</v>
      </c>
      <c r="I58" s="160">
        <v>114</v>
      </c>
      <c r="J58" s="161">
        <v>39765000</v>
      </c>
      <c r="K58" s="160">
        <v>86</v>
      </c>
      <c r="L58" s="160">
        <v>6</v>
      </c>
      <c r="M58" s="198">
        <v>73500</v>
      </c>
    </row>
    <row r="59" spans="2:13" ht="15">
      <c r="B59" s="116" t="s">
        <v>391</v>
      </c>
      <c r="C59" s="116" t="s">
        <v>180</v>
      </c>
      <c r="D59" s="197">
        <v>15</v>
      </c>
      <c r="E59" s="161">
        <v>1735000</v>
      </c>
      <c r="F59" s="160">
        <v>20</v>
      </c>
      <c r="G59" s="160">
        <v>0</v>
      </c>
      <c r="H59" s="160">
        <v>0</v>
      </c>
      <c r="I59" s="160">
        <v>181</v>
      </c>
      <c r="J59" s="161">
        <v>28122000</v>
      </c>
      <c r="K59" s="160">
        <v>194</v>
      </c>
      <c r="L59" s="160">
        <v>5</v>
      </c>
      <c r="M59" s="198">
        <v>16100</v>
      </c>
    </row>
    <row r="60" spans="2:13" ht="15">
      <c r="B60" s="117" t="s">
        <v>392</v>
      </c>
      <c r="C60" s="117" t="s">
        <v>181</v>
      </c>
      <c r="D60" s="197">
        <v>4</v>
      </c>
      <c r="E60" s="161">
        <v>220000</v>
      </c>
      <c r="F60" s="160">
        <v>3</v>
      </c>
      <c r="G60" s="160">
        <v>0</v>
      </c>
      <c r="H60" s="160">
        <v>0</v>
      </c>
      <c r="I60" s="160">
        <v>90</v>
      </c>
      <c r="J60" s="161">
        <v>21228000</v>
      </c>
      <c r="K60" s="160">
        <v>77</v>
      </c>
      <c r="L60" s="160">
        <v>4</v>
      </c>
      <c r="M60" s="198">
        <v>9925</v>
      </c>
    </row>
    <row r="61" spans="2:13" ht="15">
      <c r="B61" s="116" t="s">
        <v>393</v>
      </c>
      <c r="C61" s="116" t="s">
        <v>182</v>
      </c>
      <c r="D61" s="197">
        <v>37</v>
      </c>
      <c r="E61" s="161">
        <v>4290000</v>
      </c>
      <c r="F61" s="160">
        <v>41</v>
      </c>
      <c r="G61" s="160">
        <v>1</v>
      </c>
      <c r="H61" s="160">
        <v>700</v>
      </c>
      <c r="I61" s="160">
        <v>550</v>
      </c>
      <c r="J61" s="161">
        <v>75334525</v>
      </c>
      <c r="K61" s="160">
        <v>375</v>
      </c>
      <c r="L61" s="160">
        <v>6</v>
      </c>
      <c r="M61" s="198">
        <v>206500</v>
      </c>
    </row>
    <row r="62" spans="2:13" ht="15">
      <c r="B62" s="117" t="s">
        <v>394</v>
      </c>
      <c r="C62" s="117" t="s">
        <v>183</v>
      </c>
      <c r="D62" s="197">
        <v>31</v>
      </c>
      <c r="E62" s="161">
        <v>5240000</v>
      </c>
      <c r="F62" s="160">
        <v>63</v>
      </c>
      <c r="G62" s="160">
        <v>0</v>
      </c>
      <c r="H62" s="160">
        <v>0</v>
      </c>
      <c r="I62" s="160">
        <v>490</v>
      </c>
      <c r="J62" s="161">
        <v>69715000</v>
      </c>
      <c r="K62" s="160">
        <v>469</v>
      </c>
      <c r="L62" s="160">
        <v>9</v>
      </c>
      <c r="M62" s="198">
        <v>17000</v>
      </c>
    </row>
    <row r="63" spans="2:13" ht="15">
      <c r="B63" s="116" t="s">
        <v>395</v>
      </c>
      <c r="C63" s="116" t="s">
        <v>184</v>
      </c>
      <c r="D63" s="197">
        <v>8</v>
      </c>
      <c r="E63" s="161">
        <v>1200000</v>
      </c>
      <c r="F63" s="160">
        <v>0</v>
      </c>
      <c r="G63" s="160">
        <v>0</v>
      </c>
      <c r="H63" s="160">
        <v>0</v>
      </c>
      <c r="I63" s="160">
        <v>68</v>
      </c>
      <c r="J63" s="161">
        <v>21480000</v>
      </c>
      <c r="K63" s="160">
        <v>50</v>
      </c>
      <c r="L63" s="160">
        <v>1</v>
      </c>
      <c r="M63" s="187">
        <v>700</v>
      </c>
    </row>
    <row r="64" spans="2:13" ht="15">
      <c r="B64" s="117" t="s">
        <v>396</v>
      </c>
      <c r="C64" s="117" t="s">
        <v>185</v>
      </c>
      <c r="D64" s="197">
        <v>1</v>
      </c>
      <c r="E64" s="161">
        <v>150000</v>
      </c>
      <c r="F64" s="160">
        <v>4</v>
      </c>
      <c r="G64" s="160">
        <v>1</v>
      </c>
      <c r="H64" s="160">
        <v>900</v>
      </c>
      <c r="I64" s="160">
        <v>40</v>
      </c>
      <c r="J64" s="161">
        <v>7485000</v>
      </c>
      <c r="K64" s="160">
        <v>62</v>
      </c>
      <c r="L64" s="160">
        <v>7</v>
      </c>
      <c r="M64" s="198">
        <v>4500</v>
      </c>
    </row>
    <row r="65" spans="2:13" ht="15">
      <c r="B65" s="116" t="s">
        <v>397</v>
      </c>
      <c r="C65" s="116" t="s">
        <v>186</v>
      </c>
      <c r="D65" s="197">
        <v>12</v>
      </c>
      <c r="E65" s="161">
        <v>1490000</v>
      </c>
      <c r="F65" s="160">
        <v>5</v>
      </c>
      <c r="G65" s="160">
        <v>3</v>
      </c>
      <c r="H65" s="161">
        <v>5400</v>
      </c>
      <c r="I65" s="160">
        <v>231</v>
      </c>
      <c r="J65" s="161">
        <v>33161085</v>
      </c>
      <c r="K65" s="160">
        <v>168</v>
      </c>
      <c r="L65" s="160">
        <v>8</v>
      </c>
      <c r="M65" s="198">
        <v>43200</v>
      </c>
    </row>
    <row r="66" spans="2:13" ht="15">
      <c r="B66" s="117" t="s">
        <v>398</v>
      </c>
      <c r="C66" s="117" t="s">
        <v>187</v>
      </c>
      <c r="D66" s="197">
        <v>41</v>
      </c>
      <c r="E66" s="161">
        <v>8340000</v>
      </c>
      <c r="F66" s="160">
        <v>102</v>
      </c>
      <c r="G66" s="160">
        <v>0</v>
      </c>
      <c r="H66" s="160">
        <v>0</v>
      </c>
      <c r="I66" s="160">
        <v>610</v>
      </c>
      <c r="J66" s="161">
        <v>98540250</v>
      </c>
      <c r="K66" s="160">
        <v>920</v>
      </c>
      <c r="L66" s="160">
        <v>8</v>
      </c>
      <c r="M66" s="198">
        <v>28750</v>
      </c>
    </row>
    <row r="67" spans="2:13" ht="15">
      <c r="B67" s="116" t="s">
        <v>399</v>
      </c>
      <c r="C67" s="116" t="s">
        <v>188</v>
      </c>
      <c r="D67" s="197">
        <v>6</v>
      </c>
      <c r="E67" s="161">
        <v>650000</v>
      </c>
      <c r="F67" s="160">
        <v>21</v>
      </c>
      <c r="G67" s="160">
        <v>0</v>
      </c>
      <c r="H67" s="160">
        <v>0</v>
      </c>
      <c r="I67" s="160">
        <v>139</v>
      </c>
      <c r="J67" s="161">
        <v>21925000</v>
      </c>
      <c r="K67" s="160">
        <v>181</v>
      </c>
      <c r="L67" s="160">
        <v>6</v>
      </c>
      <c r="M67" s="198">
        <v>9200</v>
      </c>
    </row>
    <row r="68" spans="2:13" ht="15">
      <c r="B68" s="117" t="s">
        <v>400</v>
      </c>
      <c r="C68" s="117" t="s">
        <v>189</v>
      </c>
      <c r="D68" s="197">
        <v>18</v>
      </c>
      <c r="E68" s="161">
        <v>3060000</v>
      </c>
      <c r="F68" s="160">
        <v>20</v>
      </c>
      <c r="G68" s="160">
        <v>0</v>
      </c>
      <c r="H68" s="161">
        <v>0</v>
      </c>
      <c r="I68" s="160">
        <v>385</v>
      </c>
      <c r="J68" s="161">
        <v>93728500</v>
      </c>
      <c r="K68" s="160">
        <v>149</v>
      </c>
      <c r="L68" s="160">
        <v>7</v>
      </c>
      <c r="M68" s="198">
        <v>5040</v>
      </c>
    </row>
    <row r="69" spans="2:13" ht="15">
      <c r="B69" s="116" t="s">
        <v>401</v>
      </c>
      <c r="C69" s="116" t="s">
        <v>190</v>
      </c>
      <c r="D69" s="197">
        <v>0</v>
      </c>
      <c r="E69" s="160">
        <v>0</v>
      </c>
      <c r="F69" s="160">
        <v>0</v>
      </c>
      <c r="G69" s="160">
        <v>0</v>
      </c>
      <c r="H69" s="160">
        <v>0</v>
      </c>
      <c r="I69" s="160">
        <v>12</v>
      </c>
      <c r="J69" s="161">
        <v>1230000</v>
      </c>
      <c r="K69" s="160">
        <v>25</v>
      </c>
      <c r="L69" s="160">
        <v>4</v>
      </c>
      <c r="M69" s="198">
        <v>3000</v>
      </c>
    </row>
    <row r="70" spans="2:13" ht="15">
      <c r="B70" s="117" t="s">
        <v>402</v>
      </c>
      <c r="C70" s="117" t="s">
        <v>191</v>
      </c>
      <c r="D70" s="197">
        <v>62</v>
      </c>
      <c r="E70" s="161">
        <v>17655000</v>
      </c>
      <c r="F70" s="160">
        <v>28</v>
      </c>
      <c r="G70" s="160">
        <v>0</v>
      </c>
      <c r="H70" s="160">
        <v>0</v>
      </c>
      <c r="I70" s="160">
        <v>753</v>
      </c>
      <c r="J70" s="161">
        <v>156690000</v>
      </c>
      <c r="K70" s="160">
        <v>409</v>
      </c>
      <c r="L70" s="160">
        <v>5</v>
      </c>
      <c r="M70" s="198">
        <v>12200</v>
      </c>
    </row>
    <row r="71" spans="2:13" ht="15">
      <c r="B71" s="116" t="s">
        <v>403</v>
      </c>
      <c r="C71" s="116" t="s">
        <v>192</v>
      </c>
      <c r="D71" s="197">
        <v>12</v>
      </c>
      <c r="E71" s="161">
        <v>3030000</v>
      </c>
      <c r="F71" s="160">
        <v>14</v>
      </c>
      <c r="G71" s="160">
        <v>0</v>
      </c>
      <c r="H71" s="160">
        <v>0</v>
      </c>
      <c r="I71" s="160">
        <v>165</v>
      </c>
      <c r="J71" s="161">
        <v>26053000</v>
      </c>
      <c r="K71" s="160">
        <v>194</v>
      </c>
      <c r="L71" s="160">
        <v>5</v>
      </c>
      <c r="M71" s="198">
        <v>6500</v>
      </c>
    </row>
    <row r="72" spans="2:13" ht="15">
      <c r="B72" s="117" t="s">
        <v>404</v>
      </c>
      <c r="C72" s="117" t="s">
        <v>193</v>
      </c>
      <c r="D72" s="197">
        <v>9</v>
      </c>
      <c r="E72" s="161">
        <v>1620000</v>
      </c>
      <c r="F72" s="160">
        <v>19</v>
      </c>
      <c r="G72" s="160">
        <v>2</v>
      </c>
      <c r="H72" s="160">
        <v>1400</v>
      </c>
      <c r="I72" s="160">
        <v>278</v>
      </c>
      <c r="J72" s="161">
        <v>52132000</v>
      </c>
      <c r="K72" s="160">
        <v>258</v>
      </c>
      <c r="L72" s="160">
        <v>8</v>
      </c>
      <c r="M72" s="198">
        <v>198800</v>
      </c>
    </row>
    <row r="73" spans="2:13" ht="15">
      <c r="B73" s="116" t="s">
        <v>405</v>
      </c>
      <c r="C73" s="116" t="s">
        <v>194</v>
      </c>
      <c r="D73" s="197">
        <v>12</v>
      </c>
      <c r="E73" s="161">
        <v>10590000</v>
      </c>
      <c r="F73" s="160">
        <v>3</v>
      </c>
      <c r="G73" s="160">
        <v>0</v>
      </c>
      <c r="H73" s="160">
        <v>0</v>
      </c>
      <c r="I73" s="160">
        <v>140</v>
      </c>
      <c r="J73" s="161">
        <v>54130000</v>
      </c>
      <c r="K73" s="160">
        <v>118</v>
      </c>
      <c r="L73" s="160">
        <v>5</v>
      </c>
      <c r="M73" s="198">
        <v>13800</v>
      </c>
    </row>
    <row r="74" spans="2:13" ht="15">
      <c r="B74" s="117" t="s">
        <v>406</v>
      </c>
      <c r="C74" s="117" t="s">
        <v>195</v>
      </c>
      <c r="D74" s="197">
        <v>12</v>
      </c>
      <c r="E74" s="161">
        <v>2110000</v>
      </c>
      <c r="F74" s="160">
        <v>19</v>
      </c>
      <c r="G74" s="160">
        <v>0</v>
      </c>
      <c r="H74" s="160">
        <v>0</v>
      </c>
      <c r="I74" s="160">
        <v>157</v>
      </c>
      <c r="J74" s="161">
        <v>13520000</v>
      </c>
      <c r="K74" s="160">
        <v>170</v>
      </c>
      <c r="L74" s="160">
        <v>3</v>
      </c>
      <c r="M74" s="198">
        <v>2100</v>
      </c>
    </row>
    <row r="75" spans="2:13" ht="15">
      <c r="B75" s="116" t="s">
        <v>407</v>
      </c>
      <c r="C75" s="116" t="s">
        <v>196</v>
      </c>
      <c r="D75" s="197">
        <v>16</v>
      </c>
      <c r="E75" s="161">
        <v>5475000</v>
      </c>
      <c r="F75" s="160">
        <v>9</v>
      </c>
      <c r="G75" s="160">
        <v>0</v>
      </c>
      <c r="H75" s="160">
        <v>0</v>
      </c>
      <c r="I75" s="160">
        <v>229</v>
      </c>
      <c r="J75" s="161">
        <v>64211000</v>
      </c>
      <c r="K75" s="160">
        <v>115</v>
      </c>
      <c r="L75" s="160">
        <v>2</v>
      </c>
      <c r="M75" s="198">
        <v>247100</v>
      </c>
    </row>
    <row r="76" spans="2:13" ht="15">
      <c r="B76" s="117" t="s">
        <v>408</v>
      </c>
      <c r="C76" s="117" t="s">
        <v>197</v>
      </c>
      <c r="D76" s="197">
        <v>0</v>
      </c>
      <c r="E76" s="161">
        <v>0</v>
      </c>
      <c r="F76" s="160">
        <v>2</v>
      </c>
      <c r="G76" s="160">
        <v>0</v>
      </c>
      <c r="H76" s="160">
        <v>0</v>
      </c>
      <c r="I76" s="160">
        <v>16</v>
      </c>
      <c r="J76" s="161">
        <v>1350000</v>
      </c>
      <c r="K76" s="160">
        <v>15</v>
      </c>
      <c r="L76" s="160">
        <v>1</v>
      </c>
      <c r="M76" s="187">
        <v>700</v>
      </c>
    </row>
    <row r="77" spans="2:13" ht="15">
      <c r="B77" s="116" t="s">
        <v>409</v>
      </c>
      <c r="C77" s="116" t="s">
        <v>198</v>
      </c>
      <c r="D77" s="197">
        <v>8</v>
      </c>
      <c r="E77" s="161">
        <v>1020000</v>
      </c>
      <c r="F77" s="160">
        <v>15</v>
      </c>
      <c r="G77" s="160">
        <v>0</v>
      </c>
      <c r="H77" s="160">
        <v>0</v>
      </c>
      <c r="I77" s="160">
        <v>91</v>
      </c>
      <c r="J77" s="161">
        <v>27560000</v>
      </c>
      <c r="K77" s="160">
        <v>134</v>
      </c>
      <c r="L77" s="160">
        <v>2</v>
      </c>
      <c r="M77" s="198">
        <v>1400</v>
      </c>
    </row>
    <row r="78" spans="2:13" ht="15">
      <c r="B78" s="117" t="s">
        <v>410</v>
      </c>
      <c r="C78" s="117" t="s">
        <v>199</v>
      </c>
      <c r="D78" s="197">
        <v>7</v>
      </c>
      <c r="E78" s="161">
        <v>290000</v>
      </c>
      <c r="F78" s="160">
        <v>6</v>
      </c>
      <c r="G78" s="160">
        <v>2</v>
      </c>
      <c r="H78" s="160">
        <v>1700</v>
      </c>
      <c r="I78" s="160">
        <v>82</v>
      </c>
      <c r="J78" s="161">
        <v>12409000</v>
      </c>
      <c r="K78" s="160">
        <v>50</v>
      </c>
      <c r="L78" s="160">
        <v>4</v>
      </c>
      <c r="M78" s="198">
        <v>3100</v>
      </c>
    </row>
    <row r="79" spans="2:13" ht="15">
      <c r="B79" s="116" t="s">
        <v>411</v>
      </c>
      <c r="C79" s="116" t="s">
        <v>200</v>
      </c>
      <c r="D79" s="197">
        <v>19</v>
      </c>
      <c r="E79" s="161">
        <v>9450000</v>
      </c>
      <c r="F79" s="160">
        <v>7</v>
      </c>
      <c r="G79" s="160">
        <v>0</v>
      </c>
      <c r="H79" s="160">
        <v>0</v>
      </c>
      <c r="I79" s="160">
        <v>197</v>
      </c>
      <c r="J79" s="161">
        <v>95365000</v>
      </c>
      <c r="K79" s="160">
        <v>140</v>
      </c>
      <c r="L79" s="160">
        <v>3</v>
      </c>
      <c r="M79" s="198">
        <v>8400</v>
      </c>
    </row>
    <row r="80" spans="2:13" ht="15">
      <c r="B80" s="117" t="s">
        <v>412</v>
      </c>
      <c r="C80" s="117" t="s">
        <v>201</v>
      </c>
      <c r="D80" s="197">
        <v>24</v>
      </c>
      <c r="E80" s="161">
        <v>14950000</v>
      </c>
      <c r="F80" s="160">
        <v>6</v>
      </c>
      <c r="G80" s="160">
        <v>0</v>
      </c>
      <c r="H80" s="160">
        <v>0</v>
      </c>
      <c r="I80" s="160">
        <v>122</v>
      </c>
      <c r="J80" s="161">
        <v>55390000</v>
      </c>
      <c r="K80" s="160">
        <v>49</v>
      </c>
      <c r="L80" s="160">
        <v>0</v>
      </c>
      <c r="M80" s="187">
        <v>0</v>
      </c>
    </row>
    <row r="81" spans="2:13" ht="15">
      <c r="B81" s="116" t="s">
        <v>413</v>
      </c>
      <c r="C81" s="116" t="s">
        <v>202</v>
      </c>
      <c r="D81" s="197">
        <v>2</v>
      </c>
      <c r="E81" s="160">
        <v>220000</v>
      </c>
      <c r="F81" s="160">
        <v>9</v>
      </c>
      <c r="G81" s="160">
        <v>0</v>
      </c>
      <c r="H81" s="160">
        <v>0</v>
      </c>
      <c r="I81" s="160">
        <v>29</v>
      </c>
      <c r="J81" s="161">
        <v>5705000</v>
      </c>
      <c r="K81" s="160">
        <v>97</v>
      </c>
      <c r="L81" s="160">
        <v>1</v>
      </c>
      <c r="M81" s="187">
        <v>700</v>
      </c>
    </row>
    <row r="82" spans="2:13" ht="15">
      <c r="B82" s="117" t="s">
        <v>414</v>
      </c>
      <c r="C82" s="117" t="s">
        <v>203</v>
      </c>
      <c r="D82" s="197">
        <v>0</v>
      </c>
      <c r="E82" s="160">
        <v>0</v>
      </c>
      <c r="F82" s="160">
        <v>2</v>
      </c>
      <c r="G82" s="160">
        <v>0</v>
      </c>
      <c r="H82" s="160">
        <v>0</v>
      </c>
      <c r="I82" s="160">
        <v>11</v>
      </c>
      <c r="J82" s="161">
        <v>3010000</v>
      </c>
      <c r="K82" s="160">
        <v>43</v>
      </c>
      <c r="L82" s="160">
        <v>0</v>
      </c>
      <c r="M82" s="187">
        <v>0</v>
      </c>
    </row>
    <row r="83" spans="2:13" ht="15">
      <c r="B83" s="116" t="s">
        <v>415</v>
      </c>
      <c r="C83" s="116" t="s">
        <v>204</v>
      </c>
      <c r="D83" s="197">
        <v>6</v>
      </c>
      <c r="E83" s="161">
        <v>1540000</v>
      </c>
      <c r="F83" s="160">
        <v>13</v>
      </c>
      <c r="G83" s="160">
        <v>0</v>
      </c>
      <c r="H83" s="160">
        <v>0</v>
      </c>
      <c r="I83" s="160">
        <v>46</v>
      </c>
      <c r="J83" s="161">
        <v>14195000</v>
      </c>
      <c r="K83" s="160">
        <v>102</v>
      </c>
      <c r="L83" s="160">
        <v>1</v>
      </c>
      <c r="M83" s="198">
        <v>7000</v>
      </c>
    </row>
    <row r="84" spans="2:13" ht="15">
      <c r="B84" s="117" t="s">
        <v>416</v>
      </c>
      <c r="C84" s="117" t="s">
        <v>205</v>
      </c>
      <c r="D84" s="197">
        <v>13</v>
      </c>
      <c r="E84" s="161">
        <v>2910000</v>
      </c>
      <c r="F84" s="160">
        <v>17</v>
      </c>
      <c r="G84" s="160">
        <v>0</v>
      </c>
      <c r="H84" s="160">
        <v>0</v>
      </c>
      <c r="I84" s="160">
        <v>189</v>
      </c>
      <c r="J84" s="161">
        <v>33212000</v>
      </c>
      <c r="K84" s="160">
        <v>142</v>
      </c>
      <c r="L84" s="160">
        <v>3</v>
      </c>
      <c r="M84" s="187">
        <v>2100</v>
      </c>
    </row>
    <row r="85" spans="2:13" ht="15">
      <c r="B85" s="116" t="s">
        <v>417</v>
      </c>
      <c r="C85" s="116" t="s">
        <v>206</v>
      </c>
      <c r="D85" s="197">
        <v>5</v>
      </c>
      <c r="E85" s="161">
        <v>1700000</v>
      </c>
      <c r="F85" s="160">
        <v>8</v>
      </c>
      <c r="G85" s="160">
        <v>0</v>
      </c>
      <c r="H85" s="160">
        <v>0</v>
      </c>
      <c r="I85" s="160">
        <v>76</v>
      </c>
      <c r="J85" s="161">
        <v>18890000</v>
      </c>
      <c r="K85" s="160">
        <v>81</v>
      </c>
      <c r="L85" s="160">
        <v>3</v>
      </c>
      <c r="M85" s="198">
        <v>8600</v>
      </c>
    </row>
    <row r="86" spans="2:13" ht="15">
      <c r="B86" s="117" t="s">
        <v>418</v>
      </c>
      <c r="C86" s="117" t="s">
        <v>207</v>
      </c>
      <c r="D86" s="197">
        <v>2</v>
      </c>
      <c r="E86" s="161">
        <v>110000</v>
      </c>
      <c r="F86" s="160">
        <v>1</v>
      </c>
      <c r="G86" s="160">
        <v>0</v>
      </c>
      <c r="H86" s="160">
        <v>0</v>
      </c>
      <c r="I86" s="160">
        <v>42</v>
      </c>
      <c r="J86" s="161">
        <v>9735000</v>
      </c>
      <c r="K86" s="160">
        <v>50</v>
      </c>
      <c r="L86" s="160">
        <v>0</v>
      </c>
      <c r="M86" s="187">
        <v>0</v>
      </c>
    </row>
    <row r="87" spans="2:13" ht="15">
      <c r="B87" s="116" t="s">
        <v>419</v>
      </c>
      <c r="C87" s="116" t="s">
        <v>208</v>
      </c>
      <c r="D87" s="197">
        <v>17</v>
      </c>
      <c r="E87" s="161">
        <v>5258000</v>
      </c>
      <c r="F87" s="160">
        <v>20</v>
      </c>
      <c r="G87" s="160">
        <v>0</v>
      </c>
      <c r="H87" s="160">
        <v>0</v>
      </c>
      <c r="I87" s="160">
        <v>205</v>
      </c>
      <c r="J87" s="161">
        <v>48244000</v>
      </c>
      <c r="K87" s="160">
        <v>156</v>
      </c>
      <c r="L87" s="160">
        <v>3</v>
      </c>
      <c r="M87" s="198">
        <v>2100</v>
      </c>
    </row>
    <row r="88" spans="2:13" ht="15.75" thickBot="1">
      <c r="B88" s="118" t="s">
        <v>420</v>
      </c>
      <c r="C88" s="118" t="s">
        <v>209</v>
      </c>
      <c r="D88" s="200">
        <v>8</v>
      </c>
      <c r="E88" s="201">
        <v>970000</v>
      </c>
      <c r="F88" s="188">
        <v>6</v>
      </c>
      <c r="G88" s="188">
        <v>0</v>
      </c>
      <c r="H88" s="188">
        <v>0</v>
      </c>
      <c r="I88" s="188">
        <v>147</v>
      </c>
      <c r="J88" s="201">
        <v>19715000</v>
      </c>
      <c r="K88" s="188">
        <v>111</v>
      </c>
      <c r="L88" s="188">
        <v>0</v>
      </c>
      <c r="M88" s="189">
        <v>0</v>
      </c>
    </row>
    <row r="89" spans="2:13" ht="16.5" thickBot="1" thickTop="1">
      <c r="B89" s="119"/>
      <c r="C89" s="120" t="s">
        <v>210</v>
      </c>
      <c r="D89" s="194">
        <f>SUM(D8:D88)</f>
        <v>4818</v>
      </c>
      <c r="E89" s="194">
        <f aca="true" t="shared" si="0" ref="E89:M89">SUM(E8:E88)</f>
        <v>1144271539</v>
      </c>
      <c r="F89" s="194">
        <f t="shared" si="0"/>
        <v>5259</v>
      </c>
      <c r="G89" s="194">
        <f t="shared" si="0"/>
        <v>67</v>
      </c>
      <c r="H89" s="194">
        <f t="shared" si="0"/>
        <v>379980</v>
      </c>
      <c r="I89" s="194">
        <f t="shared" si="0"/>
        <v>63709</v>
      </c>
      <c r="J89" s="194">
        <f t="shared" si="0"/>
        <v>17207920381</v>
      </c>
      <c r="K89" s="194">
        <f t="shared" si="0"/>
        <v>41972</v>
      </c>
      <c r="L89" s="194">
        <f t="shared" si="0"/>
        <v>771</v>
      </c>
      <c r="M89" s="194">
        <f t="shared" si="0"/>
        <v>5411820</v>
      </c>
    </row>
    <row r="90" ht="15.75" thickTop="1"/>
    <row r="91" spans="2:6" ht="15">
      <c r="B91" s="1" t="s">
        <v>491</v>
      </c>
      <c r="C91" s="1"/>
      <c r="D91" s="1"/>
      <c r="E91" s="1"/>
      <c r="F91" s="1"/>
    </row>
    <row r="92" spans="2:6" ht="15">
      <c r="B92" s="498" t="s">
        <v>18</v>
      </c>
      <c r="C92" s="498"/>
      <c r="D92" s="498"/>
      <c r="E92" s="498"/>
      <c r="F92" s="498"/>
    </row>
  </sheetData>
  <sheetProtection/>
  <mergeCells count="11">
    <mergeCell ref="I6:J6"/>
    <mergeCell ref="L6:M6"/>
    <mergeCell ref="B1:M1"/>
    <mergeCell ref="B92:F92"/>
    <mergeCell ref="B3:K3"/>
    <mergeCell ref="B5:B7"/>
    <mergeCell ref="C5:C7"/>
    <mergeCell ref="D5:H5"/>
    <mergeCell ref="I5:M5"/>
    <mergeCell ref="D6:E6"/>
    <mergeCell ref="G6:H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C5" sqref="C5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67" t="s">
        <v>569</v>
      </c>
      <c r="B1" s="567"/>
      <c r="C1" s="567"/>
      <c r="D1" s="567"/>
    </row>
    <row r="2" spans="2:5" ht="15.75" customHeight="1">
      <c r="B2" s="565" t="s">
        <v>590</v>
      </c>
      <c r="C2" s="565"/>
      <c r="D2" s="565"/>
      <c r="E2" s="175"/>
    </row>
    <row r="3" spans="2:4" ht="15.75" customHeight="1" thickBot="1">
      <c r="B3" s="91"/>
      <c r="C3" s="91"/>
      <c r="D3" s="91"/>
    </row>
    <row r="4" spans="2:4" ht="19.5" customHeight="1" thickBot="1">
      <c r="B4" s="202" t="s">
        <v>292</v>
      </c>
      <c r="C4" s="250" t="s">
        <v>30</v>
      </c>
      <c r="D4" s="206"/>
    </row>
    <row r="5" spans="2:3" ht="16.5" customHeight="1">
      <c r="B5" s="282" t="s">
        <v>281</v>
      </c>
      <c r="C5" s="185">
        <v>40</v>
      </c>
    </row>
    <row r="6" spans="2:3" ht="16.5" customHeight="1">
      <c r="B6" s="283" t="s">
        <v>282</v>
      </c>
      <c r="C6" s="187">
        <v>6</v>
      </c>
    </row>
    <row r="7" spans="1:3" ht="16.5" customHeight="1">
      <c r="A7" s="97"/>
      <c r="B7" s="283" t="s">
        <v>286</v>
      </c>
      <c r="C7" s="187">
        <v>4</v>
      </c>
    </row>
    <row r="8" spans="1:3" ht="16.5" customHeight="1">
      <c r="A8" s="97"/>
      <c r="B8" s="283" t="s">
        <v>283</v>
      </c>
      <c r="C8" s="187">
        <v>3</v>
      </c>
    </row>
    <row r="9" spans="1:3" ht="16.5" customHeight="1">
      <c r="A9" s="97"/>
      <c r="B9" s="283" t="s">
        <v>285</v>
      </c>
      <c r="C9" s="187">
        <v>3</v>
      </c>
    </row>
    <row r="10" spans="1:3" ht="16.5" customHeight="1">
      <c r="A10" s="97"/>
      <c r="B10" s="283" t="s">
        <v>287</v>
      </c>
      <c r="C10" s="187">
        <v>3</v>
      </c>
    </row>
    <row r="11" spans="2:3" s="97" customFormat="1" ht="16.5" customHeight="1">
      <c r="B11" s="283" t="s">
        <v>288</v>
      </c>
      <c r="C11" s="187">
        <v>3</v>
      </c>
    </row>
    <row r="12" spans="2:3" s="97" customFormat="1" ht="16.5" customHeight="1">
      <c r="B12" s="283" t="s">
        <v>299</v>
      </c>
      <c r="C12" s="187">
        <v>3</v>
      </c>
    </row>
    <row r="13" spans="2:3" s="97" customFormat="1" ht="16.5" customHeight="1">
      <c r="B13" s="283" t="s">
        <v>284</v>
      </c>
      <c r="C13" s="187">
        <v>1</v>
      </c>
    </row>
    <row r="14" spans="2:3" s="97" customFormat="1" ht="16.5" customHeight="1">
      <c r="B14" s="283" t="s">
        <v>291</v>
      </c>
      <c r="C14" s="187">
        <v>1</v>
      </c>
    </row>
    <row r="15" spans="1:3" ht="19.5" customHeight="1" thickBot="1">
      <c r="A15" s="97"/>
      <c r="B15" s="293" t="s">
        <v>30</v>
      </c>
      <c r="C15" s="189">
        <f>SUM(C5:C14)</f>
        <v>67</v>
      </c>
    </row>
    <row r="16" spans="2:3" ht="15">
      <c r="B16" s="566"/>
      <c r="C16" s="566"/>
    </row>
    <row r="17" spans="1:4" ht="15.75" customHeight="1" thickBot="1">
      <c r="A17" s="568" t="s">
        <v>576</v>
      </c>
      <c r="B17" s="568"/>
      <c r="C17" s="568"/>
      <c r="D17" s="568"/>
    </row>
    <row r="18" spans="2:4" ht="18" customHeight="1" thickBot="1">
      <c r="B18" s="202" t="s">
        <v>292</v>
      </c>
      <c r="C18" s="250" t="s">
        <v>30</v>
      </c>
      <c r="D18" s="93"/>
    </row>
    <row r="19" spans="2:3" ht="16.5" customHeight="1">
      <c r="B19" s="282" t="s">
        <v>281</v>
      </c>
      <c r="C19" s="185">
        <v>354</v>
      </c>
    </row>
    <row r="20" spans="2:3" ht="16.5" customHeight="1">
      <c r="B20" s="283" t="s">
        <v>282</v>
      </c>
      <c r="C20" s="187">
        <v>93</v>
      </c>
    </row>
    <row r="21" spans="1:3" ht="16.5" customHeight="1">
      <c r="A21" s="97"/>
      <c r="B21" s="283" t="s">
        <v>283</v>
      </c>
      <c r="C21" s="187">
        <v>57</v>
      </c>
    </row>
    <row r="22" spans="1:3" ht="16.5" customHeight="1">
      <c r="A22" s="97"/>
      <c r="B22" s="283" t="s">
        <v>285</v>
      </c>
      <c r="C22" s="187">
        <v>53</v>
      </c>
    </row>
    <row r="23" spans="1:3" ht="16.5" customHeight="1">
      <c r="A23" s="97"/>
      <c r="B23" s="283" t="s">
        <v>287</v>
      </c>
      <c r="C23" s="187">
        <v>47</v>
      </c>
    </row>
    <row r="24" spans="1:3" ht="16.5" customHeight="1">
      <c r="A24" s="97"/>
      <c r="B24" s="283" t="s">
        <v>286</v>
      </c>
      <c r="C24" s="187">
        <v>43</v>
      </c>
    </row>
    <row r="25" spans="1:3" ht="18" customHeight="1">
      <c r="A25" s="97"/>
      <c r="B25" s="283" t="s">
        <v>284</v>
      </c>
      <c r="C25" s="187">
        <v>35</v>
      </c>
    </row>
    <row r="26" spans="1:3" ht="16.5" customHeight="1">
      <c r="A26" s="97"/>
      <c r="B26" s="283" t="s">
        <v>299</v>
      </c>
      <c r="C26" s="187">
        <v>28</v>
      </c>
    </row>
    <row r="27" spans="1:3" ht="16.5" customHeight="1">
      <c r="A27" s="97"/>
      <c r="B27" s="283" t="s">
        <v>288</v>
      </c>
      <c r="C27" s="187">
        <v>17</v>
      </c>
    </row>
    <row r="28" spans="2:3" s="97" customFormat="1" ht="16.5" customHeight="1">
      <c r="B28" s="283" t="s">
        <v>289</v>
      </c>
      <c r="C28" s="187">
        <v>17</v>
      </c>
    </row>
    <row r="29" spans="2:3" s="97" customFormat="1" ht="16.5" customHeight="1">
      <c r="B29" s="283" t="s">
        <v>290</v>
      </c>
      <c r="C29" s="187">
        <v>8</v>
      </c>
    </row>
    <row r="30" spans="2:3" s="97" customFormat="1" ht="16.5" customHeight="1">
      <c r="B30" s="283" t="s">
        <v>303</v>
      </c>
      <c r="C30" s="187">
        <v>5</v>
      </c>
    </row>
    <row r="31" spans="2:3" s="97" customFormat="1" ht="16.5" customHeight="1">
      <c r="B31" s="283" t="s">
        <v>291</v>
      </c>
      <c r="C31" s="187">
        <v>5</v>
      </c>
    </row>
    <row r="32" spans="1:3" ht="16.5" customHeight="1">
      <c r="A32" s="97"/>
      <c r="B32" s="283" t="s">
        <v>556</v>
      </c>
      <c r="C32" s="187">
        <v>3</v>
      </c>
    </row>
    <row r="33" spans="2:3" s="97" customFormat="1" ht="16.5" customHeight="1">
      <c r="B33" s="283" t="s">
        <v>516</v>
      </c>
      <c r="C33" s="187">
        <v>2</v>
      </c>
    </row>
    <row r="34" spans="2:3" s="97" customFormat="1" ht="16.5" customHeight="1">
      <c r="B34" s="283" t="s">
        <v>517</v>
      </c>
      <c r="C34" s="187">
        <v>2</v>
      </c>
    </row>
    <row r="35" spans="2:3" s="97" customFormat="1" ht="16.5" customHeight="1">
      <c r="B35" s="283" t="s">
        <v>532</v>
      </c>
      <c r="C35" s="187">
        <v>1</v>
      </c>
    </row>
    <row r="36" spans="1:3" ht="16.5" customHeight="1">
      <c r="A36" s="97"/>
      <c r="B36" s="283" t="s">
        <v>447</v>
      </c>
      <c r="C36" s="187">
        <v>1</v>
      </c>
    </row>
    <row r="37" spans="1:3" ht="20.25" customHeight="1" thickBot="1">
      <c r="A37" s="97"/>
      <c r="B37" s="293" t="s">
        <v>30</v>
      </c>
      <c r="C37" s="189">
        <f>SUM(C19:C36)</f>
        <v>771</v>
      </c>
    </row>
    <row r="38" spans="1:2" ht="15">
      <c r="A38" s="97"/>
      <c r="B38" s="36" t="s">
        <v>18</v>
      </c>
    </row>
  </sheetData>
  <sheetProtection/>
  <mergeCells count="4">
    <mergeCell ref="B2:D2"/>
    <mergeCell ref="B16:C16"/>
    <mergeCell ref="A1:D1"/>
    <mergeCell ref="A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6.8515625" style="0" customWidth="1"/>
    <col min="2" max="2" width="20.57421875" style="0" customWidth="1"/>
    <col min="3" max="3" width="18.00390625" style="0" customWidth="1"/>
    <col min="4" max="4" width="18.57421875" style="0" customWidth="1"/>
    <col min="5" max="5" width="11.140625" style="0" bestFit="1" customWidth="1"/>
    <col min="250" max="250" width="26.8515625" style="0" customWidth="1"/>
  </cols>
  <sheetData>
    <row r="1" ht="15">
      <c r="F1" s="175"/>
    </row>
    <row r="2" spans="1:7" ht="18.75" thickBot="1">
      <c r="A2" s="389" t="s">
        <v>569</v>
      </c>
      <c r="B2" s="389"/>
      <c r="C2" s="389"/>
      <c r="D2" s="389"/>
      <c r="E2" s="389"/>
      <c r="G2" s="175"/>
    </row>
    <row r="5" spans="1:5" ht="18.75" customHeight="1">
      <c r="A5" s="430" t="s">
        <v>591</v>
      </c>
      <c r="B5" s="430"/>
      <c r="C5" s="430"/>
      <c r="D5" s="430"/>
      <c r="E5" s="430"/>
    </row>
    <row r="6" spans="2:5" ht="15.75">
      <c r="B6" s="1"/>
      <c r="C6" s="37"/>
      <c r="D6" s="37"/>
      <c r="E6" s="37"/>
    </row>
    <row r="7" spans="2:5" ht="15.75">
      <c r="B7" s="1"/>
      <c r="C7" s="37"/>
      <c r="D7" s="37"/>
      <c r="E7" s="37"/>
    </row>
    <row r="9" spans="1:5" ht="31.5" customHeight="1">
      <c r="A9" s="60"/>
      <c r="B9" s="140" t="s">
        <v>3</v>
      </c>
      <c r="C9" s="140" t="s">
        <v>6</v>
      </c>
      <c r="D9" s="140" t="s">
        <v>2</v>
      </c>
      <c r="E9" s="175"/>
    </row>
    <row r="10" spans="1:4" ht="24" customHeight="1">
      <c r="A10" s="203" t="s">
        <v>9</v>
      </c>
      <c r="B10" s="160">
        <v>66</v>
      </c>
      <c r="C10" s="160">
        <v>302</v>
      </c>
      <c r="D10" s="160">
        <v>368</v>
      </c>
    </row>
    <row r="11" spans="1:5" ht="27.75" customHeight="1">
      <c r="A11" s="204" t="s">
        <v>215</v>
      </c>
      <c r="B11" s="161">
        <v>25800000</v>
      </c>
      <c r="C11" s="161">
        <v>48227200</v>
      </c>
      <c r="D11" s="161">
        <v>74027200</v>
      </c>
      <c r="E11" s="87"/>
    </row>
    <row r="12" spans="1:5" ht="36" customHeight="1">
      <c r="A12" s="204" t="s">
        <v>216</v>
      </c>
      <c r="B12" s="161">
        <v>21241630</v>
      </c>
      <c r="C12" s="161">
        <v>43749063</v>
      </c>
      <c r="D12" s="161">
        <v>64990693</v>
      </c>
      <c r="E12" s="87"/>
    </row>
    <row r="13" spans="1:4" ht="21" customHeight="1">
      <c r="A13" s="204" t="s">
        <v>557</v>
      </c>
      <c r="B13" s="160">
        <v>82.33</v>
      </c>
      <c r="C13" s="160">
        <v>90.71</v>
      </c>
      <c r="D13" s="160">
        <v>87.79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69" t="s">
        <v>575</v>
      </c>
      <c r="B18" s="569"/>
      <c r="C18" s="569"/>
      <c r="D18" s="569"/>
    </row>
    <row r="19" spans="1:4" ht="15.75" customHeight="1">
      <c r="A19" s="569"/>
      <c r="B19" s="569"/>
      <c r="C19" s="569"/>
      <c r="D19" s="569"/>
    </row>
    <row r="20" spans="1:4" ht="31.5" customHeight="1">
      <c r="A20" s="32"/>
      <c r="B20" s="32"/>
      <c r="C20" s="32"/>
      <c r="D20" s="32"/>
    </row>
    <row r="21" spans="1:5" ht="5.25" customHeight="1">
      <c r="A21" s="570"/>
      <c r="B21" s="570"/>
      <c r="C21" s="570"/>
      <c r="D21" s="570"/>
      <c r="E21" s="570"/>
    </row>
    <row r="22" spans="1:4" ht="31.5" customHeight="1">
      <c r="A22" s="61"/>
      <c r="B22" s="140" t="s">
        <v>3</v>
      </c>
      <c r="C22" s="140" t="s">
        <v>6</v>
      </c>
      <c r="D22" s="140" t="s">
        <v>2</v>
      </c>
    </row>
    <row r="23" spans="1:4" ht="20.25" customHeight="1">
      <c r="A23" s="186" t="s">
        <v>9</v>
      </c>
      <c r="B23" s="160">
        <v>618</v>
      </c>
      <c r="C23" s="160">
        <v>3905</v>
      </c>
      <c r="D23" s="161">
        <v>4523</v>
      </c>
    </row>
    <row r="24" spans="1:4" ht="30.75" customHeight="1">
      <c r="A24" s="205" t="s">
        <v>215</v>
      </c>
      <c r="B24" s="161">
        <v>418392050</v>
      </c>
      <c r="C24" s="161">
        <v>601125625</v>
      </c>
      <c r="D24" s="161">
        <v>1019517675</v>
      </c>
    </row>
    <row r="25" spans="1:4" ht="36.75" customHeight="1">
      <c r="A25" s="205" t="s">
        <v>216</v>
      </c>
      <c r="B25" s="161">
        <v>358113526</v>
      </c>
      <c r="C25" s="161">
        <v>549123462</v>
      </c>
      <c r="D25" s="161">
        <v>907236988</v>
      </c>
    </row>
    <row r="26" spans="1:4" ht="18.75" customHeight="1">
      <c r="A26" s="204" t="s">
        <v>558</v>
      </c>
      <c r="B26" s="160">
        <v>85.59</v>
      </c>
      <c r="C26" s="160">
        <v>91.35</v>
      </c>
      <c r="D26" s="160">
        <v>88.99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18:D19"/>
    <mergeCell ref="A21:E21"/>
    <mergeCell ref="A2:E2"/>
    <mergeCell ref="A5:E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C5" sqref="C5:C6"/>
    </sheetView>
  </sheetViews>
  <sheetFormatPr defaultColWidth="9.140625" defaultRowHeight="15"/>
  <cols>
    <col min="2" max="2" width="12.7109375" style="0" customWidth="1"/>
    <col min="3" max="3" width="18.00390625" style="97" customWidth="1"/>
    <col min="4" max="5" width="13.8515625" style="0" customWidth="1"/>
    <col min="6" max="6" width="19.421875" style="0" customWidth="1"/>
    <col min="7" max="7" width="10.140625" style="0" bestFit="1" customWidth="1"/>
    <col min="130" max="130" width="18.00390625" style="0" customWidth="1"/>
    <col min="131" max="132" width="13.8515625" style="0" customWidth="1"/>
    <col min="133" max="133" width="19.421875" style="0" customWidth="1"/>
    <col min="134" max="134" width="10.140625" style="0" bestFit="1" customWidth="1"/>
    <col min="135" max="135" width="8.8515625" style="0" customWidth="1"/>
    <col min="136" max="136" width="10.140625" style="0" bestFit="1" customWidth="1"/>
  </cols>
  <sheetData>
    <row r="1" spans="1:8" ht="17.25" thickBot="1">
      <c r="A1" s="578" t="s">
        <v>574</v>
      </c>
      <c r="B1" s="578"/>
      <c r="C1" s="578"/>
      <c r="D1" s="578"/>
      <c r="E1" s="578"/>
      <c r="F1" s="578"/>
      <c r="G1" s="101"/>
      <c r="H1" s="175"/>
    </row>
    <row r="2" spans="1:7" ht="15" customHeight="1">
      <c r="A2" s="579" t="s">
        <v>592</v>
      </c>
      <c r="B2" s="579"/>
      <c r="C2" s="579"/>
      <c r="D2" s="579"/>
      <c r="E2" s="579"/>
      <c r="F2" s="579"/>
      <c r="G2" s="92"/>
    </row>
    <row r="3" spans="1:7" ht="15" customHeight="1">
      <c r="A3" s="580"/>
      <c r="B3" s="580"/>
      <c r="C3" s="580"/>
      <c r="D3" s="580"/>
      <c r="E3" s="580"/>
      <c r="F3" s="580"/>
      <c r="G3" s="92"/>
    </row>
    <row r="4" spans="1:6" ht="15.75" customHeight="1">
      <c r="A4" s="1"/>
      <c r="B4" s="571" t="s">
        <v>107</v>
      </c>
      <c r="C4" s="571"/>
      <c r="D4" s="571"/>
      <c r="E4" s="571"/>
      <c r="F4" s="571"/>
    </row>
    <row r="5" spans="2:7" ht="45" customHeight="1">
      <c r="B5" s="574" t="s">
        <v>339</v>
      </c>
      <c r="C5" s="572" t="s">
        <v>217</v>
      </c>
      <c r="D5" s="574" t="s">
        <v>218</v>
      </c>
      <c r="E5" s="574" t="s">
        <v>219</v>
      </c>
      <c r="F5" s="574" t="s">
        <v>220</v>
      </c>
      <c r="G5" s="175"/>
    </row>
    <row r="6" spans="2:6" ht="15" customHeight="1" thickBot="1">
      <c r="B6" s="574"/>
      <c r="C6" s="577"/>
      <c r="D6" s="574"/>
      <c r="E6" s="575"/>
      <c r="F6" s="575"/>
    </row>
    <row r="7" spans="2:6" ht="17.25" customHeight="1" hidden="1">
      <c r="B7" s="572"/>
      <c r="C7" s="263"/>
      <c r="D7" s="572"/>
      <c r="E7" s="576"/>
      <c r="F7" s="576"/>
    </row>
    <row r="8" spans="2:6" ht="15">
      <c r="B8" s="195" t="s">
        <v>373</v>
      </c>
      <c r="C8" s="286" t="s">
        <v>162</v>
      </c>
      <c r="D8" s="184">
        <v>443</v>
      </c>
      <c r="E8" s="190">
        <v>335635050</v>
      </c>
      <c r="F8" s="196">
        <v>288402876</v>
      </c>
    </row>
    <row r="9" spans="2:6" ht="15">
      <c r="B9" s="197" t="s">
        <v>345</v>
      </c>
      <c r="C9" s="186" t="s">
        <v>135</v>
      </c>
      <c r="D9" s="160">
        <v>44</v>
      </c>
      <c r="E9" s="161">
        <v>21875000</v>
      </c>
      <c r="F9" s="198">
        <v>14980500</v>
      </c>
    </row>
    <row r="10" spans="1:6" ht="15">
      <c r="A10" s="97"/>
      <c r="B10" s="197" t="s">
        <v>374</v>
      </c>
      <c r="C10" s="186" t="s">
        <v>163</v>
      </c>
      <c r="D10" s="160">
        <v>36</v>
      </c>
      <c r="E10" s="161">
        <v>29925000</v>
      </c>
      <c r="F10" s="198">
        <v>28643000</v>
      </c>
    </row>
    <row r="11" spans="1:6" ht="15">
      <c r="A11" s="97"/>
      <c r="B11" s="197" t="s">
        <v>346</v>
      </c>
      <c r="C11" s="186" t="s">
        <v>136</v>
      </c>
      <c r="D11" s="160">
        <v>32</v>
      </c>
      <c r="E11" s="161">
        <v>5132000</v>
      </c>
      <c r="F11" s="198">
        <v>4332000</v>
      </c>
    </row>
    <row r="12" spans="1:6" ht="15">
      <c r="A12" s="97"/>
      <c r="B12" s="197" t="s">
        <v>355</v>
      </c>
      <c r="C12" s="186" t="s">
        <v>145</v>
      </c>
      <c r="D12" s="160">
        <v>11</v>
      </c>
      <c r="E12" s="161">
        <v>775000</v>
      </c>
      <c r="F12" s="198">
        <v>502250</v>
      </c>
    </row>
    <row r="13" spans="1:6" ht="15">
      <c r="A13" s="97"/>
      <c r="B13" s="197" t="s">
        <v>380</v>
      </c>
      <c r="C13" s="186" t="s">
        <v>169</v>
      </c>
      <c r="D13" s="160">
        <v>7</v>
      </c>
      <c r="E13" s="161">
        <v>650000</v>
      </c>
      <c r="F13" s="198">
        <v>413500</v>
      </c>
    </row>
    <row r="14" spans="1:6" ht="15">
      <c r="A14" s="97"/>
      <c r="B14" s="197" t="s">
        <v>348</v>
      </c>
      <c r="C14" s="186" t="s">
        <v>138</v>
      </c>
      <c r="D14" s="160">
        <v>6</v>
      </c>
      <c r="E14" s="161">
        <v>1450000</v>
      </c>
      <c r="F14" s="198">
        <v>820000</v>
      </c>
    </row>
    <row r="15" spans="1:6" ht="15">
      <c r="A15" s="97"/>
      <c r="B15" s="197" t="s">
        <v>387</v>
      </c>
      <c r="C15" s="186" t="s">
        <v>176</v>
      </c>
      <c r="D15" s="160">
        <v>6</v>
      </c>
      <c r="E15" s="161">
        <v>4350000</v>
      </c>
      <c r="F15" s="198">
        <v>3428000</v>
      </c>
    </row>
    <row r="16" spans="1:6" ht="15">
      <c r="A16" s="97"/>
      <c r="B16" s="197" t="s">
        <v>377</v>
      </c>
      <c r="C16" s="186" t="s">
        <v>166</v>
      </c>
      <c r="D16" s="160">
        <v>4</v>
      </c>
      <c r="E16" s="161">
        <v>750000</v>
      </c>
      <c r="F16" s="198">
        <v>324000</v>
      </c>
    </row>
    <row r="17" spans="1:6" ht="15">
      <c r="A17" s="97"/>
      <c r="B17" s="197" t="s">
        <v>361</v>
      </c>
      <c r="C17" s="186" t="s">
        <v>151</v>
      </c>
      <c r="D17" s="160">
        <v>3</v>
      </c>
      <c r="E17" s="161">
        <v>150000</v>
      </c>
      <c r="F17" s="198">
        <v>110000</v>
      </c>
    </row>
    <row r="18" spans="2:6" s="97" customFormat="1" ht="15">
      <c r="B18" s="197" t="s">
        <v>398</v>
      </c>
      <c r="C18" s="186" t="s">
        <v>187</v>
      </c>
      <c r="D18" s="160">
        <v>3</v>
      </c>
      <c r="E18" s="161">
        <v>2000000</v>
      </c>
      <c r="F18" s="198">
        <v>1875000</v>
      </c>
    </row>
    <row r="19" spans="2:6" s="97" customFormat="1" ht="15">
      <c r="B19" s="197" t="s">
        <v>366</v>
      </c>
      <c r="C19" s="186" t="s">
        <v>156</v>
      </c>
      <c r="D19" s="160">
        <v>3</v>
      </c>
      <c r="E19" s="161">
        <v>600000</v>
      </c>
      <c r="F19" s="198">
        <v>520000</v>
      </c>
    </row>
    <row r="20" spans="2:6" s="97" customFormat="1" ht="15">
      <c r="B20" s="197" t="s">
        <v>381</v>
      </c>
      <c r="C20" s="186" t="s">
        <v>170</v>
      </c>
      <c r="D20" s="160">
        <v>2</v>
      </c>
      <c r="E20" s="161">
        <v>500000</v>
      </c>
      <c r="F20" s="198">
        <v>279900</v>
      </c>
    </row>
    <row r="21" spans="2:6" s="97" customFormat="1" ht="15">
      <c r="B21" s="197" t="s">
        <v>370</v>
      </c>
      <c r="C21" s="186" t="s">
        <v>160</v>
      </c>
      <c r="D21" s="160">
        <v>2</v>
      </c>
      <c r="E21" s="161">
        <v>500000</v>
      </c>
      <c r="F21" s="198">
        <v>295000</v>
      </c>
    </row>
    <row r="22" spans="2:6" s="97" customFormat="1" ht="15">
      <c r="B22" s="197" t="s">
        <v>409</v>
      </c>
      <c r="C22" s="186" t="s">
        <v>198</v>
      </c>
      <c r="D22" s="160">
        <v>2</v>
      </c>
      <c r="E22" s="161">
        <v>100000</v>
      </c>
      <c r="F22" s="198">
        <v>100000</v>
      </c>
    </row>
    <row r="23" spans="2:6" s="97" customFormat="1" ht="15">
      <c r="B23" s="197" t="s">
        <v>394</v>
      </c>
      <c r="C23" s="186" t="s">
        <v>183</v>
      </c>
      <c r="D23" s="160">
        <v>2</v>
      </c>
      <c r="E23" s="161">
        <v>150000</v>
      </c>
      <c r="F23" s="198">
        <v>82500</v>
      </c>
    </row>
    <row r="24" spans="2:6" s="97" customFormat="1" ht="15">
      <c r="B24" s="197" t="s">
        <v>372</v>
      </c>
      <c r="C24" s="186" t="s">
        <v>277</v>
      </c>
      <c r="D24" s="160">
        <v>2</v>
      </c>
      <c r="E24" s="161">
        <v>1000000</v>
      </c>
      <c r="F24" s="198">
        <v>900000</v>
      </c>
    </row>
    <row r="25" spans="2:6" s="97" customFormat="1" ht="15">
      <c r="B25" s="197" t="s">
        <v>390</v>
      </c>
      <c r="C25" s="186" t="s">
        <v>179</v>
      </c>
      <c r="D25" s="160">
        <v>1</v>
      </c>
      <c r="E25" s="161">
        <v>800000</v>
      </c>
      <c r="F25" s="198">
        <v>800000</v>
      </c>
    </row>
    <row r="26" spans="2:6" s="97" customFormat="1" ht="15">
      <c r="B26" s="197" t="s">
        <v>391</v>
      </c>
      <c r="C26" s="186" t="s">
        <v>180</v>
      </c>
      <c r="D26" s="160">
        <v>1</v>
      </c>
      <c r="E26" s="161">
        <v>500000</v>
      </c>
      <c r="F26" s="198">
        <v>255000</v>
      </c>
    </row>
    <row r="27" spans="2:6" s="97" customFormat="1" ht="15">
      <c r="B27" s="197" t="s">
        <v>378</v>
      </c>
      <c r="C27" s="186" t="s">
        <v>167</v>
      </c>
      <c r="D27" s="160">
        <v>1</v>
      </c>
      <c r="E27" s="161">
        <v>100000</v>
      </c>
      <c r="F27" s="198">
        <v>50000</v>
      </c>
    </row>
    <row r="28" spans="1:6" ht="15">
      <c r="A28" s="97"/>
      <c r="B28" s="197" t="s">
        <v>349</v>
      </c>
      <c r="C28" s="186" t="s">
        <v>139</v>
      </c>
      <c r="D28" s="160">
        <v>1</v>
      </c>
      <c r="E28" s="161">
        <v>10000000</v>
      </c>
      <c r="F28" s="198">
        <v>10000000</v>
      </c>
    </row>
    <row r="29" spans="1:6" ht="15" customHeight="1">
      <c r="A29" s="97"/>
      <c r="B29" s="197" t="s">
        <v>384</v>
      </c>
      <c r="C29" s="186" t="s">
        <v>173</v>
      </c>
      <c r="D29" s="160">
        <v>1</v>
      </c>
      <c r="E29" s="161">
        <v>100000</v>
      </c>
      <c r="F29" s="198">
        <v>15000</v>
      </c>
    </row>
    <row r="30" spans="1:6" ht="15" customHeight="1">
      <c r="A30" s="97"/>
      <c r="B30" s="197" t="s">
        <v>404</v>
      </c>
      <c r="C30" s="186" t="s">
        <v>193</v>
      </c>
      <c r="D30" s="160">
        <v>1</v>
      </c>
      <c r="E30" s="161">
        <v>200000</v>
      </c>
      <c r="F30" s="198">
        <v>180000</v>
      </c>
    </row>
    <row r="31" spans="2:6" s="97" customFormat="1" ht="15" customHeight="1">
      <c r="B31" s="197" t="s">
        <v>416</v>
      </c>
      <c r="C31" s="186" t="s">
        <v>205</v>
      </c>
      <c r="D31" s="160">
        <v>1</v>
      </c>
      <c r="E31" s="161">
        <v>50000</v>
      </c>
      <c r="F31" s="198">
        <v>50000</v>
      </c>
    </row>
    <row r="32" spans="2:6" s="97" customFormat="1" ht="15" customHeight="1">
      <c r="B32" s="313" t="s">
        <v>343</v>
      </c>
      <c r="C32" s="314" t="s">
        <v>133</v>
      </c>
      <c r="D32" s="315">
        <v>1</v>
      </c>
      <c r="E32" s="316">
        <v>500000</v>
      </c>
      <c r="F32" s="317">
        <v>200000</v>
      </c>
    </row>
    <row r="33" spans="2:6" s="97" customFormat="1" ht="15" customHeight="1">
      <c r="B33" s="313" t="s">
        <v>405</v>
      </c>
      <c r="C33" s="314" t="s">
        <v>194</v>
      </c>
      <c r="D33" s="315">
        <v>1</v>
      </c>
      <c r="E33" s="316">
        <v>100000</v>
      </c>
      <c r="F33" s="317">
        <v>55000</v>
      </c>
    </row>
    <row r="34" spans="2:6" s="97" customFormat="1" ht="15" customHeight="1">
      <c r="B34" s="313" t="s">
        <v>401</v>
      </c>
      <c r="C34" s="314" t="s">
        <v>190</v>
      </c>
      <c r="D34" s="315">
        <v>1</v>
      </c>
      <c r="E34" s="316">
        <v>500000</v>
      </c>
      <c r="F34" s="317">
        <v>500000</v>
      </c>
    </row>
    <row r="35" spans="2:6" s="97" customFormat="1" ht="15" customHeight="1" thickBot="1">
      <c r="B35" s="200"/>
      <c r="C35" s="284"/>
      <c r="D35" s="188"/>
      <c r="E35" s="368" t="s">
        <v>30</v>
      </c>
      <c r="F35" s="289">
        <f>SUM(F8:F34)</f>
        <v>358113526</v>
      </c>
    </row>
    <row r="36" spans="4:6" s="97" customFormat="1" ht="15" customHeight="1">
      <c r="D36" s="2"/>
      <c r="E36" s="2"/>
      <c r="F36" s="62"/>
    </row>
    <row r="37" spans="2:6" ht="15.75" customHeight="1">
      <c r="B37" s="571" t="s">
        <v>115</v>
      </c>
      <c r="C37" s="571"/>
      <c r="D37" s="571"/>
      <c r="E37" s="571"/>
      <c r="F37" s="571"/>
    </row>
    <row r="38" spans="2:6" ht="30" customHeight="1">
      <c r="B38" s="572" t="s">
        <v>339</v>
      </c>
      <c r="C38" s="572" t="s">
        <v>217</v>
      </c>
      <c r="D38" s="572" t="s">
        <v>218</v>
      </c>
      <c r="E38" s="572" t="s">
        <v>219</v>
      </c>
      <c r="F38" s="572" t="s">
        <v>220</v>
      </c>
    </row>
    <row r="39" spans="2:6" ht="27.75" customHeight="1" thickBot="1">
      <c r="B39" s="573"/>
      <c r="C39" s="573"/>
      <c r="D39" s="573"/>
      <c r="E39" s="573"/>
      <c r="F39" s="573"/>
    </row>
    <row r="40" spans="2:6" ht="18.75" customHeight="1" hidden="1">
      <c r="B40" s="573"/>
      <c r="C40" s="264"/>
      <c r="D40" s="573"/>
      <c r="E40" s="573"/>
      <c r="F40" s="573"/>
    </row>
    <row r="41" spans="2:6" ht="15">
      <c r="B41" s="195" t="s">
        <v>373</v>
      </c>
      <c r="C41" s="286" t="s">
        <v>162</v>
      </c>
      <c r="D41" s="190">
        <v>2285</v>
      </c>
      <c r="E41" s="190">
        <v>333056425</v>
      </c>
      <c r="F41" s="196">
        <v>312593668</v>
      </c>
    </row>
    <row r="42" spans="2:6" ht="15">
      <c r="B42" s="197" t="s">
        <v>366</v>
      </c>
      <c r="C42" s="186" t="s">
        <v>156</v>
      </c>
      <c r="D42" s="161">
        <v>278</v>
      </c>
      <c r="E42" s="161">
        <v>61303000</v>
      </c>
      <c r="F42" s="198">
        <v>58235846</v>
      </c>
    </row>
    <row r="43" spans="1:6" ht="15">
      <c r="A43" s="97"/>
      <c r="B43" s="197" t="s">
        <v>372</v>
      </c>
      <c r="C43" s="186" t="s">
        <v>277</v>
      </c>
      <c r="D43" s="161">
        <v>270</v>
      </c>
      <c r="E43" s="161">
        <v>47607000</v>
      </c>
      <c r="F43" s="198">
        <v>46007950</v>
      </c>
    </row>
    <row r="44" spans="1:6" ht="15">
      <c r="A44" s="97"/>
      <c r="B44" s="197" t="s">
        <v>370</v>
      </c>
      <c r="C44" s="186" t="s">
        <v>160</v>
      </c>
      <c r="D44" s="161">
        <v>177</v>
      </c>
      <c r="E44" s="161">
        <v>30282000</v>
      </c>
      <c r="F44" s="198">
        <v>25790700</v>
      </c>
    </row>
    <row r="45" spans="1:6" ht="15">
      <c r="A45" s="97"/>
      <c r="B45" s="197" t="s">
        <v>346</v>
      </c>
      <c r="C45" s="186" t="s">
        <v>136</v>
      </c>
      <c r="D45" s="161">
        <v>153</v>
      </c>
      <c r="E45" s="161">
        <v>14136000</v>
      </c>
      <c r="F45" s="198">
        <v>11082760</v>
      </c>
    </row>
    <row r="46" spans="1:6" ht="15">
      <c r="A46" s="97"/>
      <c r="B46" s="197" t="s">
        <v>355</v>
      </c>
      <c r="C46" s="186" t="s">
        <v>145</v>
      </c>
      <c r="D46" s="161">
        <v>148</v>
      </c>
      <c r="E46" s="161">
        <v>14877000</v>
      </c>
      <c r="F46" s="198">
        <v>13167950</v>
      </c>
    </row>
    <row r="47" spans="1:6" ht="15">
      <c r="A47" s="97"/>
      <c r="B47" s="197" t="s">
        <v>345</v>
      </c>
      <c r="C47" s="186" t="s">
        <v>135</v>
      </c>
      <c r="D47" s="161">
        <v>117</v>
      </c>
      <c r="E47" s="161">
        <v>12345200</v>
      </c>
      <c r="F47" s="198">
        <v>9264313</v>
      </c>
    </row>
    <row r="48" spans="1:6" ht="15">
      <c r="A48" s="97"/>
      <c r="B48" s="197" t="s">
        <v>374</v>
      </c>
      <c r="C48" s="186" t="s">
        <v>163</v>
      </c>
      <c r="D48" s="161">
        <v>72</v>
      </c>
      <c r="E48" s="161">
        <v>21130000</v>
      </c>
      <c r="F48" s="198">
        <v>20198075</v>
      </c>
    </row>
    <row r="49" spans="1:6" ht="15">
      <c r="A49" s="97"/>
      <c r="B49" s="197" t="s">
        <v>416</v>
      </c>
      <c r="C49" s="186" t="s">
        <v>205</v>
      </c>
      <c r="D49" s="161">
        <v>46</v>
      </c>
      <c r="E49" s="161">
        <v>10640000</v>
      </c>
      <c r="F49" s="198">
        <v>9808500</v>
      </c>
    </row>
    <row r="50" spans="1:6" ht="15">
      <c r="A50" s="97"/>
      <c r="B50" s="197" t="s">
        <v>402</v>
      </c>
      <c r="C50" s="186" t="s">
        <v>191</v>
      </c>
      <c r="D50" s="161">
        <v>36</v>
      </c>
      <c r="E50" s="161">
        <v>3680000</v>
      </c>
      <c r="F50" s="198">
        <v>3450000</v>
      </c>
    </row>
    <row r="51" spans="1:6" ht="15">
      <c r="A51" s="97"/>
      <c r="B51" s="197" t="s">
        <v>387</v>
      </c>
      <c r="C51" s="186" t="s">
        <v>176</v>
      </c>
      <c r="D51" s="161">
        <v>34</v>
      </c>
      <c r="E51" s="161">
        <v>4505000</v>
      </c>
      <c r="F51" s="198">
        <v>3699350</v>
      </c>
    </row>
    <row r="52" spans="1:6" ht="15">
      <c r="A52" s="97"/>
      <c r="B52" s="197" t="s">
        <v>380</v>
      </c>
      <c r="C52" s="186" t="s">
        <v>169</v>
      </c>
      <c r="D52" s="161">
        <v>28</v>
      </c>
      <c r="E52" s="161">
        <v>4010000</v>
      </c>
      <c r="F52" s="198">
        <v>3096700</v>
      </c>
    </row>
    <row r="53" spans="1:6" ht="15">
      <c r="A53" s="97"/>
      <c r="B53" s="197" t="s">
        <v>348</v>
      </c>
      <c r="C53" s="186" t="s">
        <v>138</v>
      </c>
      <c r="D53" s="161">
        <v>24</v>
      </c>
      <c r="E53" s="161">
        <v>1361000</v>
      </c>
      <c r="F53" s="198">
        <v>1216690</v>
      </c>
    </row>
    <row r="54" spans="1:6" ht="15">
      <c r="A54" s="97"/>
      <c r="B54" s="197" t="s">
        <v>393</v>
      </c>
      <c r="C54" s="186" t="s">
        <v>182</v>
      </c>
      <c r="D54" s="161">
        <v>24</v>
      </c>
      <c r="E54" s="161">
        <v>4535000</v>
      </c>
      <c r="F54" s="198">
        <v>3869000</v>
      </c>
    </row>
    <row r="55" spans="1:6" ht="15">
      <c r="A55" s="97"/>
      <c r="B55" s="197" t="s">
        <v>377</v>
      </c>
      <c r="C55" s="186" t="s">
        <v>166</v>
      </c>
      <c r="D55" s="161">
        <v>23</v>
      </c>
      <c r="E55" s="161">
        <v>4530000</v>
      </c>
      <c r="F55" s="198">
        <v>2733000</v>
      </c>
    </row>
    <row r="56" spans="1:6" ht="15">
      <c r="A56" s="97"/>
      <c r="B56" s="197" t="s">
        <v>340</v>
      </c>
      <c r="C56" s="186" t="s">
        <v>130</v>
      </c>
      <c r="D56" s="161">
        <v>22</v>
      </c>
      <c r="E56" s="161">
        <v>2825000</v>
      </c>
      <c r="F56" s="198">
        <v>2555200</v>
      </c>
    </row>
    <row r="57" spans="1:6" ht="15">
      <c r="A57" s="97"/>
      <c r="B57" s="197" t="s">
        <v>381</v>
      </c>
      <c r="C57" s="186" t="s">
        <v>170</v>
      </c>
      <c r="D57" s="161">
        <v>21</v>
      </c>
      <c r="E57" s="161">
        <v>4215000</v>
      </c>
      <c r="F57" s="198">
        <v>3179600</v>
      </c>
    </row>
    <row r="58" spans="1:6" ht="15">
      <c r="A58" s="97"/>
      <c r="B58" s="197" t="s">
        <v>400</v>
      </c>
      <c r="C58" s="186" t="s">
        <v>189</v>
      </c>
      <c r="D58" s="161">
        <v>15</v>
      </c>
      <c r="E58" s="161">
        <v>1822000</v>
      </c>
      <c r="F58" s="198">
        <v>1587000</v>
      </c>
    </row>
    <row r="59" spans="1:6" ht="15">
      <c r="A59" s="97"/>
      <c r="B59" s="197" t="s">
        <v>418</v>
      </c>
      <c r="C59" s="186" t="s">
        <v>207</v>
      </c>
      <c r="D59" s="161">
        <v>10</v>
      </c>
      <c r="E59" s="161">
        <v>1410000</v>
      </c>
      <c r="F59" s="198">
        <v>1210000</v>
      </c>
    </row>
    <row r="60" spans="1:6" ht="15">
      <c r="A60" s="97"/>
      <c r="B60" s="197" t="s">
        <v>394</v>
      </c>
      <c r="C60" s="186" t="s">
        <v>183</v>
      </c>
      <c r="D60" s="161">
        <v>9</v>
      </c>
      <c r="E60" s="161">
        <v>1164000</v>
      </c>
      <c r="F60" s="198">
        <v>930500</v>
      </c>
    </row>
    <row r="61" spans="1:6" ht="15">
      <c r="A61" s="97"/>
      <c r="B61" s="197" t="s">
        <v>385</v>
      </c>
      <c r="C61" s="186" t="s">
        <v>174</v>
      </c>
      <c r="D61" s="161">
        <v>9</v>
      </c>
      <c r="E61" s="161">
        <v>2700000</v>
      </c>
      <c r="F61" s="198">
        <v>2669000</v>
      </c>
    </row>
    <row r="62" spans="1:6" ht="15">
      <c r="A62" s="97"/>
      <c r="B62" s="197" t="s">
        <v>398</v>
      </c>
      <c r="C62" s="186" t="s">
        <v>187</v>
      </c>
      <c r="D62" s="161">
        <v>8</v>
      </c>
      <c r="E62" s="161">
        <v>1150000</v>
      </c>
      <c r="F62" s="198">
        <v>1109400</v>
      </c>
    </row>
    <row r="63" spans="1:6" ht="15">
      <c r="A63" s="97"/>
      <c r="B63" s="197" t="s">
        <v>359</v>
      </c>
      <c r="C63" s="186" t="s">
        <v>149</v>
      </c>
      <c r="D63" s="161">
        <v>8</v>
      </c>
      <c r="E63" s="161">
        <v>1170000</v>
      </c>
      <c r="F63" s="198">
        <v>796700</v>
      </c>
    </row>
    <row r="64" spans="1:6" ht="15">
      <c r="A64" s="97"/>
      <c r="B64" s="197" t="s">
        <v>386</v>
      </c>
      <c r="C64" s="186" t="s">
        <v>175</v>
      </c>
      <c r="D64" s="161">
        <v>7</v>
      </c>
      <c r="E64" s="161">
        <v>3400000</v>
      </c>
      <c r="F64" s="198">
        <v>2025000</v>
      </c>
    </row>
    <row r="65" spans="1:6" ht="15">
      <c r="A65" s="97"/>
      <c r="B65" s="197" t="s">
        <v>342</v>
      </c>
      <c r="C65" s="186" t="s">
        <v>132</v>
      </c>
      <c r="D65" s="161">
        <v>7</v>
      </c>
      <c r="E65" s="161">
        <v>1430000</v>
      </c>
      <c r="F65" s="198">
        <v>792200</v>
      </c>
    </row>
    <row r="66" spans="1:6" ht="15">
      <c r="A66" s="97"/>
      <c r="B66" s="197" t="s">
        <v>404</v>
      </c>
      <c r="C66" s="186" t="s">
        <v>193</v>
      </c>
      <c r="D66" s="161">
        <v>6</v>
      </c>
      <c r="E66" s="161">
        <v>600000</v>
      </c>
      <c r="F66" s="198">
        <v>594900</v>
      </c>
    </row>
    <row r="67" spans="1:6" ht="15">
      <c r="A67" s="97"/>
      <c r="B67" s="197" t="s">
        <v>420</v>
      </c>
      <c r="C67" s="186" t="s">
        <v>209</v>
      </c>
      <c r="D67" s="161">
        <v>5</v>
      </c>
      <c r="E67" s="161">
        <v>320000</v>
      </c>
      <c r="F67" s="198">
        <v>307000</v>
      </c>
    </row>
    <row r="68" spans="1:6" ht="15">
      <c r="A68" s="97"/>
      <c r="B68" s="197" t="s">
        <v>407</v>
      </c>
      <c r="C68" s="186" t="s">
        <v>196</v>
      </c>
      <c r="D68" s="161">
        <v>5</v>
      </c>
      <c r="E68" s="161">
        <v>210000</v>
      </c>
      <c r="F68" s="198">
        <v>210000</v>
      </c>
    </row>
    <row r="69" spans="1:6" ht="15">
      <c r="A69" s="97"/>
      <c r="B69" s="197" t="s">
        <v>383</v>
      </c>
      <c r="C69" s="186" t="s">
        <v>172</v>
      </c>
      <c r="D69" s="161">
        <v>4</v>
      </c>
      <c r="E69" s="161">
        <v>252000</v>
      </c>
      <c r="F69" s="198">
        <v>188960</v>
      </c>
    </row>
    <row r="70" spans="1:6" ht="15">
      <c r="A70" s="97"/>
      <c r="B70" s="197" t="s">
        <v>384</v>
      </c>
      <c r="C70" s="186" t="s">
        <v>173</v>
      </c>
      <c r="D70" s="161">
        <v>4</v>
      </c>
      <c r="E70" s="161">
        <v>110000</v>
      </c>
      <c r="F70" s="198">
        <v>65000</v>
      </c>
    </row>
    <row r="71" spans="2:6" s="97" customFormat="1" ht="15">
      <c r="B71" s="197" t="s">
        <v>365</v>
      </c>
      <c r="C71" s="186" t="s">
        <v>155</v>
      </c>
      <c r="D71" s="161">
        <v>4</v>
      </c>
      <c r="E71" s="161">
        <v>1100000</v>
      </c>
      <c r="F71" s="198">
        <v>700000</v>
      </c>
    </row>
    <row r="72" spans="2:6" s="97" customFormat="1" ht="15">
      <c r="B72" s="197" t="s">
        <v>361</v>
      </c>
      <c r="C72" s="186" t="s">
        <v>151</v>
      </c>
      <c r="D72" s="161">
        <v>4</v>
      </c>
      <c r="E72" s="161">
        <v>735000</v>
      </c>
      <c r="F72" s="198">
        <v>327000</v>
      </c>
    </row>
    <row r="73" spans="2:6" s="97" customFormat="1" ht="15">
      <c r="B73" s="197" t="s">
        <v>382</v>
      </c>
      <c r="C73" s="186" t="s">
        <v>171</v>
      </c>
      <c r="D73" s="161">
        <v>3</v>
      </c>
      <c r="E73" s="161">
        <v>250000</v>
      </c>
      <c r="F73" s="198">
        <v>200000</v>
      </c>
    </row>
    <row r="74" spans="2:6" s="97" customFormat="1" ht="15">
      <c r="B74" s="197" t="s">
        <v>412</v>
      </c>
      <c r="C74" s="186" t="s">
        <v>201</v>
      </c>
      <c r="D74" s="161">
        <v>3</v>
      </c>
      <c r="E74" s="161">
        <v>1700000</v>
      </c>
      <c r="F74" s="198">
        <v>525000</v>
      </c>
    </row>
    <row r="75" spans="2:6" s="97" customFormat="1" ht="15">
      <c r="B75" s="197" t="s">
        <v>356</v>
      </c>
      <c r="C75" s="186" t="s">
        <v>146</v>
      </c>
      <c r="D75" s="161">
        <v>3</v>
      </c>
      <c r="E75" s="161">
        <v>450000</v>
      </c>
      <c r="F75" s="198">
        <v>225500</v>
      </c>
    </row>
    <row r="76" spans="2:6" s="97" customFormat="1" ht="15">
      <c r="B76" s="197" t="s">
        <v>349</v>
      </c>
      <c r="C76" s="186" t="s">
        <v>139</v>
      </c>
      <c r="D76" s="161">
        <v>3</v>
      </c>
      <c r="E76" s="161">
        <v>400000</v>
      </c>
      <c r="F76" s="198">
        <v>390000</v>
      </c>
    </row>
    <row r="77" spans="1:6" ht="15">
      <c r="A77" s="97"/>
      <c r="B77" s="197" t="s">
        <v>354</v>
      </c>
      <c r="C77" s="186" t="s">
        <v>144</v>
      </c>
      <c r="D77" s="161">
        <v>3</v>
      </c>
      <c r="E77" s="161">
        <v>160000</v>
      </c>
      <c r="F77" s="198">
        <v>79500</v>
      </c>
    </row>
    <row r="78" spans="1:6" ht="15">
      <c r="A78" s="97"/>
      <c r="B78" s="197" t="s">
        <v>403</v>
      </c>
      <c r="C78" s="186" t="s">
        <v>192</v>
      </c>
      <c r="D78" s="161">
        <v>2</v>
      </c>
      <c r="E78" s="161">
        <v>115000</v>
      </c>
      <c r="F78" s="198">
        <v>115000</v>
      </c>
    </row>
    <row r="79" spans="2:6" s="97" customFormat="1" ht="15">
      <c r="B79" s="197" t="s">
        <v>419</v>
      </c>
      <c r="C79" s="186" t="s">
        <v>208</v>
      </c>
      <c r="D79" s="161">
        <v>2</v>
      </c>
      <c r="E79" s="161">
        <v>520000</v>
      </c>
      <c r="F79" s="198">
        <v>520000</v>
      </c>
    </row>
    <row r="80" spans="2:6" s="97" customFormat="1" ht="15">
      <c r="B80" s="197" t="s">
        <v>390</v>
      </c>
      <c r="C80" s="186" t="s">
        <v>179</v>
      </c>
      <c r="D80" s="161">
        <v>2</v>
      </c>
      <c r="E80" s="161">
        <v>800000</v>
      </c>
      <c r="F80" s="198">
        <v>550000</v>
      </c>
    </row>
    <row r="81" spans="2:6" s="97" customFormat="1" ht="15">
      <c r="B81" s="197" t="s">
        <v>391</v>
      </c>
      <c r="C81" s="186" t="s">
        <v>180</v>
      </c>
      <c r="D81" s="161">
        <v>2</v>
      </c>
      <c r="E81" s="161">
        <v>60000</v>
      </c>
      <c r="F81" s="198">
        <v>60000</v>
      </c>
    </row>
    <row r="82" spans="2:6" s="97" customFormat="1" ht="15">
      <c r="B82" s="197" t="s">
        <v>360</v>
      </c>
      <c r="C82" s="186" t="s">
        <v>150</v>
      </c>
      <c r="D82" s="161">
        <v>2</v>
      </c>
      <c r="E82" s="161">
        <v>200000</v>
      </c>
      <c r="F82" s="198">
        <v>150000</v>
      </c>
    </row>
    <row r="83" spans="1:6" ht="15">
      <c r="A83" s="97"/>
      <c r="B83" s="197" t="s">
        <v>409</v>
      </c>
      <c r="C83" s="186" t="s">
        <v>198</v>
      </c>
      <c r="D83" s="161">
        <v>2</v>
      </c>
      <c r="E83" s="161">
        <v>1280000</v>
      </c>
      <c r="F83" s="198">
        <v>1140000</v>
      </c>
    </row>
    <row r="84" spans="1:6" ht="15">
      <c r="A84" s="97"/>
      <c r="B84" s="197" t="s">
        <v>362</v>
      </c>
      <c r="C84" s="186" t="s">
        <v>152</v>
      </c>
      <c r="D84" s="161">
        <v>2</v>
      </c>
      <c r="E84" s="161">
        <v>1100000</v>
      </c>
      <c r="F84" s="198">
        <v>450000</v>
      </c>
    </row>
    <row r="85" spans="1:6" ht="15" customHeight="1">
      <c r="A85" s="97"/>
      <c r="B85" s="197" t="s">
        <v>397</v>
      </c>
      <c r="C85" s="186" t="s">
        <v>186</v>
      </c>
      <c r="D85" s="161">
        <v>1</v>
      </c>
      <c r="E85" s="161">
        <v>60000</v>
      </c>
      <c r="F85" s="198">
        <v>60000</v>
      </c>
    </row>
    <row r="86" spans="1:6" ht="15">
      <c r="A86" s="97"/>
      <c r="B86" s="197" t="s">
        <v>396</v>
      </c>
      <c r="C86" s="186" t="s">
        <v>185</v>
      </c>
      <c r="D86" s="161">
        <v>1</v>
      </c>
      <c r="E86" s="161">
        <v>10000</v>
      </c>
      <c r="F86" s="198">
        <v>7500</v>
      </c>
    </row>
    <row r="87" spans="1:6" ht="15">
      <c r="A87" s="97"/>
      <c r="B87" s="197" t="s">
        <v>392</v>
      </c>
      <c r="C87" s="186" t="s">
        <v>181</v>
      </c>
      <c r="D87" s="161">
        <v>1</v>
      </c>
      <c r="E87" s="161">
        <v>100000</v>
      </c>
      <c r="F87" s="198">
        <v>70000</v>
      </c>
    </row>
    <row r="88" spans="1:6" ht="15">
      <c r="A88" s="97"/>
      <c r="B88" s="197" t="s">
        <v>389</v>
      </c>
      <c r="C88" s="186" t="s">
        <v>178</v>
      </c>
      <c r="D88" s="161">
        <v>1</v>
      </c>
      <c r="E88" s="161">
        <v>500000</v>
      </c>
      <c r="F88" s="198">
        <v>350000</v>
      </c>
    </row>
    <row r="89" spans="1:6" ht="15">
      <c r="A89" s="97"/>
      <c r="B89" s="197" t="s">
        <v>378</v>
      </c>
      <c r="C89" s="186" t="s">
        <v>167</v>
      </c>
      <c r="D89" s="161">
        <v>1</v>
      </c>
      <c r="E89" s="161">
        <v>10000</v>
      </c>
      <c r="F89" s="198">
        <v>9900</v>
      </c>
    </row>
    <row r="90" spans="1:6" ht="15">
      <c r="A90" s="97"/>
      <c r="B90" s="197" t="s">
        <v>415</v>
      </c>
      <c r="C90" s="186" t="s">
        <v>204</v>
      </c>
      <c r="D90" s="161">
        <v>1</v>
      </c>
      <c r="E90" s="161">
        <v>50000</v>
      </c>
      <c r="F90" s="198">
        <v>25000</v>
      </c>
    </row>
    <row r="91" spans="2:6" s="97" customFormat="1" ht="15">
      <c r="B91" s="197" t="s">
        <v>371</v>
      </c>
      <c r="C91" s="186" t="s">
        <v>161</v>
      </c>
      <c r="D91" s="161">
        <v>1</v>
      </c>
      <c r="E91" s="161">
        <v>200000</v>
      </c>
      <c r="F91" s="198">
        <v>200000</v>
      </c>
    </row>
    <row r="92" spans="1:6" ht="15">
      <c r="A92" s="97"/>
      <c r="B92" s="197" t="s">
        <v>364</v>
      </c>
      <c r="C92" s="186" t="s">
        <v>154</v>
      </c>
      <c r="D92" s="161">
        <v>1</v>
      </c>
      <c r="E92" s="161">
        <v>10000</v>
      </c>
      <c r="F92" s="198">
        <v>6600</v>
      </c>
    </row>
    <row r="93" spans="2:6" s="97" customFormat="1" ht="15">
      <c r="B93" s="313" t="s">
        <v>353</v>
      </c>
      <c r="C93" s="314" t="s">
        <v>143</v>
      </c>
      <c r="D93" s="316">
        <v>1</v>
      </c>
      <c r="E93" s="316">
        <v>50000</v>
      </c>
      <c r="F93" s="317">
        <v>37500</v>
      </c>
    </row>
    <row r="94" spans="2:6" s="97" customFormat="1" ht="15">
      <c r="B94" s="313" t="s">
        <v>413</v>
      </c>
      <c r="C94" s="314" t="s">
        <v>202</v>
      </c>
      <c r="D94" s="316">
        <v>1</v>
      </c>
      <c r="E94" s="316">
        <v>30000</v>
      </c>
      <c r="F94" s="317">
        <v>30000</v>
      </c>
    </row>
    <row r="95" spans="2:6" s="97" customFormat="1" ht="15">
      <c r="B95" s="313" t="s">
        <v>347</v>
      </c>
      <c r="C95" s="314" t="s">
        <v>137</v>
      </c>
      <c r="D95" s="316">
        <v>1</v>
      </c>
      <c r="E95" s="316">
        <v>10000</v>
      </c>
      <c r="F95" s="317">
        <v>10000</v>
      </c>
    </row>
    <row r="96" spans="2:6" s="97" customFormat="1" ht="15">
      <c r="B96" s="313" t="s">
        <v>344</v>
      </c>
      <c r="C96" s="314" t="s">
        <v>134</v>
      </c>
      <c r="D96" s="316">
        <v>1</v>
      </c>
      <c r="E96" s="316">
        <v>50000</v>
      </c>
      <c r="F96" s="317">
        <v>50000</v>
      </c>
    </row>
    <row r="97" spans="2:6" s="97" customFormat="1" ht="15">
      <c r="B97" s="313" t="s">
        <v>341</v>
      </c>
      <c r="C97" s="314" t="s">
        <v>131</v>
      </c>
      <c r="D97" s="316">
        <v>1</v>
      </c>
      <c r="E97" s="316">
        <v>400000</v>
      </c>
      <c r="F97" s="317">
        <v>400000</v>
      </c>
    </row>
    <row r="98" spans="2:6" ht="15.75" thickBot="1">
      <c r="B98" s="287"/>
      <c r="C98" s="284"/>
      <c r="D98" s="284"/>
      <c r="E98" s="369" t="s">
        <v>30</v>
      </c>
      <c r="F98" s="370">
        <f>SUM(F41:F97)</f>
        <v>549123462</v>
      </c>
    </row>
    <row r="101" ht="15" customHeight="1"/>
  </sheetData>
  <sheetProtection/>
  <mergeCells count="14">
    <mergeCell ref="E5:E7"/>
    <mergeCell ref="F5:F7"/>
    <mergeCell ref="B4:F4"/>
    <mergeCell ref="C5:C6"/>
    <mergeCell ref="A1:F1"/>
    <mergeCell ref="A2:F3"/>
    <mergeCell ref="B5:B7"/>
    <mergeCell ref="D5:D7"/>
    <mergeCell ref="B37:F37"/>
    <mergeCell ref="B38:B40"/>
    <mergeCell ref="D38:D40"/>
    <mergeCell ref="E38:E40"/>
    <mergeCell ref="F38:F40"/>
    <mergeCell ref="C38:C3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5"/>
  <sheetViews>
    <sheetView zoomScalePageLayoutView="0" workbookViewId="0" topLeftCell="A1">
      <selection activeCell="J31" sqref="J31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0" max="110" width="18.00390625" style="0" customWidth="1"/>
    <col min="111" max="112" width="13.8515625" style="0" customWidth="1"/>
    <col min="113" max="113" width="19.421875" style="0" customWidth="1"/>
    <col min="115" max="115" width="11.421875" style="0" customWidth="1"/>
    <col min="117" max="117" width="20.140625" style="0" bestFit="1" customWidth="1"/>
  </cols>
  <sheetData>
    <row r="1" spans="1:8" ht="21.75" customHeight="1" thickBot="1">
      <c r="A1" s="587" t="s">
        <v>572</v>
      </c>
      <c r="B1" s="587"/>
      <c r="C1" s="587"/>
      <c r="D1" s="587"/>
      <c r="E1" s="587"/>
      <c r="F1" s="587"/>
      <c r="H1" s="175"/>
    </row>
    <row r="2" spans="1:6" s="97" customFormat="1" ht="21.75" customHeight="1">
      <c r="A2" s="111"/>
      <c r="B2" s="111"/>
      <c r="C2" s="111"/>
      <c r="D2" s="111"/>
      <c r="E2" s="111"/>
      <c r="F2" s="111"/>
    </row>
    <row r="3" spans="1:6" ht="16.5" customHeight="1">
      <c r="A3" s="415" t="s">
        <v>593</v>
      </c>
      <c r="B3" s="415"/>
      <c r="C3" s="415"/>
      <c r="D3" s="415"/>
      <c r="E3" s="415"/>
      <c r="F3" s="415"/>
    </row>
    <row r="4" spans="1:6" s="97" customFormat="1" ht="16.5" customHeight="1">
      <c r="A4" s="121"/>
      <c r="B4" s="121"/>
      <c r="C4" s="121"/>
      <c r="D4" s="121"/>
      <c r="E4" s="121"/>
      <c r="F4" s="121"/>
    </row>
    <row r="5" spans="1:6" ht="16.5" customHeight="1">
      <c r="A5" s="89"/>
      <c r="B5" s="85" t="s">
        <v>223</v>
      </c>
      <c r="C5" s="89"/>
      <c r="D5" s="89"/>
      <c r="E5" s="89"/>
      <c r="F5" s="89"/>
    </row>
    <row r="6" spans="2:5" ht="16.5" customHeight="1">
      <c r="B6" s="571" t="s">
        <v>107</v>
      </c>
      <c r="C6" s="571"/>
      <c r="D6" s="571"/>
      <c r="E6" s="571"/>
    </row>
    <row r="7" spans="2:5" ht="16.5" customHeight="1">
      <c r="B7" s="574" t="s">
        <v>221</v>
      </c>
      <c r="C7" s="574" t="s">
        <v>222</v>
      </c>
      <c r="D7" s="574" t="s">
        <v>219</v>
      </c>
      <c r="E7" s="574" t="s">
        <v>220</v>
      </c>
    </row>
    <row r="8" spans="2:5" ht="16.5" customHeight="1">
      <c r="B8" s="574"/>
      <c r="C8" s="574"/>
      <c r="D8" s="575"/>
      <c r="E8" s="575"/>
    </row>
    <row r="9" spans="2:5" ht="24.75" customHeight="1" thickBot="1">
      <c r="B9" s="572"/>
      <c r="C9" s="572"/>
      <c r="D9" s="576"/>
      <c r="E9" s="576"/>
    </row>
    <row r="10" spans="2:5" ht="16.5" customHeight="1">
      <c r="B10" s="195" t="s">
        <v>250</v>
      </c>
      <c r="C10" s="184">
        <v>8</v>
      </c>
      <c r="D10" s="190">
        <v>600000</v>
      </c>
      <c r="E10" s="196">
        <v>380500</v>
      </c>
    </row>
    <row r="11" spans="2:5" ht="16.5" customHeight="1">
      <c r="B11" s="197" t="s">
        <v>274</v>
      </c>
      <c r="C11" s="160">
        <v>6</v>
      </c>
      <c r="D11" s="161">
        <v>10400000</v>
      </c>
      <c r="E11" s="198">
        <v>10341000</v>
      </c>
    </row>
    <row r="12" spans="1:5" ht="16.5" customHeight="1">
      <c r="A12" s="97"/>
      <c r="B12" s="197" t="s">
        <v>266</v>
      </c>
      <c r="C12" s="160">
        <v>6</v>
      </c>
      <c r="D12" s="161">
        <v>1280000</v>
      </c>
      <c r="E12" s="198">
        <v>1016000</v>
      </c>
    </row>
    <row r="13" spans="1:5" ht="16.5" customHeight="1">
      <c r="A13" s="97"/>
      <c r="B13" s="197" t="s">
        <v>252</v>
      </c>
      <c r="C13" s="160">
        <v>6</v>
      </c>
      <c r="D13" s="161">
        <v>400000</v>
      </c>
      <c r="E13" s="198">
        <v>354000</v>
      </c>
    </row>
    <row r="14" spans="1:5" ht="16.5" customHeight="1">
      <c r="A14" s="97"/>
      <c r="B14" s="197" t="s">
        <v>280</v>
      </c>
      <c r="C14" s="160">
        <v>5</v>
      </c>
      <c r="D14" s="161">
        <v>300000</v>
      </c>
      <c r="E14" s="198">
        <v>208000</v>
      </c>
    </row>
    <row r="15" spans="1:5" ht="16.5" customHeight="1">
      <c r="A15" s="97"/>
      <c r="B15" s="197" t="s">
        <v>249</v>
      </c>
      <c r="C15" s="160">
        <v>5</v>
      </c>
      <c r="D15" s="161">
        <v>2400000</v>
      </c>
      <c r="E15" s="198">
        <v>2366000</v>
      </c>
    </row>
    <row r="16" spans="1:5" ht="16.5" customHeight="1">
      <c r="A16" s="97"/>
      <c r="B16" s="197" t="s">
        <v>449</v>
      </c>
      <c r="C16" s="160">
        <v>4</v>
      </c>
      <c r="D16" s="161">
        <v>550000</v>
      </c>
      <c r="E16" s="198">
        <v>318000</v>
      </c>
    </row>
    <row r="17" spans="1:5" ht="16.5" customHeight="1">
      <c r="A17" s="97"/>
      <c r="B17" s="197" t="s">
        <v>263</v>
      </c>
      <c r="C17" s="160">
        <v>3</v>
      </c>
      <c r="D17" s="161">
        <v>300000</v>
      </c>
      <c r="E17" s="198">
        <v>175000</v>
      </c>
    </row>
    <row r="18" spans="1:5" ht="16.5" customHeight="1">
      <c r="A18" s="97"/>
      <c r="B18" s="197" t="s">
        <v>262</v>
      </c>
      <c r="C18" s="160">
        <v>3</v>
      </c>
      <c r="D18" s="161">
        <v>310000</v>
      </c>
      <c r="E18" s="198">
        <v>125430</v>
      </c>
    </row>
    <row r="19" spans="1:5" ht="16.5" customHeight="1">
      <c r="A19" s="97"/>
      <c r="B19" s="197" t="s">
        <v>265</v>
      </c>
      <c r="C19" s="160">
        <v>2</v>
      </c>
      <c r="D19" s="161">
        <v>150000</v>
      </c>
      <c r="E19" s="198">
        <v>150000</v>
      </c>
    </row>
    <row r="20" spans="1:5" ht="16.5" customHeight="1">
      <c r="A20" s="97"/>
      <c r="B20" s="197" t="s">
        <v>261</v>
      </c>
      <c r="C20" s="160">
        <v>2</v>
      </c>
      <c r="D20" s="161">
        <v>170000</v>
      </c>
      <c r="E20" s="198">
        <v>170000</v>
      </c>
    </row>
    <row r="21" spans="2:5" s="97" customFormat="1" ht="16.5" customHeight="1">
      <c r="B21" s="197" t="s">
        <v>258</v>
      </c>
      <c r="C21" s="160">
        <v>2</v>
      </c>
      <c r="D21" s="161">
        <v>500000</v>
      </c>
      <c r="E21" s="198">
        <v>207000</v>
      </c>
    </row>
    <row r="22" spans="2:5" s="97" customFormat="1" ht="16.5" customHeight="1">
      <c r="B22" s="197" t="s">
        <v>260</v>
      </c>
      <c r="C22" s="160">
        <v>2</v>
      </c>
      <c r="D22" s="161">
        <v>570000</v>
      </c>
      <c r="E22" s="198">
        <v>570000</v>
      </c>
    </row>
    <row r="23" spans="2:5" s="97" customFormat="1" ht="16.5" customHeight="1">
      <c r="B23" s="197" t="s">
        <v>273</v>
      </c>
      <c r="C23" s="160">
        <v>2</v>
      </c>
      <c r="D23" s="161">
        <v>2450000</v>
      </c>
      <c r="E23" s="198">
        <v>1192500</v>
      </c>
    </row>
    <row r="24" spans="2:5" s="97" customFormat="1" ht="16.5" customHeight="1">
      <c r="B24" s="197" t="s">
        <v>256</v>
      </c>
      <c r="C24" s="160">
        <v>2</v>
      </c>
      <c r="D24" s="161">
        <v>150000</v>
      </c>
      <c r="E24" s="198">
        <v>120000</v>
      </c>
    </row>
    <row r="25" spans="2:5" s="97" customFormat="1" ht="16.5" customHeight="1">
      <c r="B25" s="197" t="s">
        <v>333</v>
      </c>
      <c r="C25" s="160">
        <v>1</v>
      </c>
      <c r="D25" s="161">
        <v>100000</v>
      </c>
      <c r="E25" s="198">
        <v>77000</v>
      </c>
    </row>
    <row r="26" spans="2:5" s="97" customFormat="1" ht="16.5" customHeight="1">
      <c r="B26" s="197" t="s">
        <v>305</v>
      </c>
      <c r="C26" s="160">
        <v>1</v>
      </c>
      <c r="D26" s="161">
        <v>50000</v>
      </c>
      <c r="E26" s="198">
        <v>25000</v>
      </c>
    </row>
    <row r="27" spans="2:5" s="97" customFormat="1" ht="16.5" customHeight="1">
      <c r="B27" s="197" t="s">
        <v>268</v>
      </c>
      <c r="C27" s="160">
        <v>1</v>
      </c>
      <c r="D27" s="161">
        <v>50000</v>
      </c>
      <c r="E27" s="198">
        <v>50000</v>
      </c>
    </row>
    <row r="28" spans="2:5" s="97" customFormat="1" ht="16.5" customHeight="1">
      <c r="B28" s="313" t="s">
        <v>324</v>
      </c>
      <c r="C28" s="315">
        <v>1</v>
      </c>
      <c r="D28" s="316">
        <v>100000</v>
      </c>
      <c r="E28" s="317">
        <v>45000</v>
      </c>
    </row>
    <row r="29" spans="2:5" s="97" customFormat="1" ht="16.5" customHeight="1">
      <c r="B29" s="313" t="s">
        <v>448</v>
      </c>
      <c r="C29" s="315">
        <v>1</v>
      </c>
      <c r="D29" s="316">
        <v>50000</v>
      </c>
      <c r="E29" s="317">
        <v>50000</v>
      </c>
    </row>
    <row r="30" spans="2:5" s="97" customFormat="1" ht="16.5" customHeight="1">
      <c r="B30" s="313" t="s">
        <v>257</v>
      </c>
      <c r="C30" s="315">
        <v>1</v>
      </c>
      <c r="D30" s="316">
        <v>50000</v>
      </c>
      <c r="E30" s="317">
        <v>37500</v>
      </c>
    </row>
    <row r="31" spans="2:5" s="97" customFormat="1" ht="16.5" customHeight="1">
      <c r="B31" s="313" t="s">
        <v>478</v>
      </c>
      <c r="C31" s="315">
        <v>1</v>
      </c>
      <c r="D31" s="316">
        <v>70000</v>
      </c>
      <c r="E31" s="317">
        <v>35700</v>
      </c>
    </row>
    <row r="32" spans="2:5" s="97" customFormat="1" ht="16.5" customHeight="1">
      <c r="B32" s="313" t="s">
        <v>254</v>
      </c>
      <c r="C32" s="315">
        <v>1</v>
      </c>
      <c r="D32" s="316">
        <v>500000</v>
      </c>
      <c r="E32" s="317">
        <v>255000</v>
      </c>
    </row>
    <row r="33" spans="2:5" s="97" customFormat="1" ht="16.5" customHeight="1">
      <c r="B33" s="313" t="s">
        <v>469</v>
      </c>
      <c r="C33" s="315">
        <v>1</v>
      </c>
      <c r="D33" s="316">
        <v>50000</v>
      </c>
      <c r="E33" s="317">
        <v>50000</v>
      </c>
    </row>
    <row r="34" spans="2:5" s="97" customFormat="1" ht="16.5" customHeight="1">
      <c r="B34" s="313" t="s">
        <v>269</v>
      </c>
      <c r="C34" s="315">
        <v>1</v>
      </c>
      <c r="D34" s="316">
        <v>100000</v>
      </c>
      <c r="E34" s="317">
        <v>45000</v>
      </c>
    </row>
    <row r="35" spans="2:5" s="97" customFormat="1" ht="16.5" customHeight="1">
      <c r="B35" s="313" t="s">
        <v>328</v>
      </c>
      <c r="C35" s="315">
        <v>1</v>
      </c>
      <c r="D35" s="316">
        <v>50000</v>
      </c>
      <c r="E35" s="317">
        <v>12500</v>
      </c>
    </row>
    <row r="36" spans="2:5" s="97" customFormat="1" ht="16.5" customHeight="1">
      <c r="B36" s="313" t="s">
        <v>494</v>
      </c>
      <c r="C36" s="315">
        <v>1</v>
      </c>
      <c r="D36" s="316">
        <v>50000</v>
      </c>
      <c r="E36" s="317">
        <v>25000</v>
      </c>
    </row>
    <row r="37" spans="2:5" s="97" customFormat="1" ht="16.5" customHeight="1">
      <c r="B37" s="313" t="s">
        <v>304</v>
      </c>
      <c r="C37" s="315">
        <v>1</v>
      </c>
      <c r="D37" s="316">
        <v>3000000</v>
      </c>
      <c r="E37" s="317">
        <v>1500000</v>
      </c>
    </row>
    <row r="38" spans="2:5" s="97" customFormat="1" ht="16.5" customHeight="1">
      <c r="B38" s="313" t="s">
        <v>278</v>
      </c>
      <c r="C38" s="315">
        <v>1</v>
      </c>
      <c r="D38" s="316">
        <v>100000</v>
      </c>
      <c r="E38" s="317">
        <v>15000</v>
      </c>
    </row>
    <row r="39" spans="2:5" s="97" customFormat="1" ht="16.5" customHeight="1">
      <c r="B39" s="313" t="s">
        <v>474</v>
      </c>
      <c r="C39" s="315">
        <v>1</v>
      </c>
      <c r="D39" s="316">
        <v>50000</v>
      </c>
      <c r="E39" s="317">
        <v>8500</v>
      </c>
    </row>
    <row r="40" spans="2:5" s="97" customFormat="1" ht="16.5" customHeight="1">
      <c r="B40" s="313" t="s">
        <v>329</v>
      </c>
      <c r="C40" s="315">
        <v>1</v>
      </c>
      <c r="D40" s="316">
        <v>50000</v>
      </c>
      <c r="E40" s="317">
        <v>25000</v>
      </c>
    </row>
    <row r="41" spans="2:5" s="97" customFormat="1" ht="16.5" customHeight="1">
      <c r="B41" s="313" t="s">
        <v>427</v>
      </c>
      <c r="C41" s="315">
        <v>1</v>
      </c>
      <c r="D41" s="316">
        <v>50000</v>
      </c>
      <c r="E41" s="317">
        <v>17000</v>
      </c>
    </row>
    <row r="42" spans="2:5" s="97" customFormat="1" ht="16.5" customHeight="1">
      <c r="B42" s="313" t="s">
        <v>259</v>
      </c>
      <c r="C42" s="315">
        <v>1</v>
      </c>
      <c r="D42" s="316">
        <v>1500000</v>
      </c>
      <c r="E42" s="317">
        <v>1275000</v>
      </c>
    </row>
    <row r="43" spans="2:5" s="97" customFormat="1" ht="16.5" customHeight="1" thickBot="1">
      <c r="B43" s="581" t="s">
        <v>30</v>
      </c>
      <c r="C43" s="582"/>
      <c r="D43" s="582"/>
      <c r="E43" s="289">
        <f>SUM(E10:E42)</f>
        <v>21241630</v>
      </c>
    </row>
    <row r="44" spans="2:5" s="97" customFormat="1" ht="16.5" customHeight="1">
      <c r="B44" s="108"/>
      <c r="C44" s="108"/>
      <c r="D44" s="108"/>
      <c r="E44" s="109"/>
    </row>
    <row r="45" spans="2:5" s="97" customFormat="1" ht="16.5" customHeight="1">
      <c r="B45" s="108"/>
      <c r="C45" s="108"/>
      <c r="D45" s="108"/>
      <c r="E45" s="109"/>
    </row>
    <row r="46" spans="2:5" s="97" customFormat="1" ht="16.5" customHeight="1">
      <c r="B46" s="108"/>
      <c r="C46" s="108"/>
      <c r="D46" s="108"/>
      <c r="E46" s="109"/>
    </row>
    <row r="47" spans="2:5" s="97" customFormat="1" ht="16.5" customHeight="1">
      <c r="B47" s="108"/>
      <c r="C47" s="108"/>
      <c r="D47" s="108"/>
      <c r="E47" s="109"/>
    </row>
    <row r="48" spans="2:5" s="97" customFormat="1" ht="16.5" customHeight="1">
      <c r="B48" s="108"/>
      <c r="C48" s="108"/>
      <c r="D48" s="108"/>
      <c r="E48" s="109"/>
    </row>
    <row r="49" spans="2:5" s="97" customFormat="1" ht="16.5" customHeight="1">
      <c r="B49" s="108"/>
      <c r="C49" s="108"/>
      <c r="D49" s="108"/>
      <c r="E49" s="109"/>
    </row>
    <row r="50" spans="2:5" s="97" customFormat="1" ht="16.5" customHeight="1">
      <c r="B50" s="108"/>
      <c r="C50" s="108"/>
      <c r="D50" s="108"/>
      <c r="E50" s="109"/>
    </row>
    <row r="51" spans="2:5" s="97" customFormat="1" ht="16.5" customHeight="1">
      <c r="B51" s="108"/>
      <c r="C51" s="108"/>
      <c r="D51" s="108"/>
      <c r="E51" s="109"/>
    </row>
    <row r="52" spans="2:5" ht="16.5" customHeight="1">
      <c r="B52" s="571" t="s">
        <v>115</v>
      </c>
      <c r="C52" s="571"/>
      <c r="D52" s="571"/>
      <c r="E52" s="571"/>
    </row>
    <row r="53" spans="2:5" ht="16.5" customHeight="1">
      <c r="B53" s="588" t="s">
        <v>221</v>
      </c>
      <c r="C53" s="588" t="s">
        <v>218</v>
      </c>
      <c r="D53" s="588" t="s">
        <v>219</v>
      </c>
      <c r="E53" s="588" t="s">
        <v>220</v>
      </c>
    </row>
    <row r="54" spans="2:5" ht="16.5" customHeight="1">
      <c r="B54" s="588"/>
      <c r="C54" s="588"/>
      <c r="D54" s="590"/>
      <c r="E54" s="590"/>
    </row>
    <row r="55" spans="2:5" ht="16.5" customHeight="1" thickBot="1">
      <c r="B55" s="589"/>
      <c r="C55" s="589"/>
      <c r="D55" s="591"/>
      <c r="E55" s="591"/>
    </row>
    <row r="56" spans="2:5" ht="16.5" customHeight="1">
      <c r="B56" s="195" t="s">
        <v>266</v>
      </c>
      <c r="C56" s="184">
        <v>116</v>
      </c>
      <c r="D56" s="190">
        <v>18385000</v>
      </c>
      <c r="E56" s="196">
        <v>17719300</v>
      </c>
    </row>
    <row r="57" spans="2:5" ht="16.5" customHeight="1">
      <c r="B57" s="197" t="s">
        <v>249</v>
      </c>
      <c r="C57" s="160">
        <v>20</v>
      </c>
      <c r="D57" s="161">
        <v>1915000</v>
      </c>
      <c r="E57" s="198">
        <v>1798000</v>
      </c>
    </row>
    <row r="58" spans="1:5" ht="16.5" customHeight="1">
      <c r="A58" s="97"/>
      <c r="B58" s="197" t="s">
        <v>261</v>
      </c>
      <c r="C58" s="160">
        <v>17</v>
      </c>
      <c r="D58" s="161">
        <v>5450000</v>
      </c>
      <c r="E58" s="198">
        <v>3682000</v>
      </c>
    </row>
    <row r="59" spans="1:5" ht="16.5" customHeight="1">
      <c r="A59" s="97"/>
      <c r="B59" s="197" t="s">
        <v>274</v>
      </c>
      <c r="C59" s="160">
        <v>16</v>
      </c>
      <c r="D59" s="161">
        <v>2790000</v>
      </c>
      <c r="E59" s="198">
        <v>2720000</v>
      </c>
    </row>
    <row r="60" spans="1:5" ht="16.5" customHeight="1">
      <c r="A60" s="97"/>
      <c r="B60" s="197" t="s">
        <v>279</v>
      </c>
      <c r="C60" s="160">
        <v>15</v>
      </c>
      <c r="D60" s="161">
        <v>2620000</v>
      </c>
      <c r="E60" s="198">
        <v>2605000</v>
      </c>
    </row>
    <row r="61" spans="1:5" ht="16.5" customHeight="1">
      <c r="A61" s="97"/>
      <c r="B61" s="197" t="s">
        <v>263</v>
      </c>
      <c r="C61" s="160">
        <v>15</v>
      </c>
      <c r="D61" s="161">
        <v>1330000</v>
      </c>
      <c r="E61" s="198">
        <v>1136000</v>
      </c>
    </row>
    <row r="62" spans="1:5" ht="16.5" customHeight="1">
      <c r="A62" s="97"/>
      <c r="B62" s="197" t="s">
        <v>250</v>
      </c>
      <c r="C62" s="160">
        <v>12</v>
      </c>
      <c r="D62" s="161">
        <v>850000</v>
      </c>
      <c r="E62" s="198">
        <v>484500</v>
      </c>
    </row>
    <row r="63" spans="1:5" ht="16.5" customHeight="1">
      <c r="A63" s="97"/>
      <c r="B63" s="197" t="s">
        <v>280</v>
      </c>
      <c r="C63" s="160">
        <v>11</v>
      </c>
      <c r="D63" s="161">
        <v>1790000</v>
      </c>
      <c r="E63" s="198">
        <v>1671800</v>
      </c>
    </row>
    <row r="64" spans="1:5" ht="16.5" customHeight="1">
      <c r="A64" s="97"/>
      <c r="B64" s="197" t="s">
        <v>333</v>
      </c>
      <c r="C64" s="160">
        <v>9</v>
      </c>
      <c r="D64" s="161">
        <v>840000</v>
      </c>
      <c r="E64" s="198">
        <v>690000</v>
      </c>
    </row>
    <row r="65" spans="1:5" ht="16.5" customHeight="1">
      <c r="A65" s="97"/>
      <c r="B65" s="197" t="s">
        <v>252</v>
      </c>
      <c r="C65" s="160">
        <v>9</v>
      </c>
      <c r="D65" s="161">
        <v>1320000</v>
      </c>
      <c r="E65" s="198">
        <v>1241000</v>
      </c>
    </row>
    <row r="66" spans="1:5" ht="16.5" customHeight="1">
      <c r="A66" s="97"/>
      <c r="B66" s="197" t="s">
        <v>265</v>
      </c>
      <c r="C66" s="160">
        <v>8</v>
      </c>
      <c r="D66" s="161">
        <v>1950000</v>
      </c>
      <c r="E66" s="198">
        <v>1849000</v>
      </c>
    </row>
    <row r="67" spans="1:5" ht="16.5" customHeight="1">
      <c r="A67" s="97"/>
      <c r="B67" s="197" t="s">
        <v>305</v>
      </c>
      <c r="C67" s="160">
        <v>5</v>
      </c>
      <c r="D67" s="161">
        <v>230000</v>
      </c>
      <c r="E67" s="198">
        <v>175000</v>
      </c>
    </row>
    <row r="68" spans="1:5" ht="16.5" customHeight="1">
      <c r="A68" s="97"/>
      <c r="B68" s="197" t="s">
        <v>269</v>
      </c>
      <c r="C68" s="160">
        <v>5</v>
      </c>
      <c r="D68" s="161">
        <v>270000</v>
      </c>
      <c r="E68" s="198">
        <v>211500</v>
      </c>
    </row>
    <row r="69" spans="1:5" ht="16.5" customHeight="1">
      <c r="A69" s="97"/>
      <c r="B69" s="197" t="s">
        <v>321</v>
      </c>
      <c r="C69" s="160">
        <v>4</v>
      </c>
      <c r="D69" s="161">
        <v>1450000</v>
      </c>
      <c r="E69" s="198">
        <v>1425000</v>
      </c>
    </row>
    <row r="70" spans="1:5" ht="16.5" customHeight="1">
      <c r="A70" s="97"/>
      <c r="B70" s="197" t="s">
        <v>273</v>
      </c>
      <c r="C70" s="160">
        <v>4</v>
      </c>
      <c r="D70" s="161">
        <v>900000</v>
      </c>
      <c r="E70" s="198">
        <v>800000</v>
      </c>
    </row>
    <row r="71" spans="1:5" ht="16.5" customHeight="1">
      <c r="A71" s="97"/>
      <c r="B71" s="197" t="s">
        <v>294</v>
      </c>
      <c r="C71" s="160">
        <v>4</v>
      </c>
      <c r="D71" s="161">
        <v>1045000</v>
      </c>
      <c r="E71" s="198">
        <v>1039900</v>
      </c>
    </row>
    <row r="72" spans="1:5" ht="16.5" customHeight="1">
      <c r="A72" s="97"/>
      <c r="B72" s="197" t="s">
        <v>262</v>
      </c>
      <c r="C72" s="160">
        <v>3</v>
      </c>
      <c r="D72" s="161">
        <v>210000</v>
      </c>
      <c r="E72" s="198">
        <v>205000</v>
      </c>
    </row>
    <row r="73" spans="1:5" ht="16.5" customHeight="1">
      <c r="A73" s="97"/>
      <c r="B73" s="197" t="s">
        <v>300</v>
      </c>
      <c r="C73" s="160">
        <v>3</v>
      </c>
      <c r="D73" s="161">
        <v>472000</v>
      </c>
      <c r="E73" s="198">
        <v>231980</v>
      </c>
    </row>
    <row r="74" spans="1:5" ht="16.5" customHeight="1">
      <c r="A74" s="97"/>
      <c r="B74" s="197" t="s">
        <v>254</v>
      </c>
      <c r="C74" s="160">
        <v>3</v>
      </c>
      <c r="D74" s="161">
        <v>40200</v>
      </c>
      <c r="E74" s="198">
        <v>26793</v>
      </c>
    </row>
    <row r="75" spans="1:5" ht="16.5" customHeight="1">
      <c r="A75" s="97"/>
      <c r="B75" s="197" t="s">
        <v>253</v>
      </c>
      <c r="C75" s="160">
        <v>3</v>
      </c>
      <c r="D75" s="161">
        <v>1110000</v>
      </c>
      <c r="E75" s="198">
        <v>560000</v>
      </c>
    </row>
    <row r="76" spans="1:5" ht="16.5" customHeight="1">
      <c r="A76" s="97"/>
      <c r="B76" s="197" t="s">
        <v>306</v>
      </c>
      <c r="C76" s="160">
        <v>2</v>
      </c>
      <c r="D76" s="161">
        <v>200000</v>
      </c>
      <c r="E76" s="198">
        <v>150000</v>
      </c>
    </row>
    <row r="77" spans="1:5" ht="16.5" customHeight="1">
      <c r="A77" s="97"/>
      <c r="B77" s="197" t="s">
        <v>325</v>
      </c>
      <c r="C77" s="160">
        <v>2</v>
      </c>
      <c r="D77" s="161">
        <v>70000</v>
      </c>
      <c r="E77" s="198">
        <v>68000</v>
      </c>
    </row>
    <row r="78" spans="1:5" ht="16.5" customHeight="1">
      <c r="A78" s="97"/>
      <c r="B78" s="197" t="s">
        <v>425</v>
      </c>
      <c r="C78" s="160">
        <v>2</v>
      </c>
      <c r="D78" s="161">
        <v>300000</v>
      </c>
      <c r="E78" s="198">
        <v>200000</v>
      </c>
    </row>
    <row r="79" spans="1:5" ht="16.5" customHeight="1">
      <c r="A79" s="97"/>
      <c r="B79" s="197" t="s">
        <v>257</v>
      </c>
      <c r="C79" s="160">
        <v>2</v>
      </c>
      <c r="D79" s="161">
        <v>20000</v>
      </c>
      <c r="E79" s="198">
        <v>20000</v>
      </c>
    </row>
    <row r="80" spans="1:5" ht="16.5" customHeight="1">
      <c r="A80" s="97"/>
      <c r="B80" s="197" t="s">
        <v>275</v>
      </c>
      <c r="C80" s="160">
        <v>2</v>
      </c>
      <c r="D80" s="161">
        <v>130000</v>
      </c>
      <c r="E80" s="198">
        <v>110000</v>
      </c>
    </row>
    <row r="81" spans="1:5" ht="16.5" customHeight="1">
      <c r="A81" s="97"/>
      <c r="B81" s="197" t="s">
        <v>251</v>
      </c>
      <c r="C81" s="160">
        <v>2</v>
      </c>
      <c r="D81" s="161">
        <v>20000</v>
      </c>
      <c r="E81" s="198">
        <v>20000</v>
      </c>
    </row>
    <row r="82" spans="1:5" ht="16.5" customHeight="1">
      <c r="A82" s="97"/>
      <c r="B82" s="197" t="s">
        <v>267</v>
      </c>
      <c r="C82" s="160">
        <v>2</v>
      </c>
      <c r="D82" s="161">
        <v>820000</v>
      </c>
      <c r="E82" s="198">
        <v>207400</v>
      </c>
    </row>
    <row r="83" spans="1:5" ht="16.5" customHeight="1">
      <c r="A83" s="97"/>
      <c r="B83" s="197" t="s">
        <v>320</v>
      </c>
      <c r="C83" s="160">
        <v>2</v>
      </c>
      <c r="D83" s="161">
        <v>20000</v>
      </c>
      <c r="E83" s="198">
        <v>19900</v>
      </c>
    </row>
    <row r="84" spans="1:5" ht="16.5" customHeight="1">
      <c r="A84" s="97"/>
      <c r="B84" s="197" t="s">
        <v>268</v>
      </c>
      <c r="C84" s="160">
        <v>2</v>
      </c>
      <c r="D84" s="161">
        <v>20000</v>
      </c>
      <c r="E84" s="198">
        <v>15000</v>
      </c>
    </row>
    <row r="85" spans="1:5" ht="16.5" customHeight="1">
      <c r="A85" s="97"/>
      <c r="B85" s="197" t="s">
        <v>449</v>
      </c>
      <c r="C85" s="160">
        <v>2</v>
      </c>
      <c r="D85" s="161">
        <v>110000</v>
      </c>
      <c r="E85" s="198">
        <v>110000</v>
      </c>
    </row>
    <row r="86" spans="1:5" ht="16.5" customHeight="1">
      <c r="A86" s="97"/>
      <c r="B86" s="197" t="s">
        <v>328</v>
      </c>
      <c r="C86" s="160">
        <v>2</v>
      </c>
      <c r="D86" s="161">
        <v>1200000</v>
      </c>
      <c r="E86" s="198">
        <v>1200000</v>
      </c>
    </row>
    <row r="87" spans="1:5" ht="16.5" customHeight="1">
      <c r="A87" s="97"/>
      <c r="B87" s="197" t="s">
        <v>260</v>
      </c>
      <c r="C87" s="160">
        <v>1</v>
      </c>
      <c r="D87" s="161">
        <v>30000</v>
      </c>
      <c r="E87" s="198">
        <v>9990</v>
      </c>
    </row>
    <row r="88" spans="1:5" ht="16.5" customHeight="1">
      <c r="A88" s="97"/>
      <c r="B88" s="197" t="s">
        <v>422</v>
      </c>
      <c r="C88" s="160">
        <v>1</v>
      </c>
      <c r="D88" s="161">
        <v>100000</v>
      </c>
      <c r="E88" s="198">
        <v>100000</v>
      </c>
    </row>
    <row r="89" spans="1:5" ht="16.5" customHeight="1">
      <c r="A89" s="97"/>
      <c r="B89" s="197" t="s">
        <v>330</v>
      </c>
      <c r="C89" s="160">
        <v>1</v>
      </c>
      <c r="D89" s="161">
        <v>10000</v>
      </c>
      <c r="E89" s="198">
        <v>10000</v>
      </c>
    </row>
    <row r="90" spans="1:5" ht="16.5" customHeight="1">
      <c r="A90" s="97"/>
      <c r="B90" s="197" t="s">
        <v>498</v>
      </c>
      <c r="C90" s="160">
        <v>1</v>
      </c>
      <c r="D90" s="161">
        <v>10000</v>
      </c>
      <c r="E90" s="198">
        <v>5000</v>
      </c>
    </row>
    <row r="91" spans="1:5" ht="16.5" customHeight="1">
      <c r="A91" s="97"/>
      <c r="B91" s="197" t="s">
        <v>427</v>
      </c>
      <c r="C91" s="160">
        <v>1</v>
      </c>
      <c r="D91" s="161">
        <v>50000</v>
      </c>
      <c r="E91" s="198">
        <v>50000</v>
      </c>
    </row>
    <row r="92" spans="1:5" ht="16.5" customHeight="1">
      <c r="A92" s="97"/>
      <c r="B92" s="197" t="s">
        <v>256</v>
      </c>
      <c r="C92" s="160">
        <v>1</v>
      </c>
      <c r="D92" s="161">
        <v>1000000</v>
      </c>
      <c r="E92" s="198">
        <v>1000000</v>
      </c>
    </row>
    <row r="93" spans="1:5" ht="16.5" customHeight="1">
      <c r="A93" s="97"/>
      <c r="B93" s="197" t="s">
        <v>428</v>
      </c>
      <c r="C93" s="160">
        <v>1</v>
      </c>
      <c r="D93" s="161">
        <v>50000</v>
      </c>
      <c r="E93" s="198">
        <v>24500</v>
      </c>
    </row>
    <row r="94" spans="2:5" s="97" customFormat="1" ht="16.5" customHeight="1">
      <c r="B94" s="197" t="s">
        <v>258</v>
      </c>
      <c r="C94" s="160">
        <v>1</v>
      </c>
      <c r="D94" s="161">
        <v>10000</v>
      </c>
      <c r="E94" s="198">
        <v>10000</v>
      </c>
    </row>
    <row r="95" spans="2:5" s="97" customFormat="1" ht="16.5" customHeight="1">
      <c r="B95" s="197" t="s">
        <v>494</v>
      </c>
      <c r="C95" s="160">
        <v>1</v>
      </c>
      <c r="D95" s="161">
        <v>50000</v>
      </c>
      <c r="E95" s="198">
        <v>12500</v>
      </c>
    </row>
    <row r="96" spans="2:5" s="97" customFormat="1" ht="16.5" customHeight="1">
      <c r="B96" s="197" t="s">
        <v>329</v>
      </c>
      <c r="C96" s="160">
        <v>1</v>
      </c>
      <c r="D96" s="161">
        <v>100000</v>
      </c>
      <c r="E96" s="198">
        <v>100000</v>
      </c>
    </row>
    <row r="97" spans="2:5" s="97" customFormat="1" ht="16.5" customHeight="1">
      <c r="B97" s="197" t="s">
        <v>278</v>
      </c>
      <c r="C97" s="160">
        <v>1</v>
      </c>
      <c r="D97" s="161">
        <v>20000</v>
      </c>
      <c r="E97" s="198">
        <v>10000</v>
      </c>
    </row>
    <row r="98" spans="2:5" s="97" customFormat="1" ht="16.5" customHeight="1">
      <c r="B98" s="197" t="s">
        <v>304</v>
      </c>
      <c r="C98" s="160">
        <v>1</v>
      </c>
      <c r="D98" s="161">
        <v>50000</v>
      </c>
      <c r="E98" s="198">
        <v>25000</v>
      </c>
    </row>
    <row r="99" spans="2:5" s="97" customFormat="1" ht="16.5" customHeight="1" thickBot="1">
      <c r="B99" s="581" t="s">
        <v>30</v>
      </c>
      <c r="C99" s="582"/>
      <c r="D99" s="582"/>
      <c r="E99" s="288">
        <f>SUM(E56:E98)</f>
        <v>43749063</v>
      </c>
    </row>
    <row r="100" spans="2:5" s="97" customFormat="1" ht="16.5" customHeight="1">
      <c r="B100" s="308"/>
      <c r="C100" s="308"/>
      <c r="D100" s="308"/>
      <c r="E100" s="309"/>
    </row>
    <row r="101" spans="2:5" s="97" customFormat="1" ht="16.5" customHeight="1">
      <c r="B101" s="308"/>
      <c r="C101" s="308"/>
      <c r="D101" s="308"/>
      <c r="E101" s="309"/>
    </row>
    <row r="102" spans="2:5" s="97" customFormat="1" ht="16.5" customHeight="1">
      <c r="B102" s="308"/>
      <c r="C102" s="308"/>
      <c r="D102" s="308"/>
      <c r="E102" s="309"/>
    </row>
    <row r="103" spans="2:5" ht="16.5" customHeight="1">
      <c r="B103" s="2"/>
      <c r="C103" s="2"/>
      <c r="D103" s="2"/>
      <c r="E103" s="97"/>
    </row>
    <row r="105" spans="1:6" ht="16.5" customHeight="1">
      <c r="A105" s="586" t="s">
        <v>573</v>
      </c>
      <c r="B105" s="586"/>
      <c r="C105" s="586"/>
      <c r="D105" s="586"/>
      <c r="E105" s="586"/>
      <c r="F105" s="586"/>
    </row>
    <row r="106" spans="1:6" ht="16.5" customHeight="1">
      <c r="A106" s="97"/>
      <c r="B106" s="571" t="s">
        <v>107</v>
      </c>
      <c r="C106" s="571"/>
      <c r="D106" s="571"/>
      <c r="E106" s="571"/>
      <c r="F106" s="97"/>
    </row>
    <row r="107" spans="1:6" ht="16.5" customHeight="1">
      <c r="A107" s="97"/>
      <c r="B107" s="574" t="s">
        <v>221</v>
      </c>
      <c r="C107" s="574" t="s">
        <v>222</v>
      </c>
      <c r="D107" s="574" t="s">
        <v>219</v>
      </c>
      <c r="E107" s="574" t="s">
        <v>220</v>
      </c>
      <c r="F107" s="97"/>
    </row>
    <row r="108" spans="1:6" ht="16.5" customHeight="1">
      <c r="A108" s="97"/>
      <c r="B108" s="574"/>
      <c r="C108" s="574"/>
      <c r="D108" s="575"/>
      <c r="E108" s="575"/>
      <c r="F108" s="97"/>
    </row>
    <row r="109" spans="1:6" ht="29.25" customHeight="1" thickBot="1">
      <c r="A109" s="97"/>
      <c r="B109" s="572"/>
      <c r="C109" s="572"/>
      <c r="D109" s="576"/>
      <c r="E109" s="576"/>
      <c r="F109" s="97"/>
    </row>
    <row r="110" spans="1:6" ht="16.5" customHeight="1">
      <c r="A110" s="97"/>
      <c r="B110" s="195" t="s">
        <v>250</v>
      </c>
      <c r="C110" s="184">
        <v>66</v>
      </c>
      <c r="D110" s="190">
        <v>12485000</v>
      </c>
      <c r="E110" s="196">
        <v>9398550</v>
      </c>
      <c r="F110" s="97"/>
    </row>
    <row r="111" spans="1:6" ht="16.5" customHeight="1">
      <c r="A111" s="97"/>
      <c r="B111" s="197" t="s">
        <v>266</v>
      </c>
      <c r="C111" s="160">
        <v>53</v>
      </c>
      <c r="D111" s="161">
        <v>16530000</v>
      </c>
      <c r="E111" s="198">
        <v>9920000</v>
      </c>
      <c r="F111" s="97"/>
    </row>
    <row r="112" spans="1:6" ht="16.5" customHeight="1">
      <c r="A112" s="97"/>
      <c r="B112" s="197" t="s">
        <v>252</v>
      </c>
      <c r="C112" s="160">
        <v>48</v>
      </c>
      <c r="D112" s="161">
        <v>17600000</v>
      </c>
      <c r="E112" s="198">
        <v>15820000</v>
      </c>
      <c r="F112" s="97"/>
    </row>
    <row r="113" spans="1:6" ht="16.5" customHeight="1">
      <c r="A113" s="97"/>
      <c r="B113" s="197" t="s">
        <v>249</v>
      </c>
      <c r="C113" s="160">
        <v>43</v>
      </c>
      <c r="D113" s="161">
        <v>8532000</v>
      </c>
      <c r="E113" s="198">
        <v>7194000</v>
      </c>
      <c r="F113" s="97"/>
    </row>
    <row r="114" spans="1:6" ht="16.5" customHeight="1">
      <c r="A114" s="97"/>
      <c r="B114" s="197" t="s">
        <v>274</v>
      </c>
      <c r="C114" s="160">
        <v>39</v>
      </c>
      <c r="D114" s="161">
        <v>17012000</v>
      </c>
      <c r="E114" s="198">
        <v>15713000</v>
      </c>
      <c r="F114" s="97"/>
    </row>
    <row r="115" spans="1:6" ht="16.5" customHeight="1">
      <c r="A115" s="97"/>
      <c r="B115" s="197" t="s">
        <v>280</v>
      </c>
      <c r="C115" s="160">
        <v>38</v>
      </c>
      <c r="D115" s="161">
        <v>63860000</v>
      </c>
      <c r="E115" s="198">
        <v>63026000</v>
      </c>
      <c r="F115" s="97"/>
    </row>
    <row r="116" spans="1:6" ht="16.5" customHeight="1">
      <c r="A116" s="97"/>
      <c r="B116" s="197" t="s">
        <v>262</v>
      </c>
      <c r="C116" s="160">
        <v>21</v>
      </c>
      <c r="D116" s="161">
        <v>5800000</v>
      </c>
      <c r="E116" s="198">
        <v>3291410</v>
      </c>
      <c r="F116" s="97"/>
    </row>
    <row r="117" spans="1:6" ht="16.5" customHeight="1">
      <c r="A117" s="97"/>
      <c r="B117" s="197" t="s">
        <v>256</v>
      </c>
      <c r="C117" s="160">
        <v>20</v>
      </c>
      <c r="D117" s="161">
        <v>13400000</v>
      </c>
      <c r="E117" s="198">
        <v>12720000</v>
      </c>
      <c r="F117" s="97"/>
    </row>
    <row r="118" spans="1:6" ht="16.5" customHeight="1">
      <c r="A118" s="97"/>
      <c r="B118" s="197" t="s">
        <v>263</v>
      </c>
      <c r="C118" s="160">
        <v>19</v>
      </c>
      <c r="D118" s="161">
        <v>9710000</v>
      </c>
      <c r="E118" s="198">
        <v>5825000</v>
      </c>
      <c r="F118" s="97"/>
    </row>
    <row r="119" spans="1:6" ht="16.5" customHeight="1">
      <c r="A119" s="97"/>
      <c r="B119" s="197" t="s">
        <v>261</v>
      </c>
      <c r="C119" s="160">
        <v>18</v>
      </c>
      <c r="D119" s="161">
        <v>22170000</v>
      </c>
      <c r="E119" s="198">
        <v>18319900</v>
      </c>
      <c r="F119" s="97"/>
    </row>
    <row r="120" spans="1:6" ht="16.5" customHeight="1">
      <c r="A120" s="97"/>
      <c r="B120" s="197" t="s">
        <v>257</v>
      </c>
      <c r="C120" s="160">
        <v>18</v>
      </c>
      <c r="D120" s="161">
        <v>7340000</v>
      </c>
      <c r="E120" s="198">
        <v>1853800</v>
      </c>
      <c r="F120" s="97"/>
    </row>
    <row r="121" spans="1:6" ht="16.5" customHeight="1">
      <c r="A121" s="97"/>
      <c r="B121" s="197" t="s">
        <v>305</v>
      </c>
      <c r="C121" s="160">
        <v>17</v>
      </c>
      <c r="D121" s="161">
        <v>1400000</v>
      </c>
      <c r="E121" s="198">
        <v>907500</v>
      </c>
      <c r="F121" s="97"/>
    </row>
    <row r="122" spans="1:6" ht="16.5" customHeight="1">
      <c r="A122" s="97"/>
      <c r="B122" s="197" t="s">
        <v>279</v>
      </c>
      <c r="C122" s="160">
        <v>15</v>
      </c>
      <c r="D122" s="161">
        <v>7635000</v>
      </c>
      <c r="E122" s="198">
        <v>6070000</v>
      </c>
      <c r="F122" s="97"/>
    </row>
    <row r="123" spans="1:6" ht="16.5" customHeight="1">
      <c r="A123" s="97"/>
      <c r="B123" s="197" t="s">
        <v>251</v>
      </c>
      <c r="C123" s="160">
        <v>15</v>
      </c>
      <c r="D123" s="161">
        <v>7080000</v>
      </c>
      <c r="E123" s="198">
        <v>6605000</v>
      </c>
      <c r="F123" s="97"/>
    </row>
    <row r="124" spans="1:6" ht="16.5" customHeight="1">
      <c r="A124" s="97"/>
      <c r="B124" s="197" t="s">
        <v>258</v>
      </c>
      <c r="C124" s="160">
        <v>15</v>
      </c>
      <c r="D124" s="161">
        <v>55776000</v>
      </c>
      <c r="E124" s="198">
        <v>27968000</v>
      </c>
      <c r="F124" s="97"/>
    </row>
    <row r="125" spans="2:5" s="97" customFormat="1" ht="16.5" customHeight="1">
      <c r="B125" s="197" t="s">
        <v>469</v>
      </c>
      <c r="C125" s="160">
        <v>14</v>
      </c>
      <c r="D125" s="161">
        <v>2585000</v>
      </c>
      <c r="E125" s="198">
        <v>2485000</v>
      </c>
    </row>
    <row r="126" spans="2:5" s="97" customFormat="1" ht="16.5" customHeight="1">
      <c r="B126" s="197" t="s">
        <v>273</v>
      </c>
      <c r="C126" s="160">
        <v>12</v>
      </c>
      <c r="D126" s="161">
        <v>4720000</v>
      </c>
      <c r="E126" s="198">
        <v>3211000</v>
      </c>
    </row>
    <row r="127" spans="2:5" s="97" customFormat="1" ht="16.5" customHeight="1">
      <c r="B127" s="197" t="s">
        <v>260</v>
      </c>
      <c r="C127" s="160">
        <v>12</v>
      </c>
      <c r="D127" s="161">
        <v>1710000</v>
      </c>
      <c r="E127" s="198">
        <v>1238100</v>
      </c>
    </row>
    <row r="128" spans="2:5" s="97" customFormat="1" ht="16.5" customHeight="1">
      <c r="B128" s="197" t="s">
        <v>304</v>
      </c>
      <c r="C128" s="160">
        <v>12</v>
      </c>
      <c r="D128" s="161">
        <v>5900000</v>
      </c>
      <c r="E128" s="198">
        <v>3118500</v>
      </c>
    </row>
    <row r="129" spans="2:5" s="97" customFormat="1" ht="16.5" customHeight="1">
      <c r="B129" s="197" t="s">
        <v>449</v>
      </c>
      <c r="C129" s="160">
        <v>11</v>
      </c>
      <c r="D129" s="161">
        <v>18450000</v>
      </c>
      <c r="E129" s="198">
        <v>17129500</v>
      </c>
    </row>
    <row r="130" spans="2:5" s="97" customFormat="1" ht="16.5" customHeight="1">
      <c r="B130" s="197" t="s">
        <v>254</v>
      </c>
      <c r="C130" s="160">
        <v>10</v>
      </c>
      <c r="D130" s="161">
        <v>3010000</v>
      </c>
      <c r="E130" s="198">
        <v>2427500</v>
      </c>
    </row>
    <row r="131" spans="2:5" s="97" customFormat="1" ht="16.5" customHeight="1">
      <c r="B131" s="197" t="s">
        <v>259</v>
      </c>
      <c r="C131" s="160">
        <v>10</v>
      </c>
      <c r="D131" s="161">
        <v>5150000</v>
      </c>
      <c r="E131" s="198">
        <v>4700000</v>
      </c>
    </row>
    <row r="132" spans="2:5" s="97" customFormat="1" ht="16.5" customHeight="1">
      <c r="B132" s="197" t="s">
        <v>278</v>
      </c>
      <c r="C132" s="160">
        <v>9</v>
      </c>
      <c r="D132" s="161">
        <v>1400000</v>
      </c>
      <c r="E132" s="198">
        <v>779500</v>
      </c>
    </row>
    <row r="133" spans="2:5" s="97" customFormat="1" ht="16.5" customHeight="1">
      <c r="B133" s="197" t="s">
        <v>265</v>
      </c>
      <c r="C133" s="160">
        <v>9</v>
      </c>
      <c r="D133" s="161">
        <v>2800000</v>
      </c>
      <c r="E133" s="198">
        <v>1265000</v>
      </c>
    </row>
    <row r="134" spans="2:5" s="97" customFormat="1" ht="16.5" customHeight="1">
      <c r="B134" s="197" t="s">
        <v>253</v>
      </c>
      <c r="C134" s="160">
        <v>8</v>
      </c>
      <c r="D134" s="161">
        <v>1350000</v>
      </c>
      <c r="E134" s="198">
        <v>960000</v>
      </c>
    </row>
    <row r="135" spans="2:5" s="97" customFormat="1" ht="16.5" customHeight="1">
      <c r="B135" s="197" t="s">
        <v>326</v>
      </c>
      <c r="C135" s="160">
        <v>7</v>
      </c>
      <c r="D135" s="161">
        <v>4775000</v>
      </c>
      <c r="E135" s="198">
        <v>4750500</v>
      </c>
    </row>
    <row r="136" spans="2:5" s="97" customFormat="1" ht="16.5" customHeight="1">
      <c r="B136" s="197" t="s">
        <v>268</v>
      </c>
      <c r="C136" s="160">
        <v>7</v>
      </c>
      <c r="D136" s="161">
        <v>649000</v>
      </c>
      <c r="E136" s="198">
        <v>370890</v>
      </c>
    </row>
    <row r="137" spans="2:5" s="97" customFormat="1" ht="16.5" customHeight="1">
      <c r="B137" s="197" t="s">
        <v>294</v>
      </c>
      <c r="C137" s="160">
        <v>6</v>
      </c>
      <c r="D137" s="161">
        <v>950000</v>
      </c>
      <c r="E137" s="198">
        <v>651000</v>
      </c>
    </row>
    <row r="138" spans="2:5" s="97" customFormat="1" ht="16.5" customHeight="1">
      <c r="B138" s="197" t="s">
        <v>321</v>
      </c>
      <c r="C138" s="160">
        <v>6</v>
      </c>
      <c r="D138" s="161">
        <v>1030000</v>
      </c>
      <c r="E138" s="198">
        <v>518500</v>
      </c>
    </row>
    <row r="139" spans="2:5" s="97" customFormat="1" ht="16.5" customHeight="1">
      <c r="B139" s="197" t="s">
        <v>300</v>
      </c>
      <c r="C139" s="160">
        <v>5</v>
      </c>
      <c r="D139" s="161">
        <v>625000</v>
      </c>
      <c r="E139" s="198">
        <v>600000</v>
      </c>
    </row>
    <row r="140" spans="2:5" s="97" customFormat="1" ht="16.5" customHeight="1">
      <c r="B140" s="197" t="s">
        <v>478</v>
      </c>
      <c r="C140" s="160">
        <v>5</v>
      </c>
      <c r="D140" s="161">
        <v>11820000</v>
      </c>
      <c r="E140" s="198">
        <v>11785700</v>
      </c>
    </row>
    <row r="141" spans="2:5" s="97" customFormat="1" ht="16.5" customHeight="1">
      <c r="B141" s="197" t="s">
        <v>448</v>
      </c>
      <c r="C141" s="160">
        <v>5</v>
      </c>
      <c r="D141" s="161">
        <v>410000</v>
      </c>
      <c r="E141" s="198">
        <v>367300</v>
      </c>
    </row>
    <row r="142" spans="2:5" s="97" customFormat="1" ht="16.5" customHeight="1">
      <c r="B142" s="197" t="s">
        <v>494</v>
      </c>
      <c r="C142" s="160">
        <v>4</v>
      </c>
      <c r="D142" s="161">
        <v>1200000</v>
      </c>
      <c r="E142" s="198">
        <v>1095000</v>
      </c>
    </row>
    <row r="143" spans="2:5" s="97" customFormat="1" ht="16.5" customHeight="1">
      <c r="B143" s="197" t="s">
        <v>324</v>
      </c>
      <c r="C143" s="160">
        <v>4</v>
      </c>
      <c r="D143" s="161">
        <v>250000</v>
      </c>
      <c r="E143" s="198">
        <v>130000</v>
      </c>
    </row>
    <row r="144" spans="2:5" s="97" customFormat="1" ht="16.5" customHeight="1">
      <c r="B144" s="197" t="s">
        <v>267</v>
      </c>
      <c r="C144" s="160">
        <v>4</v>
      </c>
      <c r="D144" s="161">
        <v>300000</v>
      </c>
      <c r="E144" s="198">
        <v>280000</v>
      </c>
    </row>
    <row r="145" spans="2:5" s="97" customFormat="1" ht="16.5" customHeight="1">
      <c r="B145" s="197" t="s">
        <v>275</v>
      </c>
      <c r="C145" s="160">
        <v>4</v>
      </c>
      <c r="D145" s="161">
        <v>200000</v>
      </c>
      <c r="E145" s="198">
        <v>150000</v>
      </c>
    </row>
    <row r="146" spans="2:5" s="97" customFormat="1" ht="16.5" customHeight="1">
      <c r="B146" s="197" t="s">
        <v>255</v>
      </c>
      <c r="C146" s="160">
        <v>4</v>
      </c>
      <c r="D146" s="161">
        <v>300050</v>
      </c>
      <c r="E146" s="198">
        <v>88016</v>
      </c>
    </row>
    <row r="147" spans="2:5" s="97" customFormat="1" ht="16.5" customHeight="1">
      <c r="B147" s="197" t="s">
        <v>473</v>
      </c>
      <c r="C147" s="160">
        <v>4</v>
      </c>
      <c r="D147" s="161">
        <v>1150000</v>
      </c>
      <c r="E147" s="198">
        <v>675000</v>
      </c>
    </row>
    <row r="148" spans="2:5" s="97" customFormat="1" ht="16.5" customHeight="1">
      <c r="B148" s="197" t="s">
        <v>328</v>
      </c>
      <c r="C148" s="160">
        <v>3</v>
      </c>
      <c r="D148" s="161">
        <v>1290000</v>
      </c>
      <c r="E148" s="198">
        <v>1132500</v>
      </c>
    </row>
    <row r="149" spans="2:5" s="97" customFormat="1" ht="16.5" customHeight="1">
      <c r="B149" s="197" t="s">
        <v>425</v>
      </c>
      <c r="C149" s="160">
        <v>3</v>
      </c>
      <c r="D149" s="161">
        <v>650000</v>
      </c>
      <c r="E149" s="198">
        <v>325000</v>
      </c>
    </row>
    <row r="150" spans="2:5" s="97" customFormat="1" ht="16.5" customHeight="1">
      <c r="B150" s="197" t="s">
        <v>330</v>
      </c>
      <c r="C150" s="160">
        <v>3</v>
      </c>
      <c r="D150" s="161">
        <v>751000</v>
      </c>
      <c r="E150" s="198">
        <v>667340</v>
      </c>
    </row>
    <row r="151" spans="2:5" s="97" customFormat="1" ht="16.5" customHeight="1">
      <c r="B151" s="197" t="s">
        <v>470</v>
      </c>
      <c r="C151" s="160">
        <v>3</v>
      </c>
      <c r="D151" s="161">
        <v>350000</v>
      </c>
      <c r="E151" s="198">
        <v>150000</v>
      </c>
    </row>
    <row r="152" spans="2:5" s="97" customFormat="1" ht="16.5" customHeight="1">
      <c r="B152" s="197" t="s">
        <v>334</v>
      </c>
      <c r="C152" s="160">
        <v>3</v>
      </c>
      <c r="D152" s="161">
        <v>752000</v>
      </c>
      <c r="E152" s="198">
        <v>129020</v>
      </c>
    </row>
    <row r="153" spans="2:5" s="97" customFormat="1" ht="16.5" customHeight="1">
      <c r="B153" s="197" t="s">
        <v>497</v>
      </c>
      <c r="C153" s="160">
        <v>3</v>
      </c>
      <c r="D153" s="161">
        <v>5095000</v>
      </c>
      <c r="E153" s="198">
        <v>5055000</v>
      </c>
    </row>
    <row r="154" spans="2:5" s="97" customFormat="1" ht="16.5" customHeight="1">
      <c r="B154" s="197" t="s">
        <v>534</v>
      </c>
      <c r="C154" s="160">
        <v>3</v>
      </c>
      <c r="D154" s="161">
        <v>6100000</v>
      </c>
      <c r="E154" s="198">
        <v>3022500</v>
      </c>
    </row>
    <row r="155" spans="2:5" s="97" customFormat="1" ht="16.5" customHeight="1">
      <c r="B155" s="197" t="s">
        <v>559</v>
      </c>
      <c r="C155" s="160">
        <v>2</v>
      </c>
      <c r="D155" s="161">
        <v>6650000</v>
      </c>
      <c r="E155" s="198">
        <v>710000</v>
      </c>
    </row>
    <row r="156" spans="2:5" s="97" customFormat="1" ht="16.5" customHeight="1">
      <c r="B156" s="197" t="s">
        <v>332</v>
      </c>
      <c r="C156" s="160">
        <v>2</v>
      </c>
      <c r="D156" s="161">
        <v>100000</v>
      </c>
      <c r="E156" s="198">
        <v>50000</v>
      </c>
    </row>
    <row r="157" spans="2:5" s="97" customFormat="1" ht="16.5" customHeight="1">
      <c r="B157" s="197" t="s">
        <v>325</v>
      </c>
      <c r="C157" s="160">
        <v>2</v>
      </c>
      <c r="D157" s="161">
        <v>2100000</v>
      </c>
      <c r="E157" s="198">
        <v>1100000</v>
      </c>
    </row>
    <row r="158" spans="2:5" s="97" customFormat="1" ht="16.5" customHeight="1">
      <c r="B158" s="197" t="s">
        <v>264</v>
      </c>
      <c r="C158" s="160">
        <v>2</v>
      </c>
      <c r="D158" s="161">
        <v>850000</v>
      </c>
      <c r="E158" s="198">
        <v>760000</v>
      </c>
    </row>
    <row r="159" spans="2:5" s="97" customFormat="1" ht="16.5" customHeight="1">
      <c r="B159" s="197" t="s">
        <v>333</v>
      </c>
      <c r="C159" s="160">
        <v>2</v>
      </c>
      <c r="D159" s="161">
        <v>200000</v>
      </c>
      <c r="E159" s="198">
        <v>177000</v>
      </c>
    </row>
    <row r="160" spans="2:5" s="97" customFormat="1" ht="16.5" customHeight="1">
      <c r="B160" s="197" t="s">
        <v>423</v>
      </c>
      <c r="C160" s="160">
        <v>2</v>
      </c>
      <c r="D160" s="161">
        <v>500000</v>
      </c>
      <c r="E160" s="198">
        <v>78000</v>
      </c>
    </row>
    <row r="161" spans="2:5" s="97" customFormat="1" ht="16.5" customHeight="1">
      <c r="B161" s="197" t="s">
        <v>518</v>
      </c>
      <c r="C161" s="160">
        <v>2</v>
      </c>
      <c r="D161" s="161">
        <v>200000</v>
      </c>
      <c r="E161" s="198">
        <v>175000</v>
      </c>
    </row>
    <row r="162" spans="2:5" s="97" customFormat="1" ht="16.5" customHeight="1">
      <c r="B162" s="197" t="s">
        <v>269</v>
      </c>
      <c r="C162" s="160">
        <v>2</v>
      </c>
      <c r="D162" s="161">
        <v>200000</v>
      </c>
      <c r="E162" s="198">
        <v>145000</v>
      </c>
    </row>
    <row r="163" spans="2:5" s="97" customFormat="1" ht="16.5" customHeight="1">
      <c r="B163" s="197" t="s">
        <v>533</v>
      </c>
      <c r="C163" s="160">
        <v>1</v>
      </c>
      <c r="D163" s="161">
        <v>50000</v>
      </c>
      <c r="E163" s="198">
        <v>45000</v>
      </c>
    </row>
    <row r="164" spans="2:5" s="97" customFormat="1" ht="16.5" customHeight="1">
      <c r="B164" s="197" t="s">
        <v>422</v>
      </c>
      <c r="C164" s="160">
        <v>1</v>
      </c>
      <c r="D164" s="161">
        <v>100000</v>
      </c>
      <c r="E164" s="198">
        <v>100000</v>
      </c>
    </row>
    <row r="165" spans="2:5" s="97" customFormat="1" ht="16.5" customHeight="1">
      <c r="B165" s="197" t="s">
        <v>475</v>
      </c>
      <c r="C165" s="160">
        <v>1</v>
      </c>
      <c r="D165" s="161">
        <v>100000</v>
      </c>
      <c r="E165" s="198">
        <v>40000</v>
      </c>
    </row>
    <row r="166" spans="2:5" s="97" customFormat="1" ht="16.5" customHeight="1">
      <c r="B166" s="197" t="s">
        <v>468</v>
      </c>
      <c r="C166" s="160">
        <v>1</v>
      </c>
      <c r="D166" s="161">
        <v>50000</v>
      </c>
      <c r="E166" s="187">
        <v>30000</v>
      </c>
    </row>
    <row r="167" spans="2:5" s="97" customFormat="1" ht="16.5" customHeight="1">
      <c r="B167" s="197" t="s">
        <v>320</v>
      </c>
      <c r="C167" s="160">
        <v>1</v>
      </c>
      <c r="D167" s="161">
        <v>50000</v>
      </c>
      <c r="E167" s="198">
        <v>500</v>
      </c>
    </row>
    <row r="168" spans="2:5" s="97" customFormat="1" ht="16.5" customHeight="1">
      <c r="B168" s="197" t="s">
        <v>322</v>
      </c>
      <c r="C168" s="160">
        <v>1</v>
      </c>
      <c r="D168" s="161">
        <v>80600000</v>
      </c>
      <c r="E168" s="198">
        <v>80600000</v>
      </c>
    </row>
    <row r="169" spans="2:5" s="97" customFormat="1" ht="16.5" customHeight="1">
      <c r="B169" s="197" t="s">
        <v>507</v>
      </c>
      <c r="C169" s="160">
        <v>1</v>
      </c>
      <c r="D169" s="161">
        <v>50000</v>
      </c>
      <c r="E169" s="198">
        <v>16500</v>
      </c>
    </row>
    <row r="170" spans="2:5" s="97" customFormat="1" ht="16.5" customHeight="1">
      <c r="B170" s="197" t="s">
        <v>495</v>
      </c>
      <c r="C170" s="160">
        <v>1</v>
      </c>
      <c r="D170" s="161">
        <v>100000</v>
      </c>
      <c r="E170" s="198">
        <v>30000</v>
      </c>
    </row>
    <row r="171" spans="2:5" s="97" customFormat="1" ht="16.5" customHeight="1">
      <c r="B171" s="197" t="s">
        <v>474</v>
      </c>
      <c r="C171" s="160">
        <v>1</v>
      </c>
      <c r="D171" s="161">
        <v>50000</v>
      </c>
      <c r="E171" s="198">
        <v>8500</v>
      </c>
    </row>
    <row r="172" spans="2:5" s="97" customFormat="1" ht="16.5" customHeight="1">
      <c r="B172" s="197" t="s">
        <v>329</v>
      </c>
      <c r="C172" s="160">
        <v>1</v>
      </c>
      <c r="D172" s="161">
        <v>50000</v>
      </c>
      <c r="E172" s="198">
        <v>25000</v>
      </c>
    </row>
    <row r="173" spans="2:5" s="97" customFormat="1" ht="16.5" customHeight="1">
      <c r="B173" s="197" t="s">
        <v>427</v>
      </c>
      <c r="C173" s="160">
        <v>1</v>
      </c>
      <c r="D173" s="161">
        <v>50000</v>
      </c>
      <c r="E173" s="198">
        <v>17000</v>
      </c>
    </row>
    <row r="174" spans="2:5" s="97" customFormat="1" ht="16.5" customHeight="1">
      <c r="B174" s="197" t="s">
        <v>508</v>
      </c>
      <c r="C174" s="160">
        <v>1</v>
      </c>
      <c r="D174" s="161">
        <v>50000</v>
      </c>
      <c r="E174" s="198">
        <v>50000</v>
      </c>
    </row>
    <row r="175" spans="2:5" s="97" customFormat="1" ht="16.5" customHeight="1">
      <c r="B175" s="313" t="s">
        <v>306</v>
      </c>
      <c r="C175" s="315">
        <v>1</v>
      </c>
      <c r="D175" s="316">
        <v>350000</v>
      </c>
      <c r="E175" s="317">
        <v>66500</v>
      </c>
    </row>
    <row r="176" spans="2:5" s="97" customFormat="1" ht="16.5" customHeight="1" thickBot="1">
      <c r="B176" s="583" t="s">
        <v>30</v>
      </c>
      <c r="C176" s="584"/>
      <c r="D176" s="585"/>
      <c r="E176" s="289">
        <f>SUM(E110:E175)</f>
        <v>358113526</v>
      </c>
    </row>
    <row r="177" spans="2:5" s="97" customFormat="1" ht="16.5" customHeight="1">
      <c r="B177" s="63"/>
      <c r="C177" s="63"/>
      <c r="D177" s="64"/>
      <c r="E177" s="64"/>
    </row>
    <row r="178" spans="2:5" s="97" customFormat="1" ht="16.5" customHeight="1">
      <c r="B178" s="592" t="s">
        <v>115</v>
      </c>
      <c r="C178" s="592"/>
      <c r="D178" s="592"/>
      <c r="E178" s="592"/>
    </row>
    <row r="179" spans="2:5" s="97" customFormat="1" ht="16.5" customHeight="1">
      <c r="B179" s="572" t="s">
        <v>221</v>
      </c>
      <c r="C179" s="572" t="s">
        <v>218</v>
      </c>
      <c r="D179" s="572" t="s">
        <v>219</v>
      </c>
      <c r="E179" s="572" t="s">
        <v>220</v>
      </c>
    </row>
    <row r="180" spans="2:5" s="97" customFormat="1" ht="16.5" customHeight="1">
      <c r="B180" s="573"/>
      <c r="C180" s="573"/>
      <c r="D180" s="573"/>
      <c r="E180" s="573"/>
    </row>
    <row r="181" spans="2:5" s="97" customFormat="1" ht="25.5" customHeight="1" thickBot="1">
      <c r="B181" s="573"/>
      <c r="C181" s="573"/>
      <c r="D181" s="573"/>
      <c r="E181" s="573"/>
    </row>
    <row r="182" spans="2:5" s="97" customFormat="1" ht="16.5" customHeight="1">
      <c r="B182" s="195" t="s">
        <v>266</v>
      </c>
      <c r="C182" s="184">
        <v>1711</v>
      </c>
      <c r="D182" s="190">
        <v>256411000</v>
      </c>
      <c r="E182" s="196">
        <v>236948016</v>
      </c>
    </row>
    <row r="183" spans="2:5" s="97" customFormat="1" ht="16.5" customHeight="1">
      <c r="B183" s="197" t="s">
        <v>261</v>
      </c>
      <c r="C183" s="160">
        <v>268</v>
      </c>
      <c r="D183" s="161">
        <v>57283000</v>
      </c>
      <c r="E183" s="198">
        <v>47927340</v>
      </c>
    </row>
    <row r="184" spans="2:5" s="97" customFormat="1" ht="16.5" customHeight="1">
      <c r="B184" s="197" t="s">
        <v>249</v>
      </c>
      <c r="C184" s="160">
        <v>255</v>
      </c>
      <c r="D184" s="161">
        <v>24392000</v>
      </c>
      <c r="E184" s="198">
        <v>22668110</v>
      </c>
    </row>
    <row r="185" spans="2:5" s="97" customFormat="1" ht="16.5" customHeight="1">
      <c r="B185" s="197" t="s">
        <v>250</v>
      </c>
      <c r="C185" s="160">
        <v>190</v>
      </c>
      <c r="D185" s="161">
        <v>21129000</v>
      </c>
      <c r="E185" s="198">
        <v>16549365</v>
      </c>
    </row>
    <row r="186" spans="2:5" s="97" customFormat="1" ht="16.5" customHeight="1">
      <c r="B186" s="197" t="s">
        <v>274</v>
      </c>
      <c r="C186" s="160">
        <v>154</v>
      </c>
      <c r="D186" s="161">
        <v>24318000</v>
      </c>
      <c r="E186" s="198">
        <v>21019245</v>
      </c>
    </row>
    <row r="187" spans="2:5" s="97" customFormat="1" ht="16.5" customHeight="1">
      <c r="B187" s="197" t="s">
        <v>280</v>
      </c>
      <c r="C187" s="160">
        <v>152</v>
      </c>
      <c r="D187" s="161">
        <v>25990000</v>
      </c>
      <c r="E187" s="198">
        <v>18056220</v>
      </c>
    </row>
    <row r="188" spans="2:5" s="97" customFormat="1" ht="16.5" customHeight="1">
      <c r="B188" s="197" t="s">
        <v>263</v>
      </c>
      <c r="C188" s="160">
        <v>108</v>
      </c>
      <c r="D188" s="161">
        <v>14101000</v>
      </c>
      <c r="E188" s="198">
        <v>9853046</v>
      </c>
    </row>
    <row r="189" spans="2:5" s="97" customFormat="1" ht="16.5" customHeight="1">
      <c r="B189" s="197" t="s">
        <v>252</v>
      </c>
      <c r="C189" s="160">
        <v>104</v>
      </c>
      <c r="D189" s="161">
        <v>13852000</v>
      </c>
      <c r="E189" s="198">
        <v>11552660</v>
      </c>
    </row>
    <row r="190" spans="2:5" s="97" customFormat="1" ht="16.5" customHeight="1">
      <c r="B190" s="197" t="s">
        <v>279</v>
      </c>
      <c r="C190" s="160">
        <v>98</v>
      </c>
      <c r="D190" s="161">
        <v>16200000</v>
      </c>
      <c r="E190" s="198">
        <v>14416150</v>
      </c>
    </row>
    <row r="191" spans="2:5" s="97" customFormat="1" ht="16.5" customHeight="1">
      <c r="B191" s="197" t="s">
        <v>294</v>
      </c>
      <c r="C191" s="160">
        <v>71</v>
      </c>
      <c r="D191" s="161">
        <v>9100000</v>
      </c>
      <c r="E191" s="198">
        <v>8156050</v>
      </c>
    </row>
    <row r="192" spans="2:5" s="97" customFormat="1" ht="16.5" customHeight="1">
      <c r="B192" s="197" t="s">
        <v>265</v>
      </c>
      <c r="C192" s="160">
        <v>63</v>
      </c>
      <c r="D192" s="161">
        <v>14445000</v>
      </c>
      <c r="E192" s="198">
        <v>12210920</v>
      </c>
    </row>
    <row r="193" spans="2:5" s="97" customFormat="1" ht="16.5" customHeight="1">
      <c r="B193" s="197" t="s">
        <v>305</v>
      </c>
      <c r="C193" s="160">
        <v>61</v>
      </c>
      <c r="D193" s="161">
        <v>5055000</v>
      </c>
      <c r="E193" s="198">
        <v>3338160</v>
      </c>
    </row>
    <row r="194" spans="2:5" s="97" customFormat="1" ht="16.5" customHeight="1">
      <c r="B194" s="197" t="s">
        <v>333</v>
      </c>
      <c r="C194" s="160">
        <v>58</v>
      </c>
      <c r="D194" s="161">
        <v>7705000</v>
      </c>
      <c r="E194" s="198">
        <v>5737500</v>
      </c>
    </row>
    <row r="195" spans="2:5" s="97" customFormat="1" ht="16.5" customHeight="1">
      <c r="B195" s="197" t="s">
        <v>269</v>
      </c>
      <c r="C195" s="160">
        <v>46</v>
      </c>
      <c r="D195" s="161">
        <v>4950000</v>
      </c>
      <c r="E195" s="198">
        <v>3668000</v>
      </c>
    </row>
    <row r="196" spans="2:5" s="97" customFormat="1" ht="16.5" customHeight="1">
      <c r="B196" s="197" t="s">
        <v>262</v>
      </c>
      <c r="C196" s="160">
        <v>43</v>
      </c>
      <c r="D196" s="161">
        <v>31914425</v>
      </c>
      <c r="E196" s="198">
        <v>29320325</v>
      </c>
    </row>
    <row r="197" spans="2:5" s="97" customFormat="1" ht="16.5" customHeight="1">
      <c r="B197" s="197" t="s">
        <v>257</v>
      </c>
      <c r="C197" s="160">
        <v>42</v>
      </c>
      <c r="D197" s="161">
        <v>6062000</v>
      </c>
      <c r="E197" s="198">
        <v>5830192</v>
      </c>
    </row>
    <row r="198" spans="2:5" s="97" customFormat="1" ht="16.5" customHeight="1">
      <c r="B198" s="197" t="s">
        <v>268</v>
      </c>
      <c r="C198" s="160">
        <v>39</v>
      </c>
      <c r="D198" s="161">
        <v>12415000</v>
      </c>
      <c r="E198" s="198">
        <v>11881900</v>
      </c>
    </row>
    <row r="199" spans="2:5" s="97" customFormat="1" ht="16.5" customHeight="1">
      <c r="B199" s="197" t="s">
        <v>321</v>
      </c>
      <c r="C199" s="160">
        <v>34</v>
      </c>
      <c r="D199" s="161">
        <v>5070000</v>
      </c>
      <c r="E199" s="198">
        <v>3629450</v>
      </c>
    </row>
    <row r="200" spans="2:5" s="97" customFormat="1" ht="16.5" customHeight="1">
      <c r="B200" s="197" t="s">
        <v>260</v>
      </c>
      <c r="C200" s="160">
        <v>33</v>
      </c>
      <c r="D200" s="161">
        <v>2639000</v>
      </c>
      <c r="E200" s="198">
        <v>1319290</v>
      </c>
    </row>
    <row r="201" spans="2:5" s="97" customFormat="1" ht="16.5" customHeight="1">
      <c r="B201" s="197" t="s">
        <v>473</v>
      </c>
      <c r="C201" s="160">
        <v>32</v>
      </c>
      <c r="D201" s="161">
        <v>4430000</v>
      </c>
      <c r="E201" s="198">
        <v>2631500</v>
      </c>
    </row>
    <row r="202" spans="2:5" s="97" customFormat="1" ht="16.5" customHeight="1">
      <c r="B202" s="197" t="s">
        <v>300</v>
      </c>
      <c r="C202" s="160">
        <v>31</v>
      </c>
      <c r="D202" s="161">
        <v>4697000</v>
      </c>
      <c r="E202" s="198">
        <v>3146170</v>
      </c>
    </row>
    <row r="203" spans="2:5" s="97" customFormat="1" ht="16.5" customHeight="1">
      <c r="B203" s="197" t="s">
        <v>304</v>
      </c>
      <c r="C203" s="160">
        <v>31</v>
      </c>
      <c r="D203" s="161">
        <v>6020000</v>
      </c>
      <c r="E203" s="198">
        <v>3954600</v>
      </c>
    </row>
    <row r="204" spans="2:5" s="97" customFormat="1" ht="16.5" customHeight="1">
      <c r="B204" s="197" t="s">
        <v>251</v>
      </c>
      <c r="C204" s="160">
        <v>27</v>
      </c>
      <c r="D204" s="161">
        <v>2920000</v>
      </c>
      <c r="E204" s="198">
        <v>2109600</v>
      </c>
    </row>
    <row r="205" spans="2:5" s="97" customFormat="1" ht="16.5" customHeight="1">
      <c r="B205" s="197" t="s">
        <v>256</v>
      </c>
      <c r="C205" s="160">
        <v>27</v>
      </c>
      <c r="D205" s="161">
        <v>7356000</v>
      </c>
      <c r="E205" s="198">
        <v>5087000</v>
      </c>
    </row>
    <row r="206" spans="1:5" ht="16.5" customHeight="1">
      <c r="A206" s="97"/>
      <c r="B206" s="197" t="s">
        <v>306</v>
      </c>
      <c r="C206" s="160">
        <v>27</v>
      </c>
      <c r="D206" s="161">
        <v>2770000</v>
      </c>
      <c r="E206" s="198">
        <v>1835500</v>
      </c>
    </row>
    <row r="207" spans="1:5" ht="16.5" customHeight="1">
      <c r="A207" s="97"/>
      <c r="B207" s="197" t="s">
        <v>253</v>
      </c>
      <c r="C207" s="160">
        <v>24</v>
      </c>
      <c r="D207" s="161">
        <v>2335000</v>
      </c>
      <c r="E207" s="198">
        <v>1550500</v>
      </c>
    </row>
    <row r="208" spans="1:5" ht="16.5" customHeight="1">
      <c r="A208" s="97"/>
      <c r="B208" s="197" t="s">
        <v>273</v>
      </c>
      <c r="C208" s="160">
        <v>23</v>
      </c>
      <c r="D208" s="161">
        <v>4647000</v>
      </c>
      <c r="E208" s="198">
        <v>3931070</v>
      </c>
    </row>
    <row r="209" spans="1:5" ht="16.5" customHeight="1">
      <c r="A209" s="97"/>
      <c r="B209" s="197" t="s">
        <v>328</v>
      </c>
      <c r="C209" s="160">
        <v>23</v>
      </c>
      <c r="D209" s="161">
        <v>3860000</v>
      </c>
      <c r="E209" s="198">
        <v>3088500</v>
      </c>
    </row>
    <row r="210" spans="1:5" ht="16.5" customHeight="1">
      <c r="A210" s="97"/>
      <c r="B210" s="197" t="s">
        <v>278</v>
      </c>
      <c r="C210" s="160">
        <v>20</v>
      </c>
      <c r="D210" s="161">
        <v>2635000</v>
      </c>
      <c r="E210" s="198">
        <v>2165740</v>
      </c>
    </row>
    <row r="211" spans="1:5" ht="16.5" customHeight="1">
      <c r="A211" s="97"/>
      <c r="B211" s="197" t="s">
        <v>330</v>
      </c>
      <c r="C211" s="160">
        <v>19</v>
      </c>
      <c r="D211" s="161">
        <v>10325000</v>
      </c>
      <c r="E211" s="198">
        <v>10143700</v>
      </c>
    </row>
    <row r="212" spans="1:5" ht="16.5" customHeight="1">
      <c r="A212" s="97"/>
      <c r="B212" s="197" t="s">
        <v>449</v>
      </c>
      <c r="C212" s="160">
        <v>16</v>
      </c>
      <c r="D212" s="161">
        <v>3695000</v>
      </c>
      <c r="E212" s="198">
        <v>2609000</v>
      </c>
    </row>
    <row r="213" spans="1:5" ht="16.5" customHeight="1">
      <c r="A213" s="97"/>
      <c r="B213" s="197" t="s">
        <v>254</v>
      </c>
      <c r="C213" s="160">
        <v>15</v>
      </c>
      <c r="D213" s="161">
        <v>492200</v>
      </c>
      <c r="E213" s="198">
        <v>376793</v>
      </c>
    </row>
    <row r="214" spans="1:5" ht="16.5" customHeight="1">
      <c r="A214" s="97"/>
      <c r="B214" s="197" t="s">
        <v>267</v>
      </c>
      <c r="C214" s="160">
        <v>15</v>
      </c>
      <c r="D214" s="161">
        <v>1510000</v>
      </c>
      <c r="E214" s="198">
        <v>732300</v>
      </c>
    </row>
    <row r="215" spans="1:5" ht="16.5" customHeight="1">
      <c r="A215" s="97"/>
      <c r="B215" s="197" t="s">
        <v>258</v>
      </c>
      <c r="C215" s="160">
        <v>14</v>
      </c>
      <c r="D215" s="161">
        <v>650000</v>
      </c>
      <c r="E215" s="198">
        <v>499900</v>
      </c>
    </row>
    <row r="216" spans="1:5" ht="16.5" customHeight="1">
      <c r="A216" s="97"/>
      <c r="B216" s="197" t="s">
        <v>469</v>
      </c>
      <c r="C216" s="160">
        <v>14</v>
      </c>
      <c r="D216" s="161">
        <v>820000</v>
      </c>
      <c r="E216" s="198">
        <v>475500</v>
      </c>
    </row>
    <row r="217" spans="1:5" ht="16.5" customHeight="1">
      <c r="A217" s="97"/>
      <c r="B217" s="197" t="s">
        <v>259</v>
      </c>
      <c r="C217" s="160">
        <v>14</v>
      </c>
      <c r="D217" s="161">
        <v>2096000</v>
      </c>
      <c r="E217" s="198">
        <v>1243800</v>
      </c>
    </row>
    <row r="218" spans="1:5" ht="16.5" customHeight="1">
      <c r="A218" s="97"/>
      <c r="B218" s="197" t="s">
        <v>427</v>
      </c>
      <c r="C218" s="160">
        <v>13</v>
      </c>
      <c r="D218" s="161">
        <v>1900000</v>
      </c>
      <c r="E218" s="198">
        <v>1400000</v>
      </c>
    </row>
    <row r="219" spans="1:5" ht="16.5" customHeight="1">
      <c r="A219" s="97"/>
      <c r="B219" s="197" t="s">
        <v>264</v>
      </c>
      <c r="C219" s="160">
        <v>13</v>
      </c>
      <c r="D219" s="161">
        <v>1300000</v>
      </c>
      <c r="E219" s="198">
        <v>1270400</v>
      </c>
    </row>
    <row r="220" spans="1:5" ht="16.5" customHeight="1">
      <c r="A220" s="97"/>
      <c r="B220" s="197" t="s">
        <v>329</v>
      </c>
      <c r="C220" s="160">
        <v>12</v>
      </c>
      <c r="D220" s="161">
        <v>1680000</v>
      </c>
      <c r="E220" s="198">
        <v>1419400</v>
      </c>
    </row>
    <row r="221" spans="1:5" ht="16.5" customHeight="1">
      <c r="A221" s="97"/>
      <c r="B221" s="197" t="s">
        <v>332</v>
      </c>
      <c r="C221" s="160">
        <v>11</v>
      </c>
      <c r="D221" s="161">
        <v>640000</v>
      </c>
      <c r="E221" s="198">
        <v>356100</v>
      </c>
    </row>
    <row r="222" spans="1:5" ht="16.5" customHeight="1">
      <c r="A222" s="97"/>
      <c r="B222" s="197" t="s">
        <v>326</v>
      </c>
      <c r="C222" s="160">
        <v>9</v>
      </c>
      <c r="D222" s="161">
        <v>550000</v>
      </c>
      <c r="E222" s="198">
        <v>474900</v>
      </c>
    </row>
    <row r="223" spans="1:5" ht="16.5" customHeight="1">
      <c r="A223" s="97"/>
      <c r="B223" s="197" t="s">
        <v>275</v>
      </c>
      <c r="C223" s="160">
        <v>9</v>
      </c>
      <c r="D223" s="161">
        <v>860000</v>
      </c>
      <c r="E223" s="198">
        <v>524000</v>
      </c>
    </row>
    <row r="224" spans="1:5" ht="16.5" customHeight="1">
      <c r="A224" s="97"/>
      <c r="B224" s="197" t="s">
        <v>320</v>
      </c>
      <c r="C224" s="160">
        <v>9</v>
      </c>
      <c r="D224" s="161">
        <v>230000</v>
      </c>
      <c r="E224" s="198">
        <v>163900</v>
      </c>
    </row>
    <row r="225" spans="1:5" ht="16.5" customHeight="1">
      <c r="A225" s="97"/>
      <c r="B225" s="197" t="s">
        <v>255</v>
      </c>
      <c r="C225" s="160">
        <v>8</v>
      </c>
      <c r="D225" s="161">
        <v>860000</v>
      </c>
      <c r="E225" s="198">
        <v>769000</v>
      </c>
    </row>
    <row r="226" spans="1:5" ht="16.5" customHeight="1">
      <c r="A226" s="97"/>
      <c r="B226" s="197" t="s">
        <v>325</v>
      </c>
      <c r="C226" s="160">
        <v>8</v>
      </c>
      <c r="D226" s="161">
        <v>320000</v>
      </c>
      <c r="E226" s="198">
        <v>234000</v>
      </c>
    </row>
    <row r="227" spans="1:5" ht="16.5" customHeight="1">
      <c r="A227" s="97"/>
      <c r="B227" s="197" t="s">
        <v>421</v>
      </c>
      <c r="C227" s="160">
        <v>8</v>
      </c>
      <c r="D227" s="161">
        <v>880000</v>
      </c>
      <c r="E227" s="198">
        <v>454500</v>
      </c>
    </row>
    <row r="228" spans="1:5" ht="16.5" customHeight="1">
      <c r="A228" s="97"/>
      <c r="B228" s="197" t="s">
        <v>422</v>
      </c>
      <c r="C228" s="160">
        <v>8</v>
      </c>
      <c r="D228" s="161">
        <v>530000</v>
      </c>
      <c r="E228" s="198">
        <v>525700</v>
      </c>
    </row>
    <row r="229" spans="1:5" ht="16.5" customHeight="1">
      <c r="A229" s="97"/>
      <c r="B229" s="197" t="s">
        <v>498</v>
      </c>
      <c r="C229" s="160">
        <v>7</v>
      </c>
      <c r="D229" s="161">
        <v>260000</v>
      </c>
      <c r="E229" s="198">
        <v>105000</v>
      </c>
    </row>
    <row r="230" spans="1:5" ht="16.5" customHeight="1">
      <c r="A230" s="97"/>
      <c r="B230" s="197" t="s">
        <v>425</v>
      </c>
      <c r="C230" s="160">
        <v>6</v>
      </c>
      <c r="D230" s="161">
        <v>520000</v>
      </c>
      <c r="E230" s="198">
        <v>414000</v>
      </c>
    </row>
    <row r="231" spans="1:5" ht="16.5" customHeight="1">
      <c r="A231" s="97"/>
      <c r="B231" s="197" t="s">
        <v>495</v>
      </c>
      <c r="C231" s="160">
        <v>5</v>
      </c>
      <c r="D231" s="161">
        <v>660000</v>
      </c>
      <c r="E231" s="198">
        <v>653300</v>
      </c>
    </row>
    <row r="232" spans="2:5" s="97" customFormat="1" ht="16.5" customHeight="1">
      <c r="B232" s="197" t="s">
        <v>327</v>
      </c>
      <c r="C232" s="160">
        <v>5</v>
      </c>
      <c r="D232" s="161">
        <v>440000</v>
      </c>
      <c r="E232" s="198">
        <v>376000</v>
      </c>
    </row>
    <row r="233" spans="2:5" s="97" customFormat="1" ht="16.5" customHeight="1">
      <c r="B233" s="197" t="s">
        <v>494</v>
      </c>
      <c r="C233" s="160">
        <v>5</v>
      </c>
      <c r="D233" s="161">
        <v>305000</v>
      </c>
      <c r="E233" s="198">
        <v>142450</v>
      </c>
    </row>
    <row r="234" spans="2:5" s="97" customFormat="1" ht="16.5" customHeight="1">
      <c r="B234" s="197" t="s">
        <v>322</v>
      </c>
      <c r="C234" s="160">
        <v>4</v>
      </c>
      <c r="D234" s="161">
        <v>300000</v>
      </c>
      <c r="E234" s="198">
        <v>299500</v>
      </c>
    </row>
    <row r="235" spans="2:5" s="97" customFormat="1" ht="16.5" customHeight="1">
      <c r="B235" s="197" t="s">
        <v>448</v>
      </c>
      <c r="C235" s="160">
        <v>4</v>
      </c>
      <c r="D235" s="161">
        <v>1900000</v>
      </c>
      <c r="E235" s="198">
        <v>1899000</v>
      </c>
    </row>
    <row r="236" spans="2:5" s="97" customFormat="1" ht="16.5" customHeight="1">
      <c r="B236" s="197" t="s">
        <v>424</v>
      </c>
      <c r="C236" s="160">
        <v>4</v>
      </c>
      <c r="D236" s="161">
        <v>130000</v>
      </c>
      <c r="E236" s="198">
        <v>130000</v>
      </c>
    </row>
    <row r="237" spans="2:5" s="97" customFormat="1" ht="16.5" customHeight="1">
      <c r="B237" s="197" t="s">
        <v>323</v>
      </c>
      <c r="C237" s="160">
        <v>4</v>
      </c>
      <c r="D237" s="161">
        <v>63000</v>
      </c>
      <c r="E237" s="198">
        <v>63000</v>
      </c>
    </row>
    <row r="238" spans="2:5" s="97" customFormat="1" ht="16.5" customHeight="1">
      <c r="B238" s="197" t="s">
        <v>324</v>
      </c>
      <c r="C238" s="160">
        <v>4</v>
      </c>
      <c r="D238" s="161">
        <v>260000</v>
      </c>
      <c r="E238" s="198">
        <v>260000</v>
      </c>
    </row>
    <row r="239" spans="2:5" s="97" customFormat="1" ht="16.5" customHeight="1">
      <c r="B239" s="197" t="s">
        <v>506</v>
      </c>
      <c r="C239" s="160">
        <v>4</v>
      </c>
      <c r="D239" s="161">
        <v>720000</v>
      </c>
      <c r="E239" s="198">
        <v>640000</v>
      </c>
    </row>
    <row r="240" spans="2:5" s="97" customFormat="1" ht="16.5" customHeight="1">
      <c r="B240" s="197" t="s">
        <v>428</v>
      </c>
      <c r="C240" s="160">
        <v>4</v>
      </c>
      <c r="D240" s="161">
        <v>160000</v>
      </c>
      <c r="E240" s="198">
        <v>134500</v>
      </c>
    </row>
    <row r="241" spans="2:5" s="97" customFormat="1" ht="16.5" customHeight="1">
      <c r="B241" s="197" t="s">
        <v>470</v>
      </c>
      <c r="C241" s="160">
        <v>3</v>
      </c>
      <c r="D241" s="161">
        <v>360000</v>
      </c>
      <c r="E241" s="198">
        <v>182000</v>
      </c>
    </row>
    <row r="242" spans="2:5" s="97" customFormat="1" ht="16.5" customHeight="1">
      <c r="B242" s="197" t="s">
        <v>508</v>
      </c>
      <c r="C242" s="160">
        <v>3</v>
      </c>
      <c r="D242" s="161">
        <v>258000</v>
      </c>
      <c r="E242" s="198">
        <v>218000</v>
      </c>
    </row>
    <row r="243" spans="2:5" s="97" customFormat="1" ht="16.5" customHeight="1">
      <c r="B243" s="197" t="s">
        <v>477</v>
      </c>
      <c r="C243" s="160">
        <v>3</v>
      </c>
      <c r="D243" s="161">
        <v>210000</v>
      </c>
      <c r="E243" s="198">
        <v>210000</v>
      </c>
    </row>
    <row r="244" spans="2:5" s="97" customFormat="1" ht="16.5" customHeight="1">
      <c r="B244" s="197" t="s">
        <v>497</v>
      </c>
      <c r="C244" s="160">
        <v>3</v>
      </c>
      <c r="D244" s="161">
        <v>350000</v>
      </c>
      <c r="E244" s="198">
        <v>350000</v>
      </c>
    </row>
    <row r="245" spans="2:5" s="97" customFormat="1" ht="16.5" customHeight="1">
      <c r="B245" s="197" t="s">
        <v>501</v>
      </c>
      <c r="C245" s="160">
        <v>3</v>
      </c>
      <c r="D245" s="161">
        <v>1110000</v>
      </c>
      <c r="E245" s="198">
        <v>609500</v>
      </c>
    </row>
    <row r="246" spans="2:5" s="97" customFormat="1" ht="16.5" customHeight="1">
      <c r="B246" s="197" t="s">
        <v>496</v>
      </c>
      <c r="C246" s="160">
        <v>2</v>
      </c>
      <c r="D246" s="161">
        <v>200000</v>
      </c>
      <c r="E246" s="198">
        <v>200000</v>
      </c>
    </row>
    <row r="247" spans="2:5" s="97" customFormat="1" ht="16.5" customHeight="1">
      <c r="B247" s="197" t="s">
        <v>474</v>
      </c>
      <c r="C247" s="160">
        <v>2</v>
      </c>
      <c r="D247" s="161">
        <v>100000</v>
      </c>
      <c r="E247" s="198">
        <v>52500</v>
      </c>
    </row>
    <row r="248" spans="2:5" s="97" customFormat="1" ht="16.5" customHeight="1">
      <c r="B248" s="197" t="s">
        <v>334</v>
      </c>
      <c r="C248" s="160">
        <v>2</v>
      </c>
      <c r="D248" s="161">
        <v>60000</v>
      </c>
      <c r="E248" s="198">
        <v>34500</v>
      </c>
    </row>
    <row r="249" spans="2:5" s="97" customFormat="1" ht="16.5" customHeight="1">
      <c r="B249" s="197" t="s">
        <v>426</v>
      </c>
      <c r="C249" s="160">
        <v>2</v>
      </c>
      <c r="D249" s="161">
        <v>280000</v>
      </c>
      <c r="E249" s="198">
        <v>145000</v>
      </c>
    </row>
    <row r="250" spans="2:5" s="97" customFormat="1" ht="16.5" customHeight="1">
      <c r="B250" s="197" t="s">
        <v>537</v>
      </c>
      <c r="C250" s="160">
        <v>2</v>
      </c>
      <c r="D250" s="161">
        <v>260000</v>
      </c>
      <c r="E250" s="198">
        <v>125000</v>
      </c>
    </row>
    <row r="251" spans="2:5" s="97" customFormat="1" ht="16.5" customHeight="1">
      <c r="B251" s="197" t="s">
        <v>524</v>
      </c>
      <c r="C251" s="160">
        <v>2</v>
      </c>
      <c r="D251" s="161">
        <v>2010000</v>
      </c>
      <c r="E251" s="198">
        <v>2005100</v>
      </c>
    </row>
    <row r="252" spans="2:5" s="97" customFormat="1" ht="16.5" customHeight="1">
      <c r="B252" s="197" t="s">
        <v>551</v>
      </c>
      <c r="C252" s="160">
        <v>2</v>
      </c>
      <c r="D252" s="161">
        <v>110000</v>
      </c>
      <c r="E252" s="198">
        <v>107000</v>
      </c>
    </row>
    <row r="253" spans="2:5" s="97" customFormat="1" ht="16.5" customHeight="1">
      <c r="B253" s="197" t="s">
        <v>533</v>
      </c>
      <c r="C253" s="160">
        <v>2</v>
      </c>
      <c r="D253" s="161">
        <v>110000</v>
      </c>
      <c r="E253" s="198">
        <v>85000</v>
      </c>
    </row>
    <row r="254" spans="2:5" s="97" customFormat="1" ht="16.5" customHeight="1">
      <c r="B254" s="197" t="s">
        <v>468</v>
      </c>
      <c r="C254" s="160">
        <v>1</v>
      </c>
      <c r="D254" s="161">
        <v>800000</v>
      </c>
      <c r="E254" s="198">
        <v>800000</v>
      </c>
    </row>
    <row r="255" spans="2:5" s="97" customFormat="1" ht="16.5" customHeight="1">
      <c r="B255" s="197" t="s">
        <v>502</v>
      </c>
      <c r="C255" s="160">
        <v>1</v>
      </c>
      <c r="D255" s="161">
        <v>100000</v>
      </c>
      <c r="E255" s="198">
        <v>100000</v>
      </c>
    </row>
    <row r="256" spans="1:5" ht="16.5" customHeight="1">
      <c r="A256" s="97"/>
      <c r="B256" s="197" t="s">
        <v>521</v>
      </c>
      <c r="C256" s="160">
        <v>1</v>
      </c>
      <c r="D256" s="161">
        <v>10000</v>
      </c>
      <c r="E256" s="198">
        <v>10000</v>
      </c>
    </row>
    <row r="257" spans="1:5" ht="16.5" customHeight="1">
      <c r="A257" s="97"/>
      <c r="B257" s="197" t="s">
        <v>475</v>
      </c>
      <c r="C257" s="160">
        <v>1</v>
      </c>
      <c r="D257" s="161">
        <v>10000</v>
      </c>
      <c r="E257" s="198">
        <v>10000</v>
      </c>
    </row>
    <row r="258" spans="1:5" ht="16.5" customHeight="1">
      <c r="A258" s="97"/>
      <c r="B258" s="197" t="s">
        <v>522</v>
      </c>
      <c r="C258" s="160">
        <v>1</v>
      </c>
      <c r="D258" s="161">
        <v>100000</v>
      </c>
      <c r="E258" s="198">
        <v>100000</v>
      </c>
    </row>
    <row r="259" spans="1:5" ht="16.5" customHeight="1">
      <c r="A259" s="97"/>
      <c r="B259" s="197" t="s">
        <v>500</v>
      </c>
      <c r="C259" s="160">
        <v>1</v>
      </c>
      <c r="D259" s="161">
        <v>10000</v>
      </c>
      <c r="E259" s="198">
        <v>10000</v>
      </c>
    </row>
    <row r="260" spans="1:5" ht="16.5" customHeight="1">
      <c r="A260" s="97"/>
      <c r="B260" s="197" t="s">
        <v>536</v>
      </c>
      <c r="C260" s="160">
        <v>1</v>
      </c>
      <c r="D260" s="161">
        <v>100000</v>
      </c>
      <c r="E260" s="198">
        <v>40000</v>
      </c>
    </row>
    <row r="261" spans="2:5" s="97" customFormat="1" ht="16.5" customHeight="1">
      <c r="B261" s="197" t="s">
        <v>499</v>
      </c>
      <c r="C261" s="160">
        <v>1</v>
      </c>
      <c r="D261" s="161">
        <v>20000</v>
      </c>
      <c r="E261" s="198">
        <v>10000</v>
      </c>
    </row>
    <row r="262" spans="2:5" s="97" customFormat="1" ht="16.5" customHeight="1">
      <c r="B262" s="197" t="s">
        <v>503</v>
      </c>
      <c r="C262" s="160">
        <v>1</v>
      </c>
      <c r="D262" s="161">
        <v>50000</v>
      </c>
      <c r="E262" s="198">
        <v>35000</v>
      </c>
    </row>
    <row r="263" spans="2:5" s="97" customFormat="1" ht="16.5" customHeight="1">
      <c r="B263" s="197" t="s">
        <v>504</v>
      </c>
      <c r="C263" s="160">
        <v>1</v>
      </c>
      <c r="D263" s="161">
        <v>300000</v>
      </c>
      <c r="E263" s="198">
        <v>60000</v>
      </c>
    </row>
    <row r="264" spans="1:5" ht="16.5" customHeight="1">
      <c r="A264" s="97"/>
      <c r="B264" s="197" t="s">
        <v>505</v>
      </c>
      <c r="C264" s="160">
        <v>1</v>
      </c>
      <c r="D264" s="161">
        <v>100000</v>
      </c>
      <c r="E264" s="198">
        <v>50000</v>
      </c>
    </row>
    <row r="265" spans="1:5" ht="16.5" customHeight="1">
      <c r="A265" s="97"/>
      <c r="B265" s="197" t="s">
        <v>538</v>
      </c>
      <c r="C265" s="160">
        <v>1</v>
      </c>
      <c r="D265" s="161">
        <v>10000</v>
      </c>
      <c r="E265" s="198">
        <v>10000</v>
      </c>
    </row>
    <row r="266" spans="1:5" ht="16.5" customHeight="1">
      <c r="A266" s="97"/>
      <c r="B266" s="197" t="s">
        <v>552</v>
      </c>
      <c r="C266" s="160">
        <v>1</v>
      </c>
      <c r="D266" s="161">
        <v>500000</v>
      </c>
      <c r="E266" s="198">
        <v>250000</v>
      </c>
    </row>
    <row r="267" spans="1:5" ht="16.5" customHeight="1">
      <c r="A267" s="97"/>
      <c r="B267" s="197" t="s">
        <v>564</v>
      </c>
      <c r="C267" s="160">
        <v>1</v>
      </c>
      <c r="D267" s="161">
        <v>279000</v>
      </c>
      <c r="E267" s="198">
        <v>111600</v>
      </c>
    </row>
    <row r="268" spans="2:5" s="97" customFormat="1" ht="16.5" customHeight="1">
      <c r="B268" s="197" t="s">
        <v>331</v>
      </c>
      <c r="C268" s="160">
        <v>1</v>
      </c>
      <c r="D268" s="161">
        <v>200000</v>
      </c>
      <c r="E268" s="198">
        <v>100000</v>
      </c>
    </row>
    <row r="269" spans="2:5" s="97" customFormat="1" ht="16.5" customHeight="1">
      <c r="B269" s="197" t="s">
        <v>478</v>
      </c>
      <c r="C269" s="160">
        <v>1</v>
      </c>
      <c r="D269" s="161">
        <v>10000</v>
      </c>
      <c r="E269" s="198">
        <v>10000</v>
      </c>
    </row>
    <row r="270" spans="2:5" s="97" customFormat="1" ht="16.5" customHeight="1">
      <c r="B270" s="197" t="s">
        <v>450</v>
      </c>
      <c r="C270" s="160">
        <v>1</v>
      </c>
      <c r="D270" s="161">
        <v>20000</v>
      </c>
      <c r="E270" s="198">
        <v>10000</v>
      </c>
    </row>
    <row r="271" spans="2:5" s="97" customFormat="1" ht="16.5" customHeight="1">
      <c r="B271" s="197" t="s">
        <v>559</v>
      </c>
      <c r="C271" s="160">
        <v>1</v>
      </c>
      <c r="D271" s="161">
        <v>10000</v>
      </c>
      <c r="E271" s="198">
        <v>10000</v>
      </c>
    </row>
    <row r="272" spans="2:5" s="97" customFormat="1" ht="16.5" customHeight="1">
      <c r="B272" s="197" t="s">
        <v>444</v>
      </c>
      <c r="C272" s="160">
        <v>1</v>
      </c>
      <c r="D272" s="161">
        <v>10000</v>
      </c>
      <c r="E272" s="198">
        <v>9500</v>
      </c>
    </row>
    <row r="273" spans="2:5" s="97" customFormat="1" ht="16.5" customHeight="1">
      <c r="B273" s="197" t="s">
        <v>476</v>
      </c>
      <c r="C273" s="160">
        <v>1</v>
      </c>
      <c r="D273" s="161">
        <v>10000</v>
      </c>
      <c r="E273" s="198">
        <v>10000</v>
      </c>
    </row>
    <row r="274" spans="2:5" s="97" customFormat="1" ht="16.5" customHeight="1">
      <c r="B274" s="197" t="s">
        <v>507</v>
      </c>
      <c r="C274" s="160">
        <v>1</v>
      </c>
      <c r="D274" s="161">
        <v>50000</v>
      </c>
      <c r="E274" s="198">
        <v>50000</v>
      </c>
    </row>
    <row r="275" spans="2:5" s="97" customFormat="1" ht="16.5" customHeight="1">
      <c r="B275" s="197" t="s">
        <v>539</v>
      </c>
      <c r="C275" s="160">
        <v>1</v>
      </c>
      <c r="D275" s="161">
        <v>10000</v>
      </c>
      <c r="E275" s="198">
        <v>5000</v>
      </c>
    </row>
    <row r="276" spans="2:5" s="97" customFormat="1" ht="16.5" customHeight="1">
      <c r="B276" s="197" t="s">
        <v>535</v>
      </c>
      <c r="C276" s="160">
        <v>1</v>
      </c>
      <c r="D276" s="161">
        <v>100000</v>
      </c>
      <c r="E276" s="198">
        <v>100000</v>
      </c>
    </row>
    <row r="277" spans="2:5" s="97" customFormat="1" ht="16.5" customHeight="1">
      <c r="B277" s="197" t="s">
        <v>560</v>
      </c>
      <c r="C277" s="160">
        <v>1</v>
      </c>
      <c r="D277" s="161">
        <v>100000</v>
      </c>
      <c r="E277" s="198">
        <v>100000</v>
      </c>
    </row>
    <row r="278" spans="2:5" s="97" customFormat="1" ht="16.5" customHeight="1">
      <c r="B278" s="197" t="s">
        <v>520</v>
      </c>
      <c r="C278" s="160">
        <v>1</v>
      </c>
      <c r="D278" s="161">
        <v>300000</v>
      </c>
      <c r="E278" s="198">
        <v>300000</v>
      </c>
    </row>
    <row r="279" spans="2:5" s="97" customFormat="1" ht="16.5" customHeight="1">
      <c r="B279" s="197" t="s">
        <v>563</v>
      </c>
      <c r="C279" s="160">
        <v>1</v>
      </c>
      <c r="D279" s="161">
        <v>100000</v>
      </c>
      <c r="E279" s="198">
        <v>100000</v>
      </c>
    </row>
    <row r="280" spans="1:5" ht="16.5" customHeight="1">
      <c r="A280" s="97"/>
      <c r="B280" s="197" t="s">
        <v>523</v>
      </c>
      <c r="C280" s="160">
        <v>1</v>
      </c>
      <c r="D280" s="161">
        <v>10000</v>
      </c>
      <c r="E280" s="198">
        <v>10000</v>
      </c>
    </row>
    <row r="281" spans="1:5" ht="16.5" customHeight="1">
      <c r="A281" s="97"/>
      <c r="B281" s="313" t="s">
        <v>540</v>
      </c>
      <c r="C281" s="315">
        <v>1</v>
      </c>
      <c r="D281" s="316">
        <v>10000</v>
      </c>
      <c r="E281" s="317">
        <v>7000</v>
      </c>
    </row>
    <row r="282" spans="1:5" ht="16.5" customHeight="1">
      <c r="A282" s="97"/>
      <c r="B282" s="313" t="s">
        <v>519</v>
      </c>
      <c r="C282" s="315">
        <v>1</v>
      </c>
      <c r="D282" s="316">
        <v>10000</v>
      </c>
      <c r="E282" s="317">
        <v>10000</v>
      </c>
    </row>
    <row r="283" spans="1:5" ht="16.5" customHeight="1" thickBot="1">
      <c r="A283" s="97"/>
      <c r="B283" s="581" t="s">
        <v>30</v>
      </c>
      <c r="C283" s="582"/>
      <c r="D283" s="582"/>
      <c r="E283" s="289">
        <f>SUM(E182:E282)</f>
        <v>549123462</v>
      </c>
    </row>
    <row r="284" spans="1:5" ht="16.5" customHeight="1">
      <c r="A284" s="97"/>
      <c r="B284" s="2" t="s">
        <v>18</v>
      </c>
      <c r="C284" s="2"/>
      <c r="D284" s="2"/>
      <c r="E284" s="97"/>
    </row>
    <row r="285" spans="1:5" ht="16.5" customHeight="1">
      <c r="A285" s="97"/>
      <c r="B285" s="85" t="s">
        <v>223</v>
      </c>
      <c r="C285" s="85"/>
      <c r="D285" s="85"/>
      <c r="E285" s="85"/>
    </row>
  </sheetData>
  <sheetProtection/>
  <mergeCells count="27">
    <mergeCell ref="C107:C109"/>
    <mergeCell ref="D107:D109"/>
    <mergeCell ref="E107:E109"/>
    <mergeCell ref="B178:E178"/>
    <mergeCell ref="B179:B181"/>
    <mergeCell ref="C179:C181"/>
    <mergeCell ref="D179:D181"/>
    <mergeCell ref="E179:E181"/>
    <mergeCell ref="A1:F1"/>
    <mergeCell ref="A3:F3"/>
    <mergeCell ref="B6:E6"/>
    <mergeCell ref="B52:E52"/>
    <mergeCell ref="B53:B55"/>
    <mergeCell ref="C53:C55"/>
    <mergeCell ref="D53:D55"/>
    <mergeCell ref="E53:E55"/>
    <mergeCell ref="B43:D43"/>
    <mergeCell ref="B99:D99"/>
    <mergeCell ref="B176:D176"/>
    <mergeCell ref="B283:D283"/>
    <mergeCell ref="B7:B9"/>
    <mergeCell ref="C7:C9"/>
    <mergeCell ref="D7:D9"/>
    <mergeCell ref="A105:F105"/>
    <mergeCell ref="B106:E106"/>
    <mergeCell ref="B107:B109"/>
    <mergeCell ref="E7:E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7">
      <selection activeCell="C5" sqref="C5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9" t="s">
        <v>574</v>
      </c>
      <c r="B1" s="389"/>
      <c r="C1" s="389"/>
    </row>
    <row r="2" ht="15">
      <c r="C2" s="175"/>
    </row>
    <row r="7" ht="15">
      <c r="B7" s="1"/>
    </row>
    <row r="8" ht="18">
      <c r="B8" s="66" t="s">
        <v>228</v>
      </c>
    </row>
    <row r="9" ht="15.75" thickBot="1"/>
    <row r="10" spans="1:3" ht="15.75">
      <c r="A10" s="67"/>
      <c r="B10" s="68"/>
      <c r="C10" s="69"/>
    </row>
    <row r="11" spans="1:3" ht="25.5">
      <c r="A11" s="70"/>
      <c r="B11" s="71"/>
      <c r="C11" s="72" t="s">
        <v>229</v>
      </c>
    </row>
    <row r="12" spans="1:3" ht="15">
      <c r="A12" s="70"/>
      <c r="B12" s="73" t="s">
        <v>0</v>
      </c>
      <c r="C12" s="74">
        <v>3</v>
      </c>
    </row>
    <row r="13" spans="1:3" ht="15.75">
      <c r="A13" s="75"/>
      <c r="B13" s="73" t="s">
        <v>230</v>
      </c>
      <c r="C13" s="76" t="s">
        <v>231</v>
      </c>
    </row>
    <row r="14" spans="1:3" ht="15.75">
      <c r="A14" s="75"/>
      <c r="B14" s="77" t="s">
        <v>232</v>
      </c>
      <c r="C14" s="74">
        <v>7</v>
      </c>
    </row>
    <row r="15" spans="1:3" ht="13.5" customHeight="1">
      <c r="A15" s="75"/>
      <c r="B15" s="77" t="s">
        <v>233</v>
      </c>
      <c r="C15" s="76">
        <v>8</v>
      </c>
    </row>
    <row r="16" spans="1:3" ht="15" customHeight="1">
      <c r="A16" s="78"/>
      <c r="B16" s="77" t="s">
        <v>302</v>
      </c>
      <c r="C16" s="74">
        <v>9</v>
      </c>
    </row>
    <row r="17" spans="1:3" ht="15.75">
      <c r="A17" s="78"/>
      <c r="B17" s="79" t="s">
        <v>234</v>
      </c>
      <c r="C17" s="74">
        <v>10</v>
      </c>
    </row>
    <row r="18" spans="1:3" ht="15.75">
      <c r="A18" s="78"/>
      <c r="B18" s="73" t="s">
        <v>235</v>
      </c>
      <c r="C18" s="74">
        <v>11</v>
      </c>
    </row>
    <row r="19" spans="1:3" ht="15">
      <c r="A19" s="80"/>
      <c r="B19" s="73" t="s">
        <v>236</v>
      </c>
      <c r="C19" s="81">
        <v>12</v>
      </c>
    </row>
    <row r="20" spans="1:3" ht="15">
      <c r="A20" s="80"/>
      <c r="B20" s="73" t="s">
        <v>237</v>
      </c>
      <c r="C20" s="81" t="s">
        <v>238</v>
      </c>
    </row>
    <row r="21" spans="1:3" s="97" customFormat="1" ht="15">
      <c r="A21" s="80"/>
      <c r="B21" s="73" t="s">
        <v>308</v>
      </c>
      <c r="C21" s="81" t="s">
        <v>240</v>
      </c>
    </row>
    <row r="22" spans="1:3" ht="15">
      <c r="A22" s="80"/>
      <c r="B22" s="73" t="s">
        <v>239</v>
      </c>
      <c r="C22" s="81" t="s">
        <v>242</v>
      </c>
    </row>
    <row r="23" spans="1:3" ht="15">
      <c r="A23" s="80"/>
      <c r="B23" s="73" t="s">
        <v>241</v>
      </c>
      <c r="C23" s="81" t="s">
        <v>307</v>
      </c>
    </row>
    <row r="24" spans="1:3" s="97" customFormat="1" ht="15">
      <c r="A24" s="80"/>
      <c r="B24" s="73" t="s">
        <v>480</v>
      </c>
      <c r="C24" s="81" t="s">
        <v>485</v>
      </c>
    </row>
    <row r="25" spans="1:3" ht="15">
      <c r="A25" s="80"/>
      <c r="B25" s="73" t="s">
        <v>293</v>
      </c>
      <c r="C25" s="81" t="s">
        <v>481</v>
      </c>
    </row>
    <row r="26" spans="1:3" ht="15">
      <c r="A26" s="80"/>
      <c r="B26" s="73" t="s">
        <v>243</v>
      </c>
      <c r="C26" s="81" t="s">
        <v>486</v>
      </c>
    </row>
    <row r="27" spans="1:3" ht="15">
      <c r="A27" s="80"/>
      <c r="B27" s="73" t="s">
        <v>244</v>
      </c>
      <c r="C27" s="81" t="s">
        <v>487</v>
      </c>
    </row>
    <row r="28" spans="1:3" ht="15">
      <c r="A28" s="80"/>
      <c r="B28" s="73" t="s">
        <v>245</v>
      </c>
      <c r="C28" s="81" t="s">
        <v>488</v>
      </c>
    </row>
    <row r="29" spans="1:3" ht="15">
      <c r="A29" s="80"/>
      <c r="B29" s="77" t="s">
        <v>246</v>
      </c>
      <c r="C29" s="81" t="s">
        <v>489</v>
      </c>
    </row>
    <row r="30" spans="1:3" ht="15.75" thickBot="1">
      <c r="A30" s="82"/>
      <c r="B30" s="83"/>
      <c r="C30" s="84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6" max="116" width="4.28125" style="0" bestFit="1" customWidth="1"/>
    <col min="117" max="117" width="41.8515625" style="0" customWidth="1"/>
    <col min="118" max="118" width="12.140625" style="0" customWidth="1"/>
    <col min="119" max="119" width="13.140625" style="0" customWidth="1"/>
    <col min="120" max="120" width="17.140625" style="0" customWidth="1"/>
  </cols>
  <sheetData>
    <row r="1" spans="1:8" ht="18.75" thickBot="1">
      <c r="A1" s="389" t="s">
        <v>572</v>
      </c>
      <c r="B1" s="389"/>
      <c r="C1" s="389"/>
      <c r="D1" s="389"/>
      <c r="E1" s="389"/>
      <c r="F1" s="389"/>
      <c r="G1" s="175"/>
      <c r="H1" s="175"/>
    </row>
    <row r="2" spans="1:6" s="97" customFormat="1" ht="18">
      <c r="A2" s="31"/>
      <c r="B2" s="31"/>
      <c r="C2" s="31"/>
      <c r="D2" s="31"/>
      <c r="E2" s="31"/>
      <c r="F2" s="31"/>
    </row>
    <row r="3" spans="1:5" ht="15" customHeight="1">
      <c r="A3" s="580" t="s">
        <v>594</v>
      </c>
      <c r="B3" s="580"/>
      <c r="C3" s="580"/>
      <c r="D3" s="580"/>
      <c r="E3" s="580"/>
    </row>
    <row r="4" spans="1:5" ht="15" customHeight="1">
      <c r="A4" s="580"/>
      <c r="B4" s="580"/>
      <c r="C4" s="580"/>
      <c r="D4" s="580"/>
      <c r="E4" s="580"/>
    </row>
    <row r="5" spans="1:5" s="97" customFormat="1" ht="15" customHeight="1">
      <c r="A5" s="122"/>
      <c r="B5" s="122"/>
      <c r="C5" s="122"/>
      <c r="D5" s="122"/>
      <c r="E5" s="122"/>
    </row>
    <row r="6" spans="1:5" s="97" customFormat="1" ht="15" customHeight="1">
      <c r="A6" s="100"/>
      <c r="B6" s="100"/>
      <c r="C6" s="100"/>
      <c r="D6" s="100"/>
      <c r="E6" s="100"/>
    </row>
    <row r="7" spans="2:5" ht="15">
      <c r="B7" s="571" t="s">
        <v>107</v>
      </c>
      <c r="C7" s="571"/>
      <c r="D7" s="571"/>
      <c r="E7" s="571"/>
    </row>
    <row r="8" spans="1:6" ht="15" customHeight="1">
      <c r="A8" s="574" t="s">
        <v>108</v>
      </c>
      <c r="B8" s="574" t="s">
        <v>436</v>
      </c>
      <c r="C8" s="574" t="s">
        <v>218</v>
      </c>
      <c r="D8" s="574" t="s">
        <v>219</v>
      </c>
      <c r="E8" s="574" t="s">
        <v>220</v>
      </c>
      <c r="F8" s="175"/>
    </row>
    <row r="9" spans="1:5" ht="45" customHeight="1">
      <c r="A9" s="574"/>
      <c r="B9" s="574"/>
      <c r="C9" s="574"/>
      <c r="D9" s="575"/>
      <c r="E9" s="575"/>
    </row>
    <row r="10" spans="1:5" ht="15" customHeight="1" thickBot="1">
      <c r="A10" s="572"/>
      <c r="B10" s="572"/>
      <c r="C10" s="572"/>
      <c r="D10" s="576"/>
      <c r="E10" s="576"/>
    </row>
    <row r="11" spans="1:5" ht="29.25" customHeight="1">
      <c r="A11" s="290">
        <v>1</v>
      </c>
      <c r="B11" s="364" t="s">
        <v>451</v>
      </c>
      <c r="C11" s="184">
        <v>54</v>
      </c>
      <c r="D11" s="190">
        <v>31901000</v>
      </c>
      <c r="E11" s="196">
        <v>28524190</v>
      </c>
    </row>
    <row r="12" spans="1:5" ht="27.75" customHeight="1">
      <c r="A12" s="291">
        <v>2</v>
      </c>
      <c r="B12" s="186" t="s">
        <v>455</v>
      </c>
      <c r="C12" s="160">
        <v>30</v>
      </c>
      <c r="D12" s="161">
        <v>5715000</v>
      </c>
      <c r="E12" s="198">
        <v>5441780</v>
      </c>
    </row>
    <row r="13" spans="1:5" ht="28.5" customHeight="1">
      <c r="A13" s="291">
        <v>3</v>
      </c>
      <c r="B13" s="186" t="s">
        <v>459</v>
      </c>
      <c r="C13" s="160">
        <v>28</v>
      </c>
      <c r="D13" s="161">
        <v>3200000</v>
      </c>
      <c r="E13" s="198">
        <v>2659000</v>
      </c>
    </row>
    <row r="14" spans="1:5" ht="15">
      <c r="A14" s="291">
        <v>4</v>
      </c>
      <c r="B14" s="186" t="s">
        <v>453</v>
      </c>
      <c r="C14" s="160">
        <v>26</v>
      </c>
      <c r="D14" s="161">
        <v>8750000</v>
      </c>
      <c r="E14" s="198">
        <v>6729000</v>
      </c>
    </row>
    <row r="15" spans="1:5" ht="18.75" customHeight="1">
      <c r="A15" s="291">
        <v>5</v>
      </c>
      <c r="B15" s="186" t="s">
        <v>456</v>
      </c>
      <c r="C15" s="160">
        <v>20</v>
      </c>
      <c r="D15" s="161">
        <v>2426000</v>
      </c>
      <c r="E15" s="198">
        <v>1867000</v>
      </c>
    </row>
    <row r="16" spans="1:5" ht="31.5" customHeight="1">
      <c r="A16" s="291">
        <v>6</v>
      </c>
      <c r="B16" s="186" t="s">
        <v>452</v>
      </c>
      <c r="C16" s="160">
        <v>16</v>
      </c>
      <c r="D16" s="161">
        <v>2100000</v>
      </c>
      <c r="E16" s="198">
        <v>1387000</v>
      </c>
    </row>
    <row r="17" spans="1:5" ht="27" customHeight="1">
      <c r="A17" s="291">
        <v>7</v>
      </c>
      <c r="B17" s="186" t="s">
        <v>511</v>
      </c>
      <c r="C17" s="160">
        <v>13</v>
      </c>
      <c r="D17" s="161">
        <v>47800000</v>
      </c>
      <c r="E17" s="198">
        <v>24357500</v>
      </c>
    </row>
    <row r="18" spans="1:5" ht="18" customHeight="1">
      <c r="A18" s="291">
        <v>8</v>
      </c>
      <c r="B18" s="186" t="s">
        <v>460</v>
      </c>
      <c r="C18" s="160">
        <v>13</v>
      </c>
      <c r="D18" s="161">
        <v>7622000</v>
      </c>
      <c r="E18" s="198">
        <v>1591320</v>
      </c>
    </row>
    <row r="19" spans="1:5" ht="18" customHeight="1">
      <c r="A19" s="291">
        <v>9</v>
      </c>
      <c r="B19" s="186" t="s">
        <v>462</v>
      </c>
      <c r="C19" s="160">
        <v>12</v>
      </c>
      <c r="D19" s="161">
        <v>1950000</v>
      </c>
      <c r="E19" s="198">
        <v>1293000</v>
      </c>
    </row>
    <row r="20" spans="1:5" ht="17.25" customHeight="1">
      <c r="A20" s="291">
        <v>10</v>
      </c>
      <c r="B20" s="186" t="s">
        <v>510</v>
      </c>
      <c r="C20" s="160">
        <v>11</v>
      </c>
      <c r="D20" s="161">
        <v>800000</v>
      </c>
      <c r="E20" s="198">
        <v>570000</v>
      </c>
    </row>
    <row r="21" spans="1:5" ht="17.25" customHeight="1">
      <c r="A21" s="291">
        <v>11</v>
      </c>
      <c r="B21" s="186" t="s">
        <v>509</v>
      </c>
      <c r="C21" s="160">
        <v>10</v>
      </c>
      <c r="D21" s="161">
        <v>10950000</v>
      </c>
      <c r="E21" s="198">
        <v>10690500</v>
      </c>
    </row>
    <row r="22" spans="1:5" ht="15">
      <c r="A22" s="291">
        <v>12</v>
      </c>
      <c r="B22" s="186" t="s">
        <v>512</v>
      </c>
      <c r="C22" s="160">
        <v>10</v>
      </c>
      <c r="D22" s="161">
        <v>11900000</v>
      </c>
      <c r="E22" s="198">
        <v>11808000</v>
      </c>
    </row>
    <row r="23" spans="1:5" ht="15">
      <c r="A23" s="291">
        <v>13</v>
      </c>
      <c r="B23" s="186" t="s">
        <v>565</v>
      </c>
      <c r="C23" s="160">
        <v>9</v>
      </c>
      <c r="D23" s="161">
        <v>6845000</v>
      </c>
      <c r="E23" s="198">
        <v>6065000</v>
      </c>
    </row>
    <row r="24" spans="1:6" ht="27" customHeight="1">
      <c r="A24" s="291">
        <v>14</v>
      </c>
      <c r="B24" s="186" t="s">
        <v>461</v>
      </c>
      <c r="C24" s="160">
        <v>9</v>
      </c>
      <c r="D24" s="161">
        <v>12400000</v>
      </c>
      <c r="E24" s="198">
        <v>12117000</v>
      </c>
      <c r="F24" s="97"/>
    </row>
    <row r="25" spans="1:5" ht="27" customHeight="1">
      <c r="A25" s="291">
        <v>15</v>
      </c>
      <c r="B25" s="186" t="s">
        <v>513</v>
      </c>
      <c r="C25" s="160">
        <v>7</v>
      </c>
      <c r="D25" s="161">
        <v>650000</v>
      </c>
      <c r="E25" s="198">
        <v>606000</v>
      </c>
    </row>
    <row r="26" spans="1:5" ht="30" customHeight="1">
      <c r="A26" s="291">
        <v>16</v>
      </c>
      <c r="B26" s="186" t="s">
        <v>458</v>
      </c>
      <c r="C26" s="160">
        <v>7</v>
      </c>
      <c r="D26" s="161">
        <v>750000</v>
      </c>
      <c r="E26" s="198">
        <v>574000</v>
      </c>
    </row>
    <row r="27" spans="1:5" ht="27.75" customHeight="1">
      <c r="A27" s="291">
        <v>17</v>
      </c>
      <c r="B27" s="186" t="s">
        <v>465</v>
      </c>
      <c r="C27" s="160">
        <v>7</v>
      </c>
      <c r="D27" s="161">
        <v>1000000</v>
      </c>
      <c r="E27" s="198">
        <v>675000</v>
      </c>
    </row>
    <row r="28" spans="1:5" ht="31.5" customHeight="1">
      <c r="A28" s="291">
        <v>18</v>
      </c>
      <c r="B28" s="186" t="s">
        <v>454</v>
      </c>
      <c r="C28" s="160">
        <v>7</v>
      </c>
      <c r="D28" s="161">
        <v>601000</v>
      </c>
      <c r="E28" s="198">
        <v>507340</v>
      </c>
    </row>
    <row r="29" spans="1:5" ht="30" customHeight="1">
      <c r="A29" s="291">
        <v>19</v>
      </c>
      <c r="B29" s="186" t="s">
        <v>457</v>
      </c>
      <c r="C29" s="160">
        <v>6</v>
      </c>
      <c r="D29" s="161">
        <v>720000</v>
      </c>
      <c r="E29" s="198">
        <v>700000</v>
      </c>
    </row>
    <row r="30" spans="1:5" ht="29.25" customHeight="1" thickBot="1">
      <c r="A30" s="292">
        <v>20</v>
      </c>
      <c r="B30" s="284" t="s">
        <v>526</v>
      </c>
      <c r="C30" s="188">
        <v>6</v>
      </c>
      <c r="D30" s="201">
        <v>500000</v>
      </c>
      <c r="E30" s="285">
        <v>389000</v>
      </c>
    </row>
    <row r="31" spans="1:5" ht="18.75" customHeight="1">
      <c r="A31" s="593" t="s">
        <v>30</v>
      </c>
      <c r="B31" s="594"/>
      <c r="C31" s="594"/>
      <c r="D31" s="595"/>
      <c r="E31" s="207">
        <f>SUM(E11:E30)</f>
        <v>118551630</v>
      </c>
    </row>
    <row r="32" spans="2:5" ht="15">
      <c r="B32" s="2" t="s">
        <v>18</v>
      </c>
      <c r="C32" s="2"/>
      <c r="D32" s="2"/>
      <c r="E32" s="65"/>
    </row>
    <row r="33" spans="2:5" ht="15">
      <c r="B33" s="2"/>
      <c r="C33" s="2"/>
      <c r="D33" s="2"/>
      <c r="E33" s="62"/>
    </row>
    <row r="34" spans="2:5" s="97" customFormat="1" ht="15">
      <c r="B34" s="2"/>
      <c r="C34" s="2"/>
      <c r="D34" s="2"/>
      <c r="E34" s="62"/>
    </row>
    <row r="35" spans="2:5" ht="15">
      <c r="B35" s="2"/>
      <c r="C35" s="2"/>
      <c r="D35" s="2"/>
      <c r="E35" s="62"/>
    </row>
    <row r="36" spans="2:5" ht="15">
      <c r="B36" s="571" t="s">
        <v>115</v>
      </c>
      <c r="C36" s="571"/>
      <c r="D36" s="571"/>
      <c r="E36" s="571"/>
    </row>
    <row r="37" ht="15.75" customHeight="1"/>
    <row r="38" spans="1:5" ht="30" customHeight="1">
      <c r="A38" s="574" t="s">
        <v>108</v>
      </c>
      <c r="B38" s="574" t="s">
        <v>436</v>
      </c>
      <c r="C38" s="574" t="s">
        <v>218</v>
      </c>
      <c r="D38" s="574" t="s">
        <v>219</v>
      </c>
      <c r="E38" s="574" t="s">
        <v>220</v>
      </c>
    </row>
    <row r="39" spans="1:5" ht="33" customHeight="1" thickBot="1">
      <c r="A39" s="574"/>
      <c r="B39" s="574"/>
      <c r="C39" s="574"/>
      <c r="D39" s="575"/>
      <c r="E39" s="575"/>
    </row>
    <row r="40" spans="1:5" ht="15.75" customHeight="1" hidden="1" thickBot="1">
      <c r="A40" s="572"/>
      <c r="B40" s="572"/>
      <c r="C40" s="572"/>
      <c r="D40" s="576"/>
      <c r="E40" s="576"/>
    </row>
    <row r="41" spans="1:5" ht="15">
      <c r="A41" s="290">
        <v>1</v>
      </c>
      <c r="B41" s="286" t="s">
        <v>459</v>
      </c>
      <c r="C41" s="184">
        <v>420</v>
      </c>
      <c r="D41" s="190">
        <v>52440003</v>
      </c>
      <c r="E41" s="196">
        <v>51714053</v>
      </c>
    </row>
    <row r="42" spans="1:5" ht="15">
      <c r="A42" s="291">
        <v>2</v>
      </c>
      <c r="B42" s="186" t="s">
        <v>451</v>
      </c>
      <c r="C42" s="160">
        <v>413</v>
      </c>
      <c r="D42" s="161">
        <v>85732032</v>
      </c>
      <c r="E42" s="198">
        <v>73152179</v>
      </c>
    </row>
    <row r="43" spans="1:5" ht="15.75" customHeight="1">
      <c r="A43" s="291">
        <v>3</v>
      </c>
      <c r="B43" s="186" t="s">
        <v>453</v>
      </c>
      <c r="C43" s="160">
        <v>265</v>
      </c>
      <c r="D43" s="161">
        <v>46456009</v>
      </c>
      <c r="E43" s="198">
        <v>44722797</v>
      </c>
    </row>
    <row r="44" spans="1:5" ht="15">
      <c r="A44" s="291">
        <v>4</v>
      </c>
      <c r="B44" s="186" t="s">
        <v>462</v>
      </c>
      <c r="C44" s="160">
        <v>147</v>
      </c>
      <c r="D44" s="161">
        <v>19106002</v>
      </c>
      <c r="E44" s="198">
        <v>16710351</v>
      </c>
    </row>
    <row r="45" spans="1:5" ht="18.75" customHeight="1">
      <c r="A45" s="291">
        <v>5</v>
      </c>
      <c r="B45" s="186" t="s">
        <v>454</v>
      </c>
      <c r="C45" s="160">
        <v>142</v>
      </c>
      <c r="D45" s="161">
        <v>17390601</v>
      </c>
      <c r="E45" s="198">
        <v>15354617</v>
      </c>
    </row>
    <row r="46" spans="1:5" ht="19.5" customHeight="1">
      <c r="A46" s="291">
        <v>6</v>
      </c>
      <c r="B46" s="186" t="s">
        <v>461</v>
      </c>
      <c r="C46" s="160">
        <v>122</v>
      </c>
      <c r="D46" s="161">
        <v>15565012</v>
      </c>
      <c r="E46" s="198">
        <v>14143612</v>
      </c>
    </row>
    <row r="47" spans="1:5" ht="15.75" customHeight="1">
      <c r="A47" s="291">
        <v>7</v>
      </c>
      <c r="B47" s="186" t="s">
        <v>457</v>
      </c>
      <c r="C47" s="160">
        <v>81</v>
      </c>
      <c r="D47" s="161">
        <v>11635720</v>
      </c>
      <c r="E47" s="198">
        <v>10436600</v>
      </c>
    </row>
    <row r="48" spans="1:5" ht="30" customHeight="1">
      <c r="A48" s="291">
        <v>8</v>
      </c>
      <c r="B48" s="186" t="s">
        <v>455</v>
      </c>
      <c r="C48" s="160">
        <v>81</v>
      </c>
      <c r="D48" s="161">
        <v>5945206</v>
      </c>
      <c r="E48" s="198">
        <v>5382214</v>
      </c>
    </row>
    <row r="49" spans="1:5" ht="42.75" customHeight="1">
      <c r="A49" s="291">
        <v>9</v>
      </c>
      <c r="B49" s="186" t="s">
        <v>479</v>
      </c>
      <c r="C49" s="160">
        <v>61</v>
      </c>
      <c r="D49" s="161">
        <v>6377000</v>
      </c>
      <c r="E49" s="198">
        <v>5615850</v>
      </c>
    </row>
    <row r="50" spans="1:5" ht="27.75" customHeight="1">
      <c r="A50" s="291">
        <v>10</v>
      </c>
      <c r="B50" s="186" t="s">
        <v>458</v>
      </c>
      <c r="C50" s="160">
        <v>59</v>
      </c>
      <c r="D50" s="161">
        <v>6065750</v>
      </c>
      <c r="E50" s="198">
        <v>5087664</v>
      </c>
    </row>
    <row r="51" spans="1:5" ht="36.75" customHeight="1">
      <c r="A51" s="291">
        <v>11</v>
      </c>
      <c r="B51" s="186" t="s">
        <v>465</v>
      </c>
      <c r="C51" s="160">
        <v>52</v>
      </c>
      <c r="D51" s="161">
        <v>8330001</v>
      </c>
      <c r="E51" s="198">
        <v>7190275</v>
      </c>
    </row>
    <row r="52" spans="1:5" ht="31.5" customHeight="1">
      <c r="A52" s="291">
        <v>12</v>
      </c>
      <c r="B52" s="186" t="s">
        <v>471</v>
      </c>
      <c r="C52" s="160">
        <v>50</v>
      </c>
      <c r="D52" s="161">
        <v>3863000</v>
      </c>
      <c r="E52" s="198">
        <v>3545500</v>
      </c>
    </row>
    <row r="53" spans="1:5" ht="38.25" customHeight="1">
      <c r="A53" s="291">
        <v>13</v>
      </c>
      <c r="B53" s="186" t="s">
        <v>464</v>
      </c>
      <c r="C53" s="160">
        <v>48</v>
      </c>
      <c r="D53" s="161">
        <v>8530000</v>
      </c>
      <c r="E53" s="198">
        <v>6891700</v>
      </c>
    </row>
    <row r="54" spans="1:5" ht="30" customHeight="1">
      <c r="A54" s="291">
        <v>14</v>
      </c>
      <c r="B54" s="186" t="s">
        <v>514</v>
      </c>
      <c r="C54" s="160">
        <v>46</v>
      </c>
      <c r="D54" s="161">
        <v>8770000</v>
      </c>
      <c r="E54" s="198">
        <v>8119900</v>
      </c>
    </row>
    <row r="55" spans="1:5" ht="18.75" customHeight="1">
      <c r="A55" s="291">
        <v>15</v>
      </c>
      <c r="B55" s="186" t="s">
        <v>463</v>
      </c>
      <c r="C55" s="160">
        <v>43</v>
      </c>
      <c r="D55" s="161">
        <v>7980000</v>
      </c>
      <c r="E55" s="198">
        <v>7494500</v>
      </c>
    </row>
    <row r="56" spans="1:5" ht="28.5" customHeight="1">
      <c r="A56" s="291">
        <v>16</v>
      </c>
      <c r="B56" s="186" t="s">
        <v>525</v>
      </c>
      <c r="C56" s="160">
        <v>43</v>
      </c>
      <c r="D56" s="161">
        <v>4300000</v>
      </c>
      <c r="E56" s="198">
        <v>4081460</v>
      </c>
    </row>
    <row r="57" spans="1:5" ht="45.75" customHeight="1">
      <c r="A57" s="291">
        <v>17</v>
      </c>
      <c r="B57" s="186" t="s">
        <v>460</v>
      </c>
      <c r="C57" s="160">
        <v>43</v>
      </c>
      <c r="D57" s="161">
        <v>3275008</v>
      </c>
      <c r="E57" s="198">
        <v>3134502</v>
      </c>
    </row>
    <row r="58" spans="1:5" ht="19.5" customHeight="1">
      <c r="A58" s="291">
        <v>18</v>
      </c>
      <c r="B58" s="186" t="s">
        <v>526</v>
      </c>
      <c r="C58" s="160">
        <v>41</v>
      </c>
      <c r="D58" s="161">
        <v>6745500</v>
      </c>
      <c r="E58" s="198">
        <v>6445389</v>
      </c>
    </row>
    <row r="59" spans="1:5" ht="15">
      <c r="A59" s="291">
        <v>19</v>
      </c>
      <c r="B59" s="186" t="s">
        <v>566</v>
      </c>
      <c r="C59" s="160">
        <v>38</v>
      </c>
      <c r="D59" s="161">
        <v>6271000</v>
      </c>
      <c r="E59" s="198">
        <v>5938490</v>
      </c>
    </row>
    <row r="60" spans="1:5" ht="18.75" customHeight="1" thickBot="1">
      <c r="A60" s="292">
        <v>20</v>
      </c>
      <c r="B60" s="284" t="s">
        <v>513</v>
      </c>
      <c r="C60" s="188">
        <v>38</v>
      </c>
      <c r="D60" s="201">
        <v>4305650</v>
      </c>
      <c r="E60" s="285">
        <v>3922606</v>
      </c>
    </row>
    <row r="61" spans="1:5" ht="15" customHeight="1">
      <c r="A61" s="593" t="s">
        <v>30</v>
      </c>
      <c r="B61" s="594"/>
      <c r="C61" s="594"/>
      <c r="D61" s="595"/>
      <c r="E61" s="207">
        <f>SUM(E41:E60)</f>
        <v>299084259</v>
      </c>
    </row>
    <row r="62" spans="1:2" ht="15">
      <c r="A62" s="2"/>
      <c r="B62" s="2" t="s">
        <v>18</v>
      </c>
    </row>
  </sheetData>
  <sheetProtection/>
  <mergeCells count="16">
    <mergeCell ref="A1:F1"/>
    <mergeCell ref="A3:E4"/>
    <mergeCell ref="B7:E7"/>
    <mergeCell ref="A8:A10"/>
    <mergeCell ref="B8:B10"/>
    <mergeCell ref="C8:C10"/>
    <mergeCell ref="D8:D10"/>
    <mergeCell ref="E8:E10"/>
    <mergeCell ref="A61:D61"/>
    <mergeCell ref="A31:D31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90" workbookViewId="0" topLeftCell="A1">
      <selection activeCell="D25" sqref="D2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75"/>
    </row>
    <row r="2" spans="1:9" ht="21" thickBot="1">
      <c r="A2" s="394" t="s">
        <v>584</v>
      </c>
      <c r="B2" s="394"/>
      <c r="C2" s="394"/>
      <c r="D2" s="394"/>
      <c r="E2" s="394"/>
      <c r="F2" s="394"/>
      <c r="G2" s="394"/>
      <c r="H2" s="394"/>
      <c r="I2" s="110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00" t="s">
        <v>0</v>
      </c>
      <c r="D6" s="400"/>
      <c r="E6" s="400"/>
      <c r="F6" s="400"/>
    </row>
    <row r="7" ht="15">
      <c r="D7" s="175"/>
    </row>
    <row r="8" ht="15.75" thickBot="1"/>
    <row r="9" spans="1:8" ht="16.5" thickBot="1">
      <c r="A9" s="401"/>
      <c r="B9" s="402"/>
      <c r="C9" s="405" t="s">
        <v>1</v>
      </c>
      <c r="D9" s="406"/>
      <c r="E9" s="406"/>
      <c r="F9" s="406"/>
      <c r="G9" s="407"/>
      <c r="H9" s="390" t="s">
        <v>2</v>
      </c>
    </row>
    <row r="10" spans="1:8" ht="16.5" thickBot="1">
      <c r="A10" s="403"/>
      <c r="B10" s="404"/>
      <c r="C10" s="157" t="s">
        <v>3</v>
      </c>
      <c r="D10" s="158" t="s">
        <v>4</v>
      </c>
      <c r="E10" s="158" t="s">
        <v>5</v>
      </c>
      <c r="F10" s="158" t="s">
        <v>6</v>
      </c>
      <c r="G10" s="159" t="s">
        <v>7</v>
      </c>
      <c r="H10" s="391"/>
    </row>
    <row r="11" spans="1:8" ht="15" customHeight="1">
      <c r="A11" s="392" t="s">
        <v>8</v>
      </c>
      <c r="B11" s="146" t="s">
        <v>9</v>
      </c>
      <c r="C11" s="195">
        <v>975</v>
      </c>
      <c r="D11" s="184"/>
      <c r="E11" s="184"/>
      <c r="F11" s="190">
        <v>3843</v>
      </c>
      <c r="G11" s="184">
        <v>67</v>
      </c>
      <c r="H11" s="196">
        <v>4885</v>
      </c>
    </row>
    <row r="12" spans="1:8" ht="15.75" customHeight="1" thickBot="1">
      <c r="A12" s="393"/>
      <c r="B12" s="147" t="s">
        <v>10</v>
      </c>
      <c r="C12" s="199">
        <v>483584839</v>
      </c>
      <c r="D12" s="161"/>
      <c r="E12" s="160"/>
      <c r="F12" s="161">
        <v>660686700</v>
      </c>
      <c r="G12" s="160"/>
      <c r="H12" s="198">
        <v>1144271539</v>
      </c>
    </row>
    <row r="13" spans="1:8" ht="15" customHeight="1">
      <c r="A13" s="397" t="s">
        <v>11</v>
      </c>
      <c r="B13" s="148" t="s">
        <v>12</v>
      </c>
      <c r="C13" s="197">
        <v>3</v>
      </c>
      <c r="D13" s="160">
        <v>6</v>
      </c>
      <c r="E13" s="160"/>
      <c r="F13" s="160">
        <v>171</v>
      </c>
      <c r="G13" s="160"/>
      <c r="H13" s="187">
        <v>180</v>
      </c>
    </row>
    <row r="14" spans="1:8" ht="15" customHeight="1">
      <c r="A14" s="398"/>
      <c r="B14" s="149" t="s">
        <v>13</v>
      </c>
      <c r="C14" s="197">
        <v>172</v>
      </c>
      <c r="D14" s="160"/>
      <c r="E14" s="160"/>
      <c r="F14" s="160">
        <v>8</v>
      </c>
      <c r="G14" s="160"/>
      <c r="H14" s="187">
        <v>180</v>
      </c>
    </row>
    <row r="15" spans="1:8" ht="15.75" customHeight="1" thickBot="1">
      <c r="A15" s="399"/>
      <c r="B15" s="150" t="s">
        <v>14</v>
      </c>
      <c r="C15" s="199">
        <v>410435075</v>
      </c>
      <c r="D15" s="160">
        <v>0</v>
      </c>
      <c r="E15" s="160"/>
      <c r="F15" s="161">
        <v>7473000</v>
      </c>
      <c r="G15" s="160"/>
      <c r="H15" s="198">
        <v>417908075</v>
      </c>
    </row>
    <row r="16" spans="1:8" ht="15.75" customHeight="1">
      <c r="A16" s="395" t="s">
        <v>15</v>
      </c>
      <c r="B16" s="151" t="s">
        <v>9</v>
      </c>
      <c r="C16" s="197">
        <v>771</v>
      </c>
      <c r="D16" s="160">
        <v>2</v>
      </c>
      <c r="E16" s="160"/>
      <c r="F16" s="160">
        <v>3014</v>
      </c>
      <c r="G16" s="160">
        <v>1</v>
      </c>
      <c r="H16" s="198">
        <v>3788</v>
      </c>
    </row>
    <row r="17" spans="1:8" ht="15.75" customHeight="1">
      <c r="A17" s="396"/>
      <c r="B17" s="152" t="s">
        <v>270</v>
      </c>
      <c r="C17" s="199">
        <v>27287323971</v>
      </c>
      <c r="D17" s="161">
        <v>7500</v>
      </c>
      <c r="E17" s="160"/>
      <c r="F17" s="161">
        <v>3740908900</v>
      </c>
      <c r="G17" s="161">
        <v>1123200</v>
      </c>
      <c r="H17" s="198">
        <v>31029363571</v>
      </c>
    </row>
    <row r="18" spans="1:8" ht="15.75" thickBot="1">
      <c r="A18" s="393"/>
      <c r="B18" s="147" t="s">
        <v>14</v>
      </c>
      <c r="C18" s="199">
        <v>49646725286</v>
      </c>
      <c r="D18" s="161">
        <v>115000</v>
      </c>
      <c r="E18" s="160"/>
      <c r="F18" s="161">
        <v>8633858175</v>
      </c>
      <c r="G18" s="161">
        <v>1955200</v>
      </c>
      <c r="H18" s="198">
        <v>58282654079</v>
      </c>
    </row>
    <row r="19" spans="1:8" ht="15">
      <c r="A19" s="397" t="s">
        <v>16</v>
      </c>
      <c r="B19" s="153" t="s">
        <v>9</v>
      </c>
      <c r="C19" s="197" t="s">
        <v>542</v>
      </c>
      <c r="D19" s="160" t="s">
        <v>542</v>
      </c>
      <c r="E19" s="160" t="s">
        <v>542</v>
      </c>
      <c r="F19" s="160" t="s">
        <v>542</v>
      </c>
      <c r="G19" s="160" t="s">
        <v>542</v>
      </c>
      <c r="H19" s="187">
        <v>32</v>
      </c>
    </row>
    <row r="20" spans="1:8" ht="15">
      <c r="A20" s="398"/>
      <c r="B20" s="154" t="s">
        <v>270</v>
      </c>
      <c r="C20" s="197" t="s">
        <v>542</v>
      </c>
      <c r="D20" s="160" t="s">
        <v>542</v>
      </c>
      <c r="E20" s="160" t="s">
        <v>542</v>
      </c>
      <c r="F20" s="160" t="s">
        <v>542</v>
      </c>
      <c r="G20" s="160" t="s">
        <v>542</v>
      </c>
      <c r="H20" s="198">
        <v>6061243423</v>
      </c>
    </row>
    <row r="21" spans="1:8" ht="15.75" thickBot="1">
      <c r="A21" s="399"/>
      <c r="B21" s="155" t="s">
        <v>14</v>
      </c>
      <c r="C21" s="197" t="s">
        <v>542</v>
      </c>
      <c r="D21" s="160" t="s">
        <v>542</v>
      </c>
      <c r="E21" s="160" t="s">
        <v>542</v>
      </c>
      <c r="F21" s="160" t="s">
        <v>542</v>
      </c>
      <c r="G21" s="160" t="s">
        <v>542</v>
      </c>
      <c r="H21" s="198">
        <v>4933648305</v>
      </c>
    </row>
    <row r="22" spans="1:8" ht="16.5" thickBot="1">
      <c r="A22" s="90" t="s">
        <v>17</v>
      </c>
      <c r="B22" s="156" t="s">
        <v>9</v>
      </c>
      <c r="C22" s="200">
        <v>309</v>
      </c>
      <c r="D22" s="188">
        <v>12</v>
      </c>
      <c r="E22" s="188"/>
      <c r="F22" s="188">
        <v>1412</v>
      </c>
      <c r="G22" s="188">
        <v>163</v>
      </c>
      <c r="H22" s="189">
        <v>1896</v>
      </c>
    </row>
    <row r="24" spans="1:2" ht="15">
      <c r="A24" s="88" t="s">
        <v>18</v>
      </c>
      <c r="B24" s="88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&amp;L20.01.2017&amp;CTÜRKİYE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2"/>
  <sheetViews>
    <sheetView zoomScale="130" zoomScaleNormal="130" zoomScalePageLayoutView="85" workbookViewId="0" topLeftCell="A1">
      <selection activeCell="G56" sqref="G56"/>
    </sheetView>
  </sheetViews>
  <sheetFormatPr defaultColWidth="6.7109375" defaultRowHeight="15"/>
  <cols>
    <col min="1" max="1" width="19.421875" style="125" customWidth="1"/>
    <col min="2" max="2" width="3.7109375" style="15" bestFit="1" customWidth="1"/>
    <col min="3" max="3" width="13.00390625" style="16" bestFit="1" customWidth="1"/>
    <col min="4" max="4" width="4.421875" style="15" bestFit="1" customWidth="1"/>
    <col min="5" max="5" width="3.7109375" style="15" bestFit="1" customWidth="1"/>
    <col min="6" max="6" width="11.57421875" style="16" customWidth="1"/>
    <col min="7" max="7" width="11.28125" style="15" customWidth="1"/>
    <col min="8" max="8" width="11.7109375" style="172" customWidth="1"/>
    <col min="9" max="9" width="6.7109375" style="15" customWidth="1"/>
    <col min="10" max="109" width="9.140625" style="4" customWidth="1"/>
    <col min="110" max="110" width="19.421875" style="4" customWidth="1"/>
    <col min="111" max="111" width="5.7109375" style="4" bestFit="1" customWidth="1"/>
    <col min="112" max="112" width="10.140625" style="4" customWidth="1"/>
    <col min="113" max="114" width="4.28125" style="4" bestFit="1" customWidth="1"/>
    <col min="115" max="115" width="11.57421875" style="4" customWidth="1"/>
    <col min="116" max="116" width="11.28125" style="4" customWidth="1"/>
    <col min="117" max="117" width="11.7109375" style="4" customWidth="1"/>
    <col min="118" max="16384" width="6.7109375" style="4" customWidth="1"/>
  </cols>
  <sheetData>
    <row r="1" spans="1:10" ht="15.75" customHeight="1" thickBot="1">
      <c r="A1" s="408" t="s">
        <v>585</v>
      </c>
      <c r="B1" s="389"/>
      <c r="C1" s="389"/>
      <c r="D1" s="389"/>
      <c r="E1" s="389"/>
      <c r="F1" s="389"/>
      <c r="G1" s="389"/>
      <c r="H1" s="389"/>
      <c r="I1" s="389"/>
      <c r="J1" s="365"/>
    </row>
    <row r="2" spans="1:9" ht="15.75" customHeight="1" thickBot="1">
      <c r="A2" s="415" t="s">
        <v>19</v>
      </c>
      <c r="B2" s="415"/>
      <c r="C2" s="415"/>
      <c r="D2" s="415"/>
      <c r="E2" s="415"/>
      <c r="F2" s="415"/>
      <c r="G2" s="415"/>
      <c r="H2" s="415"/>
      <c r="I2" s="415"/>
    </row>
    <row r="3" spans="1:9" s="123" customFormat="1" ht="9.75" customHeight="1">
      <c r="A3" s="416" t="s">
        <v>541</v>
      </c>
      <c r="B3" s="419" t="s">
        <v>8</v>
      </c>
      <c r="C3" s="419"/>
      <c r="D3" s="419" t="s">
        <v>11</v>
      </c>
      <c r="E3" s="419"/>
      <c r="F3" s="419"/>
      <c r="G3" s="310" t="s">
        <v>20</v>
      </c>
      <c r="H3" s="168" t="s">
        <v>21</v>
      </c>
      <c r="I3" s="5" t="s">
        <v>17</v>
      </c>
    </row>
    <row r="4" spans="1:9" s="123" customFormat="1" ht="12.75" customHeight="1">
      <c r="A4" s="417"/>
      <c r="B4" s="6"/>
      <c r="C4" s="7"/>
      <c r="D4" s="420" t="s">
        <v>9</v>
      </c>
      <c r="E4" s="420"/>
      <c r="F4" s="8"/>
      <c r="G4" s="6"/>
      <c r="H4" s="169"/>
      <c r="I4" s="9"/>
    </row>
    <row r="5" spans="1:9" s="123" customFormat="1" ht="9.75" customHeight="1">
      <c r="A5" s="417"/>
      <c r="B5" s="311" t="s">
        <v>9</v>
      </c>
      <c r="C5" s="311" t="s">
        <v>10</v>
      </c>
      <c r="D5" s="420"/>
      <c r="E5" s="420"/>
      <c r="F5" s="10" t="s">
        <v>14</v>
      </c>
      <c r="G5" s="311" t="s">
        <v>9</v>
      </c>
      <c r="H5" s="170" t="s">
        <v>9</v>
      </c>
      <c r="I5" s="11" t="s">
        <v>9</v>
      </c>
    </row>
    <row r="6" spans="1:9" s="123" customFormat="1" ht="10.5" customHeight="1" thickBot="1">
      <c r="A6" s="418"/>
      <c r="B6" s="12"/>
      <c r="C6" s="13"/>
      <c r="D6" s="12" t="s">
        <v>22</v>
      </c>
      <c r="E6" s="12" t="s">
        <v>23</v>
      </c>
      <c r="F6" s="13"/>
      <c r="G6" s="12"/>
      <c r="H6" s="171"/>
      <c r="I6" s="14"/>
    </row>
    <row r="7" spans="1:9" s="124" customFormat="1" ht="11.25">
      <c r="A7" s="162" t="s">
        <v>24</v>
      </c>
      <c r="B7" s="163">
        <f>B14+B21+B28+B35+B42+B49+B56+B63+B70+B77+B84+B91+B98+B105+B112+B119+B126+B133+B140+B147+B154</f>
        <v>4885</v>
      </c>
      <c r="C7" s="163">
        <f aca="true" t="shared" si="0" ref="B7:I12">C14+C21+C28+C35+C42+C49+C56+C63+C70+C77+C84+C91+C98+C105+C112+C119+C126+C133+C140+C147+C154</f>
        <v>1144271539</v>
      </c>
      <c r="D7" s="163">
        <f t="shared" si="0"/>
        <v>180</v>
      </c>
      <c r="E7" s="163">
        <f t="shared" si="0"/>
        <v>180</v>
      </c>
      <c r="F7" s="163">
        <f t="shared" si="0"/>
        <v>417908075</v>
      </c>
      <c r="G7" s="163">
        <f t="shared" si="0"/>
        <v>3788</v>
      </c>
      <c r="H7" s="163">
        <f t="shared" si="0"/>
        <v>0</v>
      </c>
      <c r="I7" s="164">
        <f t="shared" si="0"/>
        <v>1896</v>
      </c>
    </row>
    <row r="8" spans="1:9" s="124" customFormat="1" ht="11.25">
      <c r="A8" s="162" t="s">
        <v>25</v>
      </c>
      <c r="B8" s="163">
        <f t="shared" si="0"/>
        <v>975</v>
      </c>
      <c r="C8" s="163">
        <f t="shared" si="0"/>
        <v>483584839</v>
      </c>
      <c r="D8" s="163">
        <f t="shared" si="0"/>
        <v>3</v>
      </c>
      <c r="E8" s="163">
        <f t="shared" si="0"/>
        <v>172</v>
      </c>
      <c r="F8" s="163">
        <f t="shared" si="0"/>
        <v>410435075</v>
      </c>
      <c r="G8" s="163">
        <f t="shared" si="0"/>
        <v>771</v>
      </c>
      <c r="H8" s="163">
        <f t="shared" si="0"/>
        <v>0</v>
      </c>
      <c r="I8" s="165">
        <f t="shared" si="0"/>
        <v>309</v>
      </c>
    </row>
    <row r="9" spans="1:9" s="124" customFormat="1" ht="11.25">
      <c r="A9" s="162" t="s">
        <v>26</v>
      </c>
      <c r="B9" s="163">
        <f t="shared" si="0"/>
        <v>0</v>
      </c>
      <c r="C9" s="163">
        <f t="shared" si="0"/>
        <v>0</v>
      </c>
      <c r="D9" s="163">
        <f t="shared" si="0"/>
        <v>6</v>
      </c>
      <c r="E9" s="163">
        <f t="shared" si="0"/>
        <v>0</v>
      </c>
      <c r="F9" s="163">
        <f t="shared" si="0"/>
        <v>0</v>
      </c>
      <c r="G9" s="163">
        <f t="shared" si="0"/>
        <v>2</v>
      </c>
      <c r="H9" s="163">
        <f t="shared" si="0"/>
        <v>0</v>
      </c>
      <c r="I9" s="165">
        <f t="shared" si="0"/>
        <v>12</v>
      </c>
    </row>
    <row r="10" spans="1:9" s="124" customFormat="1" ht="11.25">
      <c r="A10" s="162" t="s">
        <v>27</v>
      </c>
      <c r="B10" s="163">
        <f t="shared" si="0"/>
        <v>0</v>
      </c>
      <c r="C10" s="163">
        <f t="shared" si="0"/>
        <v>0</v>
      </c>
      <c r="D10" s="163">
        <f t="shared" si="0"/>
        <v>0</v>
      </c>
      <c r="E10" s="163">
        <f t="shared" si="0"/>
        <v>0</v>
      </c>
      <c r="F10" s="163">
        <f t="shared" si="0"/>
        <v>0</v>
      </c>
      <c r="G10" s="163">
        <f t="shared" si="0"/>
        <v>0</v>
      </c>
      <c r="H10" s="163">
        <f t="shared" si="0"/>
        <v>0</v>
      </c>
      <c r="I10" s="165">
        <f t="shared" si="0"/>
        <v>0</v>
      </c>
    </row>
    <row r="11" spans="1:9" s="124" customFormat="1" ht="11.25">
      <c r="A11" s="162" t="s">
        <v>28</v>
      </c>
      <c r="B11" s="163">
        <f>B18+B25+B32+B39+B46+B53+B60+B67+B74+B81+B88+B95+B102+B109+B116+B123+B130+B137+B144+B151+B158</f>
        <v>3843</v>
      </c>
      <c r="C11" s="163">
        <f t="shared" si="0"/>
        <v>660686700</v>
      </c>
      <c r="D11" s="163">
        <f t="shared" si="0"/>
        <v>171</v>
      </c>
      <c r="E11" s="163">
        <f t="shared" si="0"/>
        <v>8</v>
      </c>
      <c r="F11" s="163">
        <f t="shared" si="0"/>
        <v>7473000</v>
      </c>
      <c r="G11" s="163">
        <f t="shared" si="0"/>
        <v>3014</v>
      </c>
      <c r="H11" s="163">
        <f t="shared" si="0"/>
        <v>0</v>
      </c>
      <c r="I11" s="165">
        <f t="shared" si="0"/>
        <v>1412</v>
      </c>
    </row>
    <row r="12" spans="1:9" s="124" customFormat="1" ht="12" thickBot="1">
      <c r="A12" s="162" t="s">
        <v>29</v>
      </c>
      <c r="B12" s="173">
        <f t="shared" si="0"/>
        <v>67</v>
      </c>
      <c r="C12" s="173">
        <f t="shared" si="0"/>
        <v>0</v>
      </c>
      <c r="D12" s="173">
        <f t="shared" si="0"/>
        <v>0</v>
      </c>
      <c r="E12" s="173">
        <f t="shared" si="0"/>
        <v>0</v>
      </c>
      <c r="F12" s="173">
        <f t="shared" si="0"/>
        <v>0</v>
      </c>
      <c r="G12" s="173">
        <f t="shared" si="0"/>
        <v>1</v>
      </c>
      <c r="H12" s="173">
        <f t="shared" si="0"/>
        <v>0</v>
      </c>
      <c r="I12" s="174">
        <f t="shared" si="0"/>
        <v>163</v>
      </c>
    </row>
    <row r="13" spans="1:9" s="312" customFormat="1" ht="8.25">
      <c r="A13" s="412" t="s">
        <v>37</v>
      </c>
      <c r="B13" s="413"/>
      <c r="C13" s="413"/>
      <c r="D13" s="413"/>
      <c r="E13" s="413"/>
      <c r="F13" s="413"/>
      <c r="G13" s="413"/>
      <c r="H13" s="413"/>
      <c r="I13" s="414"/>
    </row>
    <row r="14" spans="1:9" s="312" customFormat="1" ht="11.25" customHeight="1">
      <c r="A14" s="335" t="s">
        <v>30</v>
      </c>
      <c r="B14" s="318">
        <v>76</v>
      </c>
      <c r="C14" s="318">
        <v>28255000</v>
      </c>
      <c r="D14" s="318">
        <v>1</v>
      </c>
      <c r="E14" s="318">
        <v>1</v>
      </c>
      <c r="F14" s="318">
        <v>1500000</v>
      </c>
      <c r="G14" s="318">
        <v>46</v>
      </c>
      <c r="H14" s="318"/>
      <c r="I14" s="336">
        <v>47</v>
      </c>
    </row>
    <row r="15" spans="1:9" s="312" customFormat="1" ht="8.25">
      <c r="A15" s="337" t="s">
        <v>527</v>
      </c>
      <c r="B15" s="319">
        <v>23</v>
      </c>
      <c r="C15" s="319">
        <v>16115000</v>
      </c>
      <c r="D15" s="319">
        <v>0</v>
      </c>
      <c r="E15" s="319">
        <v>1</v>
      </c>
      <c r="F15" s="319">
        <v>1500000</v>
      </c>
      <c r="G15" s="319">
        <v>5</v>
      </c>
      <c r="H15" s="319"/>
      <c r="I15" s="338">
        <v>7</v>
      </c>
    </row>
    <row r="16" spans="1:9" s="312" customFormat="1" ht="8.25">
      <c r="A16" s="337" t="s">
        <v>528</v>
      </c>
      <c r="B16" s="319">
        <v>0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  <c r="H16" s="319"/>
      <c r="I16" s="338">
        <v>0</v>
      </c>
    </row>
    <row r="17" spans="1:9" ht="8.25">
      <c r="A17" s="337" t="s">
        <v>529</v>
      </c>
      <c r="B17" s="319">
        <v>0</v>
      </c>
      <c r="C17" s="319">
        <v>0</v>
      </c>
      <c r="D17" s="319">
        <v>0</v>
      </c>
      <c r="E17" s="319">
        <v>0</v>
      </c>
      <c r="F17" s="319">
        <v>0</v>
      </c>
      <c r="G17" s="319">
        <v>0</v>
      </c>
      <c r="H17" s="319"/>
      <c r="I17" s="338">
        <v>0</v>
      </c>
    </row>
    <row r="18" spans="1:9" ht="8.25">
      <c r="A18" s="337" t="s">
        <v>530</v>
      </c>
      <c r="B18" s="319">
        <v>45</v>
      </c>
      <c r="C18" s="319">
        <v>12140000</v>
      </c>
      <c r="D18" s="319">
        <v>1</v>
      </c>
      <c r="E18" s="319">
        <v>0</v>
      </c>
      <c r="F18" s="319">
        <v>0</v>
      </c>
      <c r="G18" s="319">
        <v>41</v>
      </c>
      <c r="H18" s="319"/>
      <c r="I18" s="338">
        <v>24</v>
      </c>
    </row>
    <row r="19" spans="1:9" ht="8.25">
      <c r="A19" s="337" t="s">
        <v>7</v>
      </c>
      <c r="B19" s="319">
        <v>8</v>
      </c>
      <c r="C19" s="319">
        <v>0</v>
      </c>
      <c r="D19" s="319">
        <v>0</v>
      </c>
      <c r="E19" s="319">
        <v>0</v>
      </c>
      <c r="F19" s="319">
        <v>0</v>
      </c>
      <c r="G19" s="319">
        <v>0</v>
      </c>
      <c r="H19" s="319"/>
      <c r="I19" s="338">
        <v>16</v>
      </c>
    </row>
    <row r="20" spans="1:9" ht="8.25">
      <c r="A20" s="409" t="s">
        <v>38</v>
      </c>
      <c r="B20" s="410"/>
      <c r="C20" s="410"/>
      <c r="D20" s="410"/>
      <c r="E20" s="410"/>
      <c r="F20" s="410"/>
      <c r="G20" s="410"/>
      <c r="H20" s="410"/>
      <c r="I20" s="411"/>
    </row>
    <row r="21" spans="1:9" ht="11.25" customHeight="1">
      <c r="A21" s="335" t="s">
        <v>30</v>
      </c>
      <c r="B21" s="318">
        <v>36</v>
      </c>
      <c r="C21" s="318">
        <v>9320000</v>
      </c>
      <c r="D21" s="318">
        <v>4</v>
      </c>
      <c r="E21" s="318">
        <v>4</v>
      </c>
      <c r="F21" s="318">
        <v>12500000</v>
      </c>
      <c r="G21" s="318">
        <v>31</v>
      </c>
      <c r="H21" s="318"/>
      <c r="I21" s="336">
        <v>12</v>
      </c>
    </row>
    <row r="22" spans="1:9" ht="8.25">
      <c r="A22" s="337" t="s">
        <v>527</v>
      </c>
      <c r="B22" s="319">
        <v>11</v>
      </c>
      <c r="C22" s="319">
        <v>1400000</v>
      </c>
      <c r="D22" s="319">
        <v>0</v>
      </c>
      <c r="E22" s="319">
        <v>4</v>
      </c>
      <c r="F22" s="319">
        <v>12500000</v>
      </c>
      <c r="G22" s="319">
        <v>12</v>
      </c>
      <c r="H22" s="319"/>
      <c r="I22" s="338">
        <v>7</v>
      </c>
    </row>
    <row r="23" spans="1:9" s="312" customFormat="1" ht="8.25">
      <c r="A23" s="337" t="s">
        <v>528</v>
      </c>
      <c r="B23" s="319">
        <v>0</v>
      </c>
      <c r="C23" s="319">
        <v>0</v>
      </c>
      <c r="D23" s="319">
        <v>0</v>
      </c>
      <c r="E23" s="319">
        <v>0</v>
      </c>
      <c r="F23" s="319">
        <v>0</v>
      </c>
      <c r="G23" s="319">
        <v>0</v>
      </c>
      <c r="H23" s="319"/>
      <c r="I23" s="338">
        <v>0</v>
      </c>
    </row>
    <row r="24" spans="1:9" ht="8.25">
      <c r="A24" s="337" t="s">
        <v>529</v>
      </c>
      <c r="B24" s="319">
        <v>0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19"/>
      <c r="I24" s="338">
        <v>0</v>
      </c>
    </row>
    <row r="25" spans="1:9" ht="8.25">
      <c r="A25" s="337" t="s">
        <v>530</v>
      </c>
      <c r="B25" s="319">
        <v>25</v>
      </c>
      <c r="C25" s="319">
        <v>7920000</v>
      </c>
      <c r="D25" s="319">
        <v>4</v>
      </c>
      <c r="E25" s="319">
        <v>0</v>
      </c>
      <c r="F25" s="319">
        <v>0</v>
      </c>
      <c r="G25" s="319">
        <v>19</v>
      </c>
      <c r="H25" s="319"/>
      <c r="I25" s="338">
        <v>5</v>
      </c>
    </row>
    <row r="26" spans="1:9" ht="8.25">
      <c r="A26" s="337" t="s">
        <v>7</v>
      </c>
      <c r="B26" s="319">
        <v>0</v>
      </c>
      <c r="C26" s="319">
        <v>0</v>
      </c>
      <c r="D26" s="319">
        <v>0</v>
      </c>
      <c r="E26" s="319">
        <v>0</v>
      </c>
      <c r="F26" s="319">
        <v>0</v>
      </c>
      <c r="G26" s="319">
        <v>0</v>
      </c>
      <c r="H26" s="319"/>
      <c r="I26" s="338">
        <v>0</v>
      </c>
    </row>
    <row r="27" spans="1:9" ht="8.25">
      <c r="A27" s="409" t="s">
        <v>39</v>
      </c>
      <c r="B27" s="410"/>
      <c r="C27" s="410"/>
      <c r="D27" s="410"/>
      <c r="E27" s="410"/>
      <c r="F27" s="410"/>
      <c r="G27" s="410"/>
      <c r="H27" s="410"/>
      <c r="I27" s="411"/>
    </row>
    <row r="28" spans="1:9" ht="8.25">
      <c r="A28" s="335" t="s">
        <v>30</v>
      </c>
      <c r="B28" s="318">
        <v>683</v>
      </c>
      <c r="C28" s="318">
        <v>140288000</v>
      </c>
      <c r="D28" s="318">
        <v>23</v>
      </c>
      <c r="E28" s="318">
        <v>23</v>
      </c>
      <c r="F28" s="318">
        <v>78185000</v>
      </c>
      <c r="G28" s="318">
        <v>769</v>
      </c>
      <c r="H28" s="318"/>
      <c r="I28" s="336">
        <v>281</v>
      </c>
    </row>
    <row r="29" spans="1:9" ht="8.25">
      <c r="A29" s="337" t="s">
        <v>527</v>
      </c>
      <c r="B29" s="319">
        <v>142</v>
      </c>
      <c r="C29" s="319">
        <v>58219000</v>
      </c>
      <c r="D29" s="319">
        <v>0</v>
      </c>
      <c r="E29" s="319">
        <v>23</v>
      </c>
      <c r="F29" s="319">
        <v>78185000</v>
      </c>
      <c r="G29" s="319">
        <v>185</v>
      </c>
      <c r="H29" s="319"/>
      <c r="I29" s="338">
        <v>47</v>
      </c>
    </row>
    <row r="30" spans="1:9" ht="8.25">
      <c r="A30" s="337" t="s">
        <v>528</v>
      </c>
      <c r="B30" s="319">
        <v>0</v>
      </c>
      <c r="C30" s="319">
        <v>0</v>
      </c>
      <c r="D30" s="319">
        <v>0</v>
      </c>
      <c r="E30" s="319">
        <v>0</v>
      </c>
      <c r="F30" s="319">
        <v>0</v>
      </c>
      <c r="G30" s="319">
        <v>0</v>
      </c>
      <c r="H30" s="319"/>
      <c r="I30" s="338">
        <v>3</v>
      </c>
    </row>
    <row r="31" spans="1:9" ht="8.25">
      <c r="A31" s="337" t="s">
        <v>529</v>
      </c>
      <c r="B31" s="319">
        <v>0</v>
      </c>
      <c r="C31" s="319">
        <v>0</v>
      </c>
      <c r="D31" s="319">
        <v>0</v>
      </c>
      <c r="E31" s="319">
        <v>0</v>
      </c>
      <c r="F31" s="319">
        <v>0</v>
      </c>
      <c r="G31" s="319">
        <v>0</v>
      </c>
      <c r="H31" s="319"/>
      <c r="I31" s="338">
        <v>0</v>
      </c>
    </row>
    <row r="32" spans="1:9" ht="8.25">
      <c r="A32" s="337" t="s">
        <v>530</v>
      </c>
      <c r="B32" s="319">
        <v>538</v>
      </c>
      <c r="C32" s="319">
        <v>82069000</v>
      </c>
      <c r="D32" s="319">
        <v>23</v>
      </c>
      <c r="E32" s="319">
        <v>0</v>
      </c>
      <c r="F32" s="319">
        <v>0</v>
      </c>
      <c r="G32" s="319">
        <v>584</v>
      </c>
      <c r="H32" s="319"/>
      <c r="I32" s="338">
        <v>229</v>
      </c>
    </row>
    <row r="33" spans="1:9" ht="8.25">
      <c r="A33" s="337" t="s">
        <v>7</v>
      </c>
      <c r="B33" s="319">
        <v>3</v>
      </c>
      <c r="C33" s="319">
        <v>0</v>
      </c>
      <c r="D33" s="319">
        <v>0</v>
      </c>
      <c r="E33" s="319">
        <v>0</v>
      </c>
      <c r="F33" s="319">
        <v>0</v>
      </c>
      <c r="G33" s="319">
        <v>0</v>
      </c>
      <c r="H33" s="319"/>
      <c r="I33" s="338">
        <v>2</v>
      </c>
    </row>
    <row r="34" spans="1:9" ht="8.25">
      <c r="A34" s="409" t="s">
        <v>40</v>
      </c>
      <c r="B34" s="410"/>
      <c r="C34" s="410"/>
      <c r="D34" s="410"/>
      <c r="E34" s="410"/>
      <c r="F34" s="410"/>
      <c r="G34" s="410"/>
      <c r="H34" s="410"/>
      <c r="I34" s="411"/>
    </row>
    <row r="35" spans="1:9" ht="11.25" customHeight="1">
      <c r="A35" s="335" t="s">
        <v>30</v>
      </c>
      <c r="B35" s="318">
        <v>35</v>
      </c>
      <c r="C35" s="318">
        <v>19680000</v>
      </c>
      <c r="D35" s="318">
        <v>6</v>
      </c>
      <c r="E35" s="318">
        <v>6</v>
      </c>
      <c r="F35" s="318">
        <v>7810000</v>
      </c>
      <c r="G35" s="318">
        <v>66</v>
      </c>
      <c r="H35" s="318"/>
      <c r="I35" s="336">
        <v>92</v>
      </c>
    </row>
    <row r="36" spans="1:9" ht="8.25">
      <c r="A36" s="337" t="s">
        <v>527</v>
      </c>
      <c r="B36" s="319">
        <v>21</v>
      </c>
      <c r="C36" s="319">
        <v>13930000</v>
      </c>
      <c r="D36" s="319">
        <v>0</v>
      </c>
      <c r="E36" s="319">
        <v>6</v>
      </c>
      <c r="F36" s="318">
        <v>7810000</v>
      </c>
      <c r="G36" s="319">
        <v>44</v>
      </c>
      <c r="H36" s="319"/>
      <c r="I36" s="338">
        <v>59</v>
      </c>
    </row>
    <row r="37" spans="1:9" s="312" customFormat="1" ht="8.25">
      <c r="A37" s="337" t="s">
        <v>528</v>
      </c>
      <c r="B37" s="319">
        <v>0</v>
      </c>
      <c r="C37" s="319">
        <v>0</v>
      </c>
      <c r="D37" s="319">
        <v>0</v>
      </c>
      <c r="E37" s="319">
        <v>0</v>
      </c>
      <c r="F37" s="319">
        <v>0</v>
      </c>
      <c r="G37" s="319">
        <v>1</v>
      </c>
      <c r="H37" s="319"/>
      <c r="I37" s="338">
        <v>0</v>
      </c>
    </row>
    <row r="38" spans="1:9" ht="8.25">
      <c r="A38" s="337" t="s">
        <v>529</v>
      </c>
      <c r="B38" s="319">
        <v>0</v>
      </c>
      <c r="C38" s="319">
        <v>0</v>
      </c>
      <c r="D38" s="319">
        <v>0</v>
      </c>
      <c r="E38" s="319">
        <v>0</v>
      </c>
      <c r="F38" s="319">
        <v>0</v>
      </c>
      <c r="G38" s="319">
        <v>0</v>
      </c>
      <c r="H38" s="319"/>
      <c r="I38" s="338">
        <v>0</v>
      </c>
    </row>
    <row r="39" spans="1:9" ht="8.25">
      <c r="A39" s="337" t="s">
        <v>530</v>
      </c>
      <c r="B39" s="319">
        <v>14</v>
      </c>
      <c r="C39" s="319">
        <v>5750000</v>
      </c>
      <c r="D39" s="319">
        <v>6</v>
      </c>
      <c r="E39" s="319">
        <v>0</v>
      </c>
      <c r="F39" s="319">
        <v>0</v>
      </c>
      <c r="G39" s="319">
        <v>21</v>
      </c>
      <c r="H39" s="319"/>
      <c r="I39" s="338">
        <v>33</v>
      </c>
    </row>
    <row r="40" spans="1:9" ht="8.25">
      <c r="A40" s="337" t="s">
        <v>7</v>
      </c>
      <c r="B40" s="319">
        <v>0</v>
      </c>
      <c r="C40" s="319">
        <v>0</v>
      </c>
      <c r="D40" s="319">
        <v>0</v>
      </c>
      <c r="E40" s="319">
        <v>0</v>
      </c>
      <c r="F40" s="319">
        <v>0</v>
      </c>
      <c r="G40" s="319">
        <v>0</v>
      </c>
      <c r="H40" s="319"/>
      <c r="I40" s="338">
        <v>0</v>
      </c>
    </row>
    <row r="41" spans="1:9" ht="8.25">
      <c r="A41" s="409" t="s">
        <v>41</v>
      </c>
      <c r="B41" s="410"/>
      <c r="C41" s="410"/>
      <c r="D41" s="410"/>
      <c r="E41" s="410"/>
      <c r="F41" s="410"/>
      <c r="G41" s="410"/>
      <c r="H41" s="410"/>
      <c r="I41" s="411"/>
    </row>
    <row r="42" spans="1:9" ht="11.25" customHeight="1">
      <c r="A42" s="335" t="s">
        <v>30</v>
      </c>
      <c r="B42" s="318">
        <v>15</v>
      </c>
      <c r="C42" s="318">
        <v>1770000</v>
      </c>
      <c r="D42" s="318">
        <v>1</v>
      </c>
      <c r="E42" s="318">
        <v>1</v>
      </c>
      <c r="F42" s="318">
        <v>1000000</v>
      </c>
      <c r="G42" s="318">
        <v>6</v>
      </c>
      <c r="H42" s="318"/>
      <c r="I42" s="336">
        <v>5</v>
      </c>
    </row>
    <row r="43" spans="1:9" ht="8.25">
      <c r="A43" s="337" t="s">
        <v>527</v>
      </c>
      <c r="B43" s="319">
        <v>6</v>
      </c>
      <c r="C43" s="319">
        <v>1150000</v>
      </c>
      <c r="D43" s="319">
        <v>0</v>
      </c>
      <c r="E43" s="319">
        <v>1</v>
      </c>
      <c r="F43" s="318">
        <v>1000000</v>
      </c>
      <c r="G43" s="319">
        <v>1</v>
      </c>
      <c r="H43" s="319"/>
      <c r="I43" s="338">
        <v>0</v>
      </c>
    </row>
    <row r="44" spans="1:9" s="312" customFormat="1" ht="8.25">
      <c r="A44" s="337" t="s">
        <v>528</v>
      </c>
      <c r="B44" s="319">
        <v>0</v>
      </c>
      <c r="C44" s="319">
        <v>0</v>
      </c>
      <c r="D44" s="319">
        <v>0</v>
      </c>
      <c r="E44" s="319">
        <v>0</v>
      </c>
      <c r="F44" s="319">
        <v>0</v>
      </c>
      <c r="G44" s="319">
        <v>0</v>
      </c>
      <c r="H44" s="319"/>
      <c r="I44" s="338">
        <v>0</v>
      </c>
    </row>
    <row r="45" spans="1:9" ht="8.25">
      <c r="A45" s="337" t="s">
        <v>529</v>
      </c>
      <c r="B45" s="319">
        <v>0</v>
      </c>
      <c r="C45" s="319">
        <v>0</v>
      </c>
      <c r="D45" s="319">
        <v>0</v>
      </c>
      <c r="E45" s="319">
        <v>0</v>
      </c>
      <c r="F45" s="319">
        <v>0</v>
      </c>
      <c r="G45" s="319">
        <v>0</v>
      </c>
      <c r="H45" s="319"/>
      <c r="I45" s="338">
        <v>0</v>
      </c>
    </row>
    <row r="46" spans="1:9" ht="8.25">
      <c r="A46" s="337" t="s">
        <v>530</v>
      </c>
      <c r="B46" s="319">
        <v>9</v>
      </c>
      <c r="C46" s="319">
        <v>620000</v>
      </c>
      <c r="D46" s="319">
        <v>1</v>
      </c>
      <c r="E46" s="319">
        <v>0</v>
      </c>
      <c r="F46" s="319">
        <v>0</v>
      </c>
      <c r="G46" s="319">
        <v>5</v>
      </c>
      <c r="H46" s="319"/>
      <c r="I46" s="338">
        <v>5</v>
      </c>
    </row>
    <row r="47" spans="1:9" ht="8.25">
      <c r="A47" s="337" t="s">
        <v>7</v>
      </c>
      <c r="B47" s="319">
        <v>0</v>
      </c>
      <c r="C47" s="319">
        <v>0</v>
      </c>
      <c r="D47" s="319">
        <v>0</v>
      </c>
      <c r="E47" s="319">
        <v>0</v>
      </c>
      <c r="F47" s="319">
        <v>0</v>
      </c>
      <c r="G47" s="319">
        <v>0</v>
      </c>
      <c r="H47" s="319"/>
      <c r="I47" s="338">
        <v>0</v>
      </c>
    </row>
    <row r="48" spans="1:9" ht="8.25">
      <c r="A48" s="409" t="s">
        <v>42</v>
      </c>
      <c r="B48" s="410"/>
      <c r="C48" s="410"/>
      <c r="D48" s="410"/>
      <c r="E48" s="410"/>
      <c r="F48" s="410"/>
      <c r="G48" s="410"/>
      <c r="H48" s="410"/>
      <c r="I48" s="411"/>
    </row>
    <row r="49" spans="1:9" ht="8.25">
      <c r="A49" s="335" t="s">
        <v>30</v>
      </c>
      <c r="B49" s="318">
        <v>896</v>
      </c>
      <c r="C49" s="318">
        <v>347158855</v>
      </c>
      <c r="D49" s="318">
        <v>34</v>
      </c>
      <c r="E49" s="318">
        <v>34</v>
      </c>
      <c r="F49" s="318">
        <v>122574000</v>
      </c>
      <c r="G49" s="318">
        <v>638</v>
      </c>
      <c r="H49" s="318"/>
      <c r="I49" s="336">
        <v>342</v>
      </c>
    </row>
    <row r="50" spans="1:9" ht="8.25">
      <c r="A50" s="337" t="s">
        <v>527</v>
      </c>
      <c r="B50" s="319">
        <v>145</v>
      </c>
      <c r="C50" s="319">
        <v>131289855</v>
      </c>
      <c r="D50" s="319">
        <v>0</v>
      </c>
      <c r="E50" s="319">
        <v>34</v>
      </c>
      <c r="F50" s="319">
        <v>122574000</v>
      </c>
      <c r="G50" s="319">
        <v>116</v>
      </c>
      <c r="H50" s="319"/>
      <c r="I50" s="338">
        <v>32</v>
      </c>
    </row>
    <row r="51" spans="1:9" s="312" customFormat="1" ht="8.25">
      <c r="A51" s="337" t="s">
        <v>528</v>
      </c>
      <c r="B51" s="319">
        <v>0</v>
      </c>
      <c r="C51" s="319">
        <v>0</v>
      </c>
      <c r="D51" s="319">
        <v>0</v>
      </c>
      <c r="E51" s="319">
        <v>0</v>
      </c>
      <c r="F51" s="319">
        <v>0</v>
      </c>
      <c r="G51" s="319">
        <v>0</v>
      </c>
      <c r="H51" s="319"/>
      <c r="I51" s="338">
        <v>2</v>
      </c>
    </row>
    <row r="52" spans="1:9" ht="8.25">
      <c r="A52" s="337" t="s">
        <v>529</v>
      </c>
      <c r="B52" s="319">
        <v>0</v>
      </c>
      <c r="C52" s="319">
        <v>0</v>
      </c>
      <c r="D52" s="319">
        <v>0</v>
      </c>
      <c r="E52" s="319">
        <v>0</v>
      </c>
      <c r="F52" s="319">
        <v>0</v>
      </c>
      <c r="G52" s="319">
        <v>0</v>
      </c>
      <c r="H52" s="319"/>
      <c r="I52" s="338">
        <v>0</v>
      </c>
    </row>
    <row r="53" spans="1:9" ht="8.25">
      <c r="A53" s="337" t="s">
        <v>530</v>
      </c>
      <c r="B53" s="319">
        <v>706</v>
      </c>
      <c r="C53" s="319">
        <v>215869000</v>
      </c>
      <c r="D53" s="319">
        <v>34</v>
      </c>
      <c r="E53" s="319">
        <v>0</v>
      </c>
      <c r="F53" s="319">
        <v>0</v>
      </c>
      <c r="G53" s="319">
        <v>522</v>
      </c>
      <c r="H53" s="319"/>
      <c r="I53" s="338">
        <v>178</v>
      </c>
    </row>
    <row r="54" spans="1:9" ht="8.25">
      <c r="A54" s="337" t="s">
        <v>7</v>
      </c>
      <c r="B54" s="319">
        <v>45</v>
      </c>
      <c r="C54" s="319">
        <v>0</v>
      </c>
      <c r="D54" s="319">
        <v>0</v>
      </c>
      <c r="E54" s="319">
        <v>0</v>
      </c>
      <c r="F54" s="319">
        <v>0</v>
      </c>
      <c r="G54" s="319">
        <v>0</v>
      </c>
      <c r="H54" s="319"/>
      <c r="I54" s="338">
        <v>130</v>
      </c>
    </row>
    <row r="55" spans="1:9" ht="8.25">
      <c r="A55" s="409" t="s">
        <v>43</v>
      </c>
      <c r="B55" s="410"/>
      <c r="C55" s="410"/>
      <c r="D55" s="410"/>
      <c r="E55" s="410"/>
      <c r="F55" s="410"/>
      <c r="G55" s="410"/>
      <c r="H55" s="410"/>
      <c r="I55" s="411"/>
    </row>
    <row r="56" spans="1:9" ht="11.25" customHeight="1">
      <c r="A56" s="335" t="s">
        <v>30</v>
      </c>
      <c r="B56" s="318">
        <v>1516</v>
      </c>
      <c r="C56" s="318">
        <v>296764501</v>
      </c>
      <c r="D56" s="318">
        <v>53</v>
      </c>
      <c r="E56" s="318">
        <v>53</v>
      </c>
      <c r="F56" s="318">
        <v>104267075</v>
      </c>
      <c r="G56" s="318">
        <v>1320</v>
      </c>
      <c r="H56" s="318"/>
      <c r="I56" s="336">
        <v>550</v>
      </c>
    </row>
    <row r="57" spans="1:9" ht="8.25">
      <c r="A57" s="337" t="s">
        <v>527</v>
      </c>
      <c r="B57" s="319">
        <v>271</v>
      </c>
      <c r="C57" s="319">
        <v>88331001</v>
      </c>
      <c r="D57" s="319">
        <v>1</v>
      </c>
      <c r="E57" s="319">
        <v>47</v>
      </c>
      <c r="F57" s="319">
        <v>97099075</v>
      </c>
      <c r="G57" s="319">
        <v>155</v>
      </c>
      <c r="H57" s="319"/>
      <c r="I57" s="338">
        <v>57</v>
      </c>
    </row>
    <row r="58" spans="1:9" s="312" customFormat="1" ht="12" customHeight="1">
      <c r="A58" s="337" t="s">
        <v>528</v>
      </c>
      <c r="B58" s="319">
        <v>0</v>
      </c>
      <c r="C58" s="319">
        <v>0</v>
      </c>
      <c r="D58" s="319">
        <v>5</v>
      </c>
      <c r="E58" s="319">
        <v>0</v>
      </c>
      <c r="F58" s="319">
        <v>0</v>
      </c>
      <c r="G58" s="319">
        <v>1</v>
      </c>
      <c r="H58" s="319"/>
      <c r="I58" s="338">
        <v>6</v>
      </c>
    </row>
    <row r="59" spans="1:9" ht="8.25">
      <c r="A59" s="337" t="s">
        <v>529</v>
      </c>
      <c r="B59" s="319">
        <v>0</v>
      </c>
      <c r="C59" s="319">
        <v>0</v>
      </c>
      <c r="D59" s="319">
        <v>0</v>
      </c>
      <c r="E59" s="319">
        <v>0</v>
      </c>
      <c r="F59" s="319">
        <v>0</v>
      </c>
      <c r="G59" s="319">
        <v>0</v>
      </c>
      <c r="H59" s="319"/>
      <c r="I59" s="338">
        <v>0</v>
      </c>
    </row>
    <row r="60" spans="1:9" ht="8.25">
      <c r="A60" s="337" t="s">
        <v>530</v>
      </c>
      <c r="B60" s="319">
        <v>1242</v>
      </c>
      <c r="C60" s="319">
        <v>208433500</v>
      </c>
      <c r="D60" s="319">
        <v>47</v>
      </c>
      <c r="E60" s="319">
        <v>6</v>
      </c>
      <c r="F60" s="319">
        <v>7168000</v>
      </c>
      <c r="G60" s="319">
        <v>1164</v>
      </c>
      <c r="H60" s="319"/>
      <c r="I60" s="338">
        <v>479</v>
      </c>
    </row>
    <row r="61" spans="1:9" ht="8.25">
      <c r="A61" s="337" t="s">
        <v>7</v>
      </c>
      <c r="B61" s="319">
        <v>3</v>
      </c>
      <c r="C61" s="319">
        <v>0</v>
      </c>
      <c r="D61" s="319">
        <v>0</v>
      </c>
      <c r="E61" s="319">
        <v>0</v>
      </c>
      <c r="F61" s="319">
        <v>0</v>
      </c>
      <c r="G61" s="319">
        <v>0</v>
      </c>
      <c r="H61" s="319"/>
      <c r="I61" s="338">
        <v>8</v>
      </c>
    </row>
    <row r="62" spans="1:9" s="312" customFormat="1" ht="8.25">
      <c r="A62" s="409" t="s">
        <v>44</v>
      </c>
      <c r="B62" s="410"/>
      <c r="C62" s="410"/>
      <c r="D62" s="410"/>
      <c r="E62" s="410"/>
      <c r="F62" s="410"/>
      <c r="G62" s="410"/>
      <c r="H62" s="410"/>
      <c r="I62" s="411"/>
    </row>
    <row r="63" spans="1:9" ht="11.25" customHeight="1">
      <c r="A63" s="335" t="s">
        <v>30</v>
      </c>
      <c r="B63" s="318">
        <v>194</v>
      </c>
      <c r="C63" s="318">
        <v>34812351</v>
      </c>
      <c r="D63" s="318">
        <v>5</v>
      </c>
      <c r="E63" s="318">
        <v>5</v>
      </c>
      <c r="F63" s="318">
        <v>13610000</v>
      </c>
      <c r="G63" s="318">
        <v>149</v>
      </c>
      <c r="H63" s="318"/>
      <c r="I63" s="336">
        <v>80</v>
      </c>
    </row>
    <row r="64" spans="1:9" ht="8.25">
      <c r="A64" s="337" t="s">
        <v>527</v>
      </c>
      <c r="B64" s="319">
        <v>36</v>
      </c>
      <c r="C64" s="319">
        <v>11561351</v>
      </c>
      <c r="D64" s="319">
        <v>0</v>
      </c>
      <c r="E64" s="319">
        <v>5</v>
      </c>
      <c r="F64" s="319">
        <v>13610000</v>
      </c>
      <c r="G64" s="319">
        <v>33</v>
      </c>
      <c r="H64" s="319"/>
      <c r="I64" s="338">
        <v>13</v>
      </c>
    </row>
    <row r="65" spans="1:9" ht="8.25">
      <c r="A65" s="337" t="s">
        <v>528</v>
      </c>
      <c r="B65" s="319">
        <v>0</v>
      </c>
      <c r="C65" s="319">
        <v>0</v>
      </c>
      <c r="D65" s="319">
        <v>0</v>
      </c>
      <c r="E65" s="319">
        <v>0</v>
      </c>
      <c r="F65" s="319">
        <v>0</v>
      </c>
      <c r="G65" s="319">
        <v>0</v>
      </c>
      <c r="H65" s="319"/>
      <c r="I65" s="338">
        <v>0</v>
      </c>
    </row>
    <row r="66" spans="1:9" ht="8.25">
      <c r="A66" s="337" t="s">
        <v>529</v>
      </c>
      <c r="B66" s="319">
        <v>0</v>
      </c>
      <c r="C66" s="319">
        <v>0</v>
      </c>
      <c r="D66" s="319">
        <v>0</v>
      </c>
      <c r="E66" s="319">
        <v>0</v>
      </c>
      <c r="F66" s="319">
        <v>0</v>
      </c>
      <c r="G66" s="319">
        <v>0</v>
      </c>
      <c r="H66" s="319"/>
      <c r="I66" s="338">
        <v>0</v>
      </c>
    </row>
    <row r="67" spans="1:9" ht="8.25">
      <c r="A67" s="337" t="s">
        <v>530</v>
      </c>
      <c r="B67" s="319">
        <v>154</v>
      </c>
      <c r="C67" s="319">
        <v>23251000</v>
      </c>
      <c r="D67" s="319">
        <v>5</v>
      </c>
      <c r="E67" s="319">
        <v>0</v>
      </c>
      <c r="F67" s="319">
        <v>0</v>
      </c>
      <c r="G67" s="319">
        <v>115</v>
      </c>
      <c r="H67" s="319"/>
      <c r="I67" s="338">
        <v>63</v>
      </c>
    </row>
    <row r="68" spans="1:9" ht="8.25">
      <c r="A68" s="337" t="s">
        <v>7</v>
      </c>
      <c r="B68" s="319">
        <v>4</v>
      </c>
      <c r="C68" s="319">
        <v>0</v>
      </c>
      <c r="D68" s="319">
        <v>0</v>
      </c>
      <c r="E68" s="319">
        <v>0</v>
      </c>
      <c r="F68" s="319">
        <v>0</v>
      </c>
      <c r="G68" s="319">
        <v>1</v>
      </c>
      <c r="H68" s="319"/>
      <c r="I68" s="338">
        <v>4</v>
      </c>
    </row>
    <row r="69" spans="1:9" ht="8.25">
      <c r="A69" s="409" t="s">
        <v>45</v>
      </c>
      <c r="B69" s="410"/>
      <c r="C69" s="410"/>
      <c r="D69" s="410"/>
      <c r="E69" s="410"/>
      <c r="F69" s="410"/>
      <c r="G69" s="410"/>
      <c r="H69" s="410"/>
      <c r="I69" s="411"/>
    </row>
    <row r="70" spans="1:9" ht="14.25" customHeight="1">
      <c r="A70" s="335" t="s">
        <v>30</v>
      </c>
      <c r="B70" s="318">
        <v>270</v>
      </c>
      <c r="C70" s="318">
        <v>60846000</v>
      </c>
      <c r="D70" s="318">
        <v>6</v>
      </c>
      <c r="E70" s="318">
        <v>6</v>
      </c>
      <c r="F70" s="318">
        <v>13010000</v>
      </c>
      <c r="G70" s="318">
        <v>127</v>
      </c>
      <c r="H70" s="318"/>
      <c r="I70" s="336">
        <v>59</v>
      </c>
    </row>
    <row r="71" spans="1:9" ht="8.25">
      <c r="A71" s="337" t="s">
        <v>527</v>
      </c>
      <c r="B71" s="319">
        <v>46</v>
      </c>
      <c r="C71" s="319">
        <v>44790000</v>
      </c>
      <c r="D71" s="319">
        <v>0</v>
      </c>
      <c r="E71" s="319">
        <v>6</v>
      </c>
      <c r="F71" s="319">
        <v>13010000</v>
      </c>
      <c r="G71" s="319">
        <v>45</v>
      </c>
      <c r="H71" s="319"/>
      <c r="I71" s="338">
        <v>6</v>
      </c>
    </row>
    <row r="72" spans="1:9" ht="8.25">
      <c r="A72" s="337" t="s">
        <v>528</v>
      </c>
      <c r="B72" s="319">
        <v>0</v>
      </c>
      <c r="C72" s="319">
        <v>0</v>
      </c>
      <c r="D72" s="319">
        <v>0</v>
      </c>
      <c r="E72" s="319">
        <v>0</v>
      </c>
      <c r="F72" s="319">
        <v>0</v>
      </c>
      <c r="G72" s="319">
        <v>0</v>
      </c>
      <c r="H72" s="319"/>
      <c r="I72" s="338">
        <v>0</v>
      </c>
    </row>
    <row r="73" spans="1:9" s="312" customFormat="1" ht="8.25">
      <c r="A73" s="337" t="s">
        <v>529</v>
      </c>
      <c r="B73" s="319">
        <v>0</v>
      </c>
      <c r="C73" s="319">
        <v>0</v>
      </c>
      <c r="D73" s="319">
        <v>0</v>
      </c>
      <c r="E73" s="319">
        <v>0</v>
      </c>
      <c r="F73" s="319">
        <v>0</v>
      </c>
      <c r="G73" s="319">
        <v>0</v>
      </c>
      <c r="H73" s="319"/>
      <c r="I73" s="338">
        <v>0</v>
      </c>
    </row>
    <row r="74" spans="1:9" ht="8.25">
      <c r="A74" s="337" t="s">
        <v>530</v>
      </c>
      <c r="B74" s="319">
        <v>224</v>
      </c>
      <c r="C74" s="319">
        <v>16056000</v>
      </c>
      <c r="D74" s="319">
        <v>6</v>
      </c>
      <c r="E74" s="319">
        <v>0</v>
      </c>
      <c r="F74" s="319">
        <v>0</v>
      </c>
      <c r="G74" s="319">
        <v>82</v>
      </c>
      <c r="H74" s="319"/>
      <c r="I74" s="338">
        <v>52</v>
      </c>
    </row>
    <row r="75" spans="1:9" ht="8.25">
      <c r="A75" s="337" t="s">
        <v>7</v>
      </c>
      <c r="B75" s="319">
        <v>0</v>
      </c>
      <c r="C75" s="319">
        <v>0</v>
      </c>
      <c r="D75" s="319">
        <v>0</v>
      </c>
      <c r="E75" s="319">
        <v>0</v>
      </c>
      <c r="F75" s="319">
        <v>0</v>
      </c>
      <c r="G75" s="319">
        <v>0</v>
      </c>
      <c r="H75" s="319"/>
      <c r="I75" s="338">
        <v>1</v>
      </c>
    </row>
    <row r="76" spans="1:9" ht="12" customHeight="1">
      <c r="A76" s="409" t="s">
        <v>46</v>
      </c>
      <c r="B76" s="410"/>
      <c r="C76" s="410"/>
      <c r="D76" s="410"/>
      <c r="E76" s="410"/>
      <c r="F76" s="410"/>
      <c r="G76" s="410"/>
      <c r="H76" s="410"/>
      <c r="I76" s="411"/>
    </row>
    <row r="77" spans="1:9" ht="12.75" customHeight="1">
      <c r="A77" s="335" t="s">
        <v>30</v>
      </c>
      <c r="B77" s="318">
        <v>158</v>
      </c>
      <c r="C77" s="318">
        <v>16422210</v>
      </c>
      <c r="D77" s="318">
        <v>14</v>
      </c>
      <c r="E77" s="318">
        <v>14</v>
      </c>
      <c r="F77" s="318">
        <v>11010000</v>
      </c>
      <c r="G77" s="318">
        <v>96</v>
      </c>
      <c r="H77" s="318"/>
      <c r="I77" s="336">
        <v>57</v>
      </c>
    </row>
    <row r="78" spans="1:9" ht="8.25">
      <c r="A78" s="337" t="s">
        <v>527</v>
      </c>
      <c r="B78" s="319">
        <v>50</v>
      </c>
      <c r="C78" s="319">
        <v>11054210</v>
      </c>
      <c r="D78" s="319">
        <v>0</v>
      </c>
      <c r="E78" s="319">
        <v>14</v>
      </c>
      <c r="F78" s="319">
        <v>11010000</v>
      </c>
      <c r="G78" s="319">
        <v>37</v>
      </c>
      <c r="H78" s="319"/>
      <c r="I78" s="338">
        <v>17</v>
      </c>
    </row>
    <row r="79" spans="1:9" ht="8.25">
      <c r="A79" s="337" t="s">
        <v>528</v>
      </c>
      <c r="B79" s="319">
        <v>0</v>
      </c>
      <c r="C79" s="319">
        <v>0</v>
      </c>
      <c r="D79" s="319">
        <v>0</v>
      </c>
      <c r="E79" s="319">
        <v>0</v>
      </c>
      <c r="F79" s="319">
        <v>0</v>
      </c>
      <c r="G79" s="319">
        <v>0</v>
      </c>
      <c r="H79" s="319"/>
      <c r="I79" s="338">
        <v>0</v>
      </c>
    </row>
    <row r="80" spans="1:9" s="312" customFormat="1" ht="8.25">
      <c r="A80" s="337" t="s">
        <v>529</v>
      </c>
      <c r="B80" s="319">
        <v>0</v>
      </c>
      <c r="C80" s="319">
        <v>0</v>
      </c>
      <c r="D80" s="319">
        <v>0</v>
      </c>
      <c r="E80" s="319">
        <v>0</v>
      </c>
      <c r="F80" s="319">
        <v>0</v>
      </c>
      <c r="G80" s="319">
        <v>0</v>
      </c>
      <c r="H80" s="319"/>
      <c r="I80" s="338">
        <v>0</v>
      </c>
    </row>
    <row r="81" spans="1:9" ht="8.25">
      <c r="A81" s="337" t="s">
        <v>530</v>
      </c>
      <c r="B81" s="319">
        <v>108</v>
      </c>
      <c r="C81" s="319">
        <v>5368000</v>
      </c>
      <c r="D81" s="319">
        <v>14</v>
      </c>
      <c r="E81" s="319">
        <v>0</v>
      </c>
      <c r="F81" s="319">
        <v>0</v>
      </c>
      <c r="G81" s="319">
        <v>59</v>
      </c>
      <c r="H81" s="319"/>
      <c r="I81" s="338">
        <v>40</v>
      </c>
    </row>
    <row r="82" spans="1:9" ht="8.25">
      <c r="A82" s="337" t="s">
        <v>7</v>
      </c>
      <c r="B82" s="319">
        <v>0</v>
      </c>
      <c r="C82" s="319">
        <v>0</v>
      </c>
      <c r="D82" s="319">
        <v>0</v>
      </c>
      <c r="E82" s="319">
        <v>0</v>
      </c>
      <c r="F82" s="319">
        <v>0</v>
      </c>
      <c r="G82" s="319">
        <v>0</v>
      </c>
      <c r="H82" s="319"/>
      <c r="I82" s="338">
        <v>0</v>
      </c>
    </row>
    <row r="83" spans="1:9" ht="12" customHeight="1">
      <c r="A83" s="409" t="s">
        <v>47</v>
      </c>
      <c r="B83" s="410"/>
      <c r="C83" s="410"/>
      <c r="D83" s="410"/>
      <c r="E83" s="410"/>
      <c r="F83" s="410"/>
      <c r="G83" s="410"/>
      <c r="H83" s="410"/>
      <c r="I83" s="411"/>
    </row>
    <row r="84" spans="1:9" ht="12.75" customHeight="1">
      <c r="A84" s="335" t="s">
        <v>30</v>
      </c>
      <c r="B84" s="318">
        <v>54</v>
      </c>
      <c r="C84" s="318">
        <v>5580000</v>
      </c>
      <c r="D84" s="318">
        <v>2</v>
      </c>
      <c r="E84" s="318">
        <v>2</v>
      </c>
      <c r="F84" s="318">
        <v>550000</v>
      </c>
      <c r="G84" s="318">
        <v>45</v>
      </c>
      <c r="H84" s="318"/>
      <c r="I84" s="336">
        <v>23</v>
      </c>
    </row>
    <row r="85" spans="1:9" ht="8.25">
      <c r="A85" s="337" t="s">
        <v>527</v>
      </c>
      <c r="B85" s="319">
        <v>9</v>
      </c>
      <c r="C85" s="319">
        <v>2870000</v>
      </c>
      <c r="D85" s="319">
        <v>0</v>
      </c>
      <c r="E85" s="319">
        <v>2</v>
      </c>
      <c r="F85" s="319">
        <v>550000</v>
      </c>
      <c r="G85" s="319">
        <v>20</v>
      </c>
      <c r="H85" s="319"/>
      <c r="I85" s="338">
        <v>9</v>
      </c>
    </row>
    <row r="86" spans="1:9" ht="8.25">
      <c r="A86" s="337" t="s">
        <v>528</v>
      </c>
      <c r="B86" s="319">
        <v>0</v>
      </c>
      <c r="C86" s="319">
        <v>0</v>
      </c>
      <c r="D86" s="319">
        <v>0</v>
      </c>
      <c r="E86" s="319">
        <v>0</v>
      </c>
      <c r="F86" s="319">
        <v>0</v>
      </c>
      <c r="G86" s="319">
        <v>0</v>
      </c>
      <c r="H86" s="319"/>
      <c r="I86" s="338">
        <v>0</v>
      </c>
    </row>
    <row r="87" spans="1:9" s="312" customFormat="1" ht="8.25">
      <c r="A87" s="337" t="s">
        <v>529</v>
      </c>
      <c r="B87" s="319">
        <v>0</v>
      </c>
      <c r="C87" s="319">
        <v>0</v>
      </c>
      <c r="D87" s="319">
        <v>0</v>
      </c>
      <c r="E87" s="319">
        <v>0</v>
      </c>
      <c r="F87" s="319">
        <v>0</v>
      </c>
      <c r="G87" s="319">
        <v>0</v>
      </c>
      <c r="H87" s="319"/>
      <c r="I87" s="338">
        <v>0</v>
      </c>
    </row>
    <row r="88" spans="1:9" ht="8.25">
      <c r="A88" s="337" t="s">
        <v>530</v>
      </c>
      <c r="B88" s="319">
        <v>42</v>
      </c>
      <c r="C88" s="319">
        <v>2710000</v>
      </c>
      <c r="D88" s="319">
        <v>2</v>
      </c>
      <c r="E88" s="319">
        <v>0</v>
      </c>
      <c r="F88" s="319">
        <v>0</v>
      </c>
      <c r="G88" s="319">
        <v>25</v>
      </c>
      <c r="H88" s="319"/>
      <c r="I88" s="338">
        <v>14</v>
      </c>
    </row>
    <row r="89" spans="1:9" ht="8.25">
      <c r="A89" s="337" t="s">
        <v>7</v>
      </c>
      <c r="B89" s="319">
        <v>3</v>
      </c>
      <c r="C89" s="319">
        <v>0</v>
      </c>
      <c r="D89" s="319">
        <v>0</v>
      </c>
      <c r="E89" s="319">
        <v>0</v>
      </c>
      <c r="F89" s="319">
        <v>0</v>
      </c>
      <c r="G89" s="319">
        <v>0</v>
      </c>
      <c r="H89" s="319"/>
      <c r="I89" s="338">
        <v>0</v>
      </c>
    </row>
    <row r="90" spans="1:9" ht="12" customHeight="1">
      <c r="A90" s="409" t="s">
        <v>48</v>
      </c>
      <c r="B90" s="410"/>
      <c r="C90" s="410"/>
      <c r="D90" s="410"/>
      <c r="E90" s="410"/>
      <c r="F90" s="410"/>
      <c r="G90" s="410"/>
      <c r="H90" s="410"/>
      <c r="I90" s="411"/>
    </row>
    <row r="91" spans="1:9" ht="12" customHeight="1">
      <c r="A91" s="335" t="s">
        <v>30</v>
      </c>
      <c r="B91" s="318">
        <v>115</v>
      </c>
      <c r="C91" s="318">
        <v>70785122</v>
      </c>
      <c r="D91" s="318">
        <v>2</v>
      </c>
      <c r="E91" s="318">
        <v>2</v>
      </c>
      <c r="F91" s="318">
        <v>1110000</v>
      </c>
      <c r="G91" s="318">
        <v>64</v>
      </c>
      <c r="H91" s="318"/>
      <c r="I91" s="336">
        <v>22</v>
      </c>
    </row>
    <row r="92" spans="1:9" ht="8.25">
      <c r="A92" s="337" t="s">
        <v>527</v>
      </c>
      <c r="B92" s="319">
        <v>39</v>
      </c>
      <c r="C92" s="319">
        <v>41628122</v>
      </c>
      <c r="D92" s="319">
        <v>0</v>
      </c>
      <c r="E92" s="319">
        <v>2</v>
      </c>
      <c r="F92" s="319">
        <v>1110000</v>
      </c>
      <c r="G92" s="319">
        <v>27</v>
      </c>
      <c r="H92" s="319"/>
      <c r="I92" s="338">
        <v>6</v>
      </c>
    </row>
    <row r="93" spans="1:9" ht="8.25">
      <c r="A93" s="337" t="s">
        <v>528</v>
      </c>
      <c r="B93" s="319">
        <v>0</v>
      </c>
      <c r="C93" s="319">
        <v>0</v>
      </c>
      <c r="D93" s="319">
        <v>0</v>
      </c>
      <c r="E93" s="319">
        <v>0</v>
      </c>
      <c r="F93" s="319">
        <v>0</v>
      </c>
      <c r="G93" s="319">
        <v>0</v>
      </c>
      <c r="H93" s="319"/>
      <c r="I93" s="338">
        <v>0</v>
      </c>
    </row>
    <row r="94" spans="1:9" s="312" customFormat="1" ht="8.25">
      <c r="A94" s="337" t="s">
        <v>529</v>
      </c>
      <c r="B94" s="319">
        <v>0</v>
      </c>
      <c r="C94" s="319">
        <v>0</v>
      </c>
      <c r="D94" s="319">
        <v>0</v>
      </c>
      <c r="E94" s="319">
        <v>0</v>
      </c>
      <c r="F94" s="319">
        <v>0</v>
      </c>
      <c r="G94" s="319">
        <v>0</v>
      </c>
      <c r="H94" s="319"/>
      <c r="I94" s="338">
        <v>0</v>
      </c>
    </row>
    <row r="95" spans="1:9" ht="8.25">
      <c r="A95" s="337" t="s">
        <v>530</v>
      </c>
      <c r="B95" s="319">
        <v>76</v>
      </c>
      <c r="C95" s="319">
        <v>29157000</v>
      </c>
      <c r="D95" s="319">
        <v>2</v>
      </c>
      <c r="E95" s="319">
        <v>0</v>
      </c>
      <c r="F95" s="319">
        <v>0</v>
      </c>
      <c r="G95" s="319">
        <v>37</v>
      </c>
      <c r="H95" s="319"/>
      <c r="I95" s="338">
        <v>16</v>
      </c>
    </row>
    <row r="96" spans="1:9" ht="8.25">
      <c r="A96" s="337" t="s">
        <v>7</v>
      </c>
      <c r="B96" s="319">
        <v>0</v>
      </c>
      <c r="C96" s="319">
        <v>0</v>
      </c>
      <c r="D96" s="319">
        <v>0</v>
      </c>
      <c r="E96" s="319">
        <v>0</v>
      </c>
      <c r="F96" s="319">
        <v>0</v>
      </c>
      <c r="G96" s="319">
        <v>0</v>
      </c>
      <c r="H96" s="319"/>
      <c r="I96" s="338">
        <v>0</v>
      </c>
    </row>
    <row r="97" spans="1:9" ht="12" customHeight="1">
      <c r="A97" s="409" t="s">
        <v>49</v>
      </c>
      <c r="B97" s="410"/>
      <c r="C97" s="410"/>
      <c r="D97" s="410"/>
      <c r="E97" s="410"/>
      <c r="F97" s="410"/>
      <c r="G97" s="410"/>
      <c r="H97" s="410"/>
      <c r="I97" s="411"/>
    </row>
    <row r="98" spans="1:9" ht="12" customHeight="1">
      <c r="A98" s="335" t="s">
        <v>30</v>
      </c>
      <c r="B98" s="318">
        <v>363</v>
      </c>
      <c r="C98" s="318">
        <v>28297200</v>
      </c>
      <c r="D98" s="318">
        <v>22</v>
      </c>
      <c r="E98" s="318">
        <v>22</v>
      </c>
      <c r="F98" s="318">
        <v>47707000</v>
      </c>
      <c r="G98" s="318">
        <v>184</v>
      </c>
      <c r="H98" s="318"/>
      <c r="I98" s="336">
        <v>139</v>
      </c>
    </row>
    <row r="99" spans="1:9" ht="8.25">
      <c r="A99" s="337" t="s">
        <v>527</v>
      </c>
      <c r="B99" s="319">
        <v>91</v>
      </c>
      <c r="C99" s="319">
        <v>12804000</v>
      </c>
      <c r="D99" s="319">
        <v>2</v>
      </c>
      <c r="E99" s="319">
        <v>20</v>
      </c>
      <c r="F99" s="319">
        <v>47402000</v>
      </c>
      <c r="G99" s="319">
        <v>32</v>
      </c>
      <c r="H99" s="319"/>
      <c r="I99" s="338">
        <v>18</v>
      </c>
    </row>
    <row r="100" spans="1:9" ht="8.25">
      <c r="A100" s="337" t="s">
        <v>528</v>
      </c>
      <c r="B100" s="319">
        <v>0</v>
      </c>
      <c r="C100" s="319">
        <v>0</v>
      </c>
      <c r="D100" s="319">
        <v>1</v>
      </c>
      <c r="E100" s="319">
        <v>0</v>
      </c>
      <c r="F100" s="319">
        <v>0</v>
      </c>
      <c r="G100" s="319">
        <v>0</v>
      </c>
      <c r="H100" s="319"/>
      <c r="I100" s="338">
        <v>1</v>
      </c>
    </row>
    <row r="101" spans="1:9" s="312" customFormat="1" ht="8.25">
      <c r="A101" s="337" t="s">
        <v>529</v>
      </c>
      <c r="B101" s="319">
        <v>0</v>
      </c>
      <c r="C101" s="319">
        <v>0</v>
      </c>
      <c r="D101" s="319">
        <v>0</v>
      </c>
      <c r="E101" s="319">
        <v>0</v>
      </c>
      <c r="F101" s="319">
        <v>0</v>
      </c>
      <c r="G101" s="319">
        <v>0</v>
      </c>
      <c r="H101" s="319"/>
      <c r="I101" s="338">
        <v>0</v>
      </c>
    </row>
    <row r="102" spans="1:9" ht="8.25">
      <c r="A102" s="337" t="s">
        <v>530</v>
      </c>
      <c r="B102" s="319">
        <v>272</v>
      </c>
      <c r="C102" s="319">
        <v>15493200</v>
      </c>
      <c r="D102" s="319">
        <v>19</v>
      </c>
      <c r="E102" s="319">
        <v>2</v>
      </c>
      <c r="F102" s="319">
        <v>305000</v>
      </c>
      <c r="G102" s="319">
        <v>152</v>
      </c>
      <c r="H102" s="319"/>
      <c r="I102" s="338">
        <v>120</v>
      </c>
    </row>
    <row r="103" spans="1:9" ht="8.25">
      <c r="A103" s="337" t="s">
        <v>7</v>
      </c>
      <c r="B103" s="319">
        <v>0</v>
      </c>
      <c r="C103" s="319">
        <v>0</v>
      </c>
      <c r="D103" s="319">
        <v>0</v>
      </c>
      <c r="E103" s="319">
        <v>0</v>
      </c>
      <c r="F103" s="319">
        <v>0</v>
      </c>
      <c r="G103" s="319">
        <v>0</v>
      </c>
      <c r="H103" s="319"/>
      <c r="I103" s="338">
        <v>0</v>
      </c>
    </row>
    <row r="104" spans="1:9" ht="12" customHeight="1">
      <c r="A104" s="409" t="s">
        <v>50</v>
      </c>
      <c r="B104" s="410"/>
      <c r="C104" s="410"/>
      <c r="D104" s="410"/>
      <c r="E104" s="410"/>
      <c r="F104" s="410"/>
      <c r="G104" s="410"/>
      <c r="H104" s="410"/>
      <c r="I104" s="411"/>
    </row>
    <row r="105" spans="1:9" ht="14.25" customHeight="1">
      <c r="A105" s="335" t="s">
        <v>30</v>
      </c>
      <c r="B105" s="318">
        <v>239</v>
      </c>
      <c r="C105" s="318">
        <v>50895000</v>
      </c>
      <c r="D105" s="318">
        <v>3</v>
      </c>
      <c r="E105" s="318">
        <v>3</v>
      </c>
      <c r="F105" s="318">
        <v>425000</v>
      </c>
      <c r="G105" s="318">
        <v>136</v>
      </c>
      <c r="H105" s="318"/>
      <c r="I105" s="336">
        <v>51</v>
      </c>
    </row>
    <row r="106" spans="1:9" ht="8.25">
      <c r="A106" s="337" t="s">
        <v>527</v>
      </c>
      <c r="B106" s="319">
        <v>38</v>
      </c>
      <c r="C106" s="319">
        <v>31490000</v>
      </c>
      <c r="D106" s="319">
        <v>0</v>
      </c>
      <c r="E106" s="319">
        <v>3</v>
      </c>
      <c r="F106" s="319">
        <v>425000</v>
      </c>
      <c r="G106" s="319">
        <v>22</v>
      </c>
      <c r="H106" s="319"/>
      <c r="I106" s="338">
        <v>8</v>
      </c>
    </row>
    <row r="107" spans="1:9" ht="8.25">
      <c r="A107" s="337" t="s">
        <v>528</v>
      </c>
      <c r="B107" s="319">
        <v>0</v>
      </c>
      <c r="C107" s="319">
        <v>0</v>
      </c>
      <c r="D107" s="319">
        <v>0</v>
      </c>
      <c r="E107" s="319">
        <v>0</v>
      </c>
      <c r="F107" s="319">
        <v>0</v>
      </c>
      <c r="G107" s="319">
        <v>0</v>
      </c>
      <c r="H107" s="319"/>
      <c r="I107" s="338">
        <v>0</v>
      </c>
    </row>
    <row r="108" spans="1:9" s="312" customFormat="1" ht="8.25">
      <c r="A108" s="337" t="s">
        <v>529</v>
      </c>
      <c r="B108" s="319">
        <v>0</v>
      </c>
      <c r="C108" s="319">
        <v>0</v>
      </c>
      <c r="D108" s="319">
        <v>0</v>
      </c>
      <c r="E108" s="319">
        <v>0</v>
      </c>
      <c r="F108" s="319">
        <v>0</v>
      </c>
      <c r="G108" s="319">
        <v>0</v>
      </c>
      <c r="H108" s="319"/>
      <c r="I108" s="338">
        <v>0</v>
      </c>
    </row>
    <row r="109" spans="1:9" ht="8.25">
      <c r="A109" s="337" t="s">
        <v>530</v>
      </c>
      <c r="B109" s="319">
        <v>201</v>
      </c>
      <c r="C109" s="319">
        <v>19405000</v>
      </c>
      <c r="D109" s="319">
        <v>3</v>
      </c>
      <c r="E109" s="319">
        <v>0</v>
      </c>
      <c r="F109" s="319">
        <v>0</v>
      </c>
      <c r="G109" s="319">
        <v>114</v>
      </c>
      <c r="H109" s="319"/>
      <c r="I109" s="338">
        <v>43</v>
      </c>
    </row>
    <row r="110" spans="1:9" ht="8.25">
      <c r="A110" s="337" t="s">
        <v>7</v>
      </c>
      <c r="B110" s="319">
        <v>0</v>
      </c>
      <c r="C110" s="319">
        <v>0</v>
      </c>
      <c r="D110" s="319">
        <v>0</v>
      </c>
      <c r="E110" s="319">
        <v>0</v>
      </c>
      <c r="F110" s="319">
        <v>0</v>
      </c>
      <c r="G110" s="319">
        <v>0</v>
      </c>
      <c r="H110" s="319"/>
      <c r="I110" s="338">
        <v>0</v>
      </c>
    </row>
    <row r="111" spans="1:9" ht="12" customHeight="1">
      <c r="A111" s="409" t="s">
        <v>51</v>
      </c>
      <c r="B111" s="410"/>
      <c r="C111" s="410"/>
      <c r="D111" s="410"/>
      <c r="E111" s="410"/>
      <c r="F111" s="410"/>
      <c r="G111" s="410"/>
      <c r="H111" s="410"/>
      <c r="I111" s="411"/>
    </row>
    <row r="112" spans="1:9" ht="13.5" customHeight="1">
      <c r="A112" s="335" t="s">
        <v>30</v>
      </c>
      <c r="B112" s="318">
        <v>13</v>
      </c>
      <c r="C112" s="318">
        <v>10994000</v>
      </c>
      <c r="D112" s="318">
        <v>0</v>
      </c>
      <c r="E112" s="318">
        <v>0</v>
      </c>
      <c r="F112" s="318">
        <v>0</v>
      </c>
      <c r="G112" s="318">
        <v>7</v>
      </c>
      <c r="H112" s="318"/>
      <c r="I112" s="336">
        <v>2</v>
      </c>
    </row>
    <row r="113" spans="1:9" ht="8.25">
      <c r="A113" s="337" t="s">
        <v>527</v>
      </c>
      <c r="B113" s="319">
        <v>8</v>
      </c>
      <c r="C113" s="319">
        <v>10599000</v>
      </c>
      <c r="D113" s="319">
        <v>0</v>
      </c>
      <c r="E113" s="319">
        <v>0</v>
      </c>
      <c r="F113" s="319">
        <v>0</v>
      </c>
      <c r="G113" s="319">
        <v>4</v>
      </c>
      <c r="H113" s="319"/>
      <c r="I113" s="338">
        <v>1</v>
      </c>
    </row>
    <row r="114" spans="1:9" ht="8.25">
      <c r="A114" s="337" t="s">
        <v>528</v>
      </c>
      <c r="B114" s="319">
        <v>0</v>
      </c>
      <c r="C114" s="319">
        <v>0</v>
      </c>
      <c r="D114" s="319">
        <v>0</v>
      </c>
      <c r="E114" s="319">
        <v>0</v>
      </c>
      <c r="F114" s="319">
        <v>0</v>
      </c>
      <c r="G114" s="319">
        <v>0</v>
      </c>
      <c r="H114" s="319"/>
      <c r="I114" s="338">
        <v>0</v>
      </c>
    </row>
    <row r="115" spans="1:9" ht="8.25">
      <c r="A115" s="337" t="s">
        <v>529</v>
      </c>
      <c r="B115" s="319">
        <v>0</v>
      </c>
      <c r="C115" s="319">
        <v>0</v>
      </c>
      <c r="D115" s="319">
        <v>0</v>
      </c>
      <c r="E115" s="319">
        <v>0</v>
      </c>
      <c r="F115" s="319">
        <v>0</v>
      </c>
      <c r="G115" s="319">
        <v>0</v>
      </c>
      <c r="H115" s="319"/>
      <c r="I115" s="338">
        <v>0</v>
      </c>
    </row>
    <row r="116" spans="1:9" s="312" customFormat="1" ht="8.25">
      <c r="A116" s="337" t="s">
        <v>530</v>
      </c>
      <c r="B116" s="319">
        <v>5</v>
      </c>
      <c r="C116" s="319">
        <v>395000</v>
      </c>
      <c r="D116" s="319">
        <v>0</v>
      </c>
      <c r="E116" s="319">
        <v>0</v>
      </c>
      <c r="F116" s="319">
        <v>0</v>
      </c>
      <c r="G116" s="319">
        <v>3</v>
      </c>
      <c r="H116" s="319"/>
      <c r="I116" s="338">
        <v>1</v>
      </c>
    </row>
    <row r="117" spans="1:9" ht="8.25">
      <c r="A117" s="337" t="s">
        <v>7</v>
      </c>
      <c r="B117" s="319">
        <v>0</v>
      </c>
      <c r="C117" s="319">
        <v>0</v>
      </c>
      <c r="D117" s="319">
        <v>0</v>
      </c>
      <c r="E117" s="319">
        <v>0</v>
      </c>
      <c r="F117" s="319">
        <v>0</v>
      </c>
      <c r="G117" s="319">
        <v>0</v>
      </c>
      <c r="H117" s="319"/>
      <c r="I117" s="338">
        <v>0</v>
      </c>
    </row>
    <row r="118" spans="1:9" ht="8.25">
      <c r="A118" s="409" t="s">
        <v>52</v>
      </c>
      <c r="B118" s="410"/>
      <c r="C118" s="410"/>
      <c r="D118" s="410"/>
      <c r="E118" s="410"/>
      <c r="F118" s="410"/>
      <c r="G118" s="410"/>
      <c r="H118" s="410"/>
      <c r="I118" s="411"/>
    </row>
    <row r="119" spans="1:9" ht="12.75" customHeight="1">
      <c r="A119" s="335" t="s">
        <v>30</v>
      </c>
      <c r="B119" s="318">
        <v>100</v>
      </c>
      <c r="C119" s="318">
        <v>12088300</v>
      </c>
      <c r="D119" s="318">
        <v>2</v>
      </c>
      <c r="E119" s="318">
        <v>2</v>
      </c>
      <c r="F119" s="318">
        <v>900000</v>
      </c>
      <c r="G119" s="318">
        <v>34</v>
      </c>
      <c r="H119" s="318"/>
      <c r="I119" s="336">
        <v>53</v>
      </c>
    </row>
    <row r="120" spans="1:9" ht="8.25">
      <c r="A120" s="337" t="s">
        <v>527</v>
      </c>
      <c r="B120" s="319">
        <v>25</v>
      </c>
      <c r="C120" s="319">
        <v>4053300</v>
      </c>
      <c r="D120" s="319">
        <v>0</v>
      </c>
      <c r="E120" s="319">
        <v>2</v>
      </c>
      <c r="F120" s="319">
        <v>900000</v>
      </c>
      <c r="G120" s="319">
        <v>14</v>
      </c>
      <c r="H120" s="319"/>
      <c r="I120" s="338">
        <v>18</v>
      </c>
    </row>
    <row r="121" spans="1:9" ht="8.25">
      <c r="A121" s="337" t="s">
        <v>528</v>
      </c>
      <c r="B121" s="319">
        <v>0</v>
      </c>
      <c r="C121" s="319">
        <v>0</v>
      </c>
      <c r="D121" s="319">
        <v>0</v>
      </c>
      <c r="E121" s="319">
        <v>0</v>
      </c>
      <c r="F121" s="319">
        <v>0</v>
      </c>
      <c r="G121" s="319">
        <v>0</v>
      </c>
      <c r="H121" s="319"/>
      <c r="I121" s="338">
        <v>0</v>
      </c>
    </row>
    <row r="122" spans="1:9" ht="8.25">
      <c r="A122" s="337" t="s">
        <v>529</v>
      </c>
      <c r="B122" s="319">
        <v>0</v>
      </c>
      <c r="C122" s="319">
        <v>0</v>
      </c>
      <c r="D122" s="319">
        <v>0</v>
      </c>
      <c r="E122" s="319">
        <v>0</v>
      </c>
      <c r="F122" s="319">
        <v>0</v>
      </c>
      <c r="G122" s="319">
        <v>0</v>
      </c>
      <c r="H122" s="319"/>
      <c r="I122" s="338">
        <v>0</v>
      </c>
    </row>
    <row r="123" spans="1:9" ht="8.25">
      <c r="A123" s="337" t="s">
        <v>530</v>
      </c>
      <c r="B123" s="319">
        <v>75</v>
      </c>
      <c r="C123" s="319">
        <v>8035000</v>
      </c>
      <c r="D123" s="319">
        <v>2</v>
      </c>
      <c r="E123" s="319">
        <v>0</v>
      </c>
      <c r="F123" s="319">
        <v>0</v>
      </c>
      <c r="G123" s="319">
        <v>20</v>
      </c>
      <c r="H123" s="319"/>
      <c r="I123" s="338">
        <v>34</v>
      </c>
    </row>
    <row r="124" spans="1:9" ht="8.25">
      <c r="A124" s="337" t="s">
        <v>7</v>
      </c>
      <c r="B124" s="319">
        <v>0</v>
      </c>
      <c r="C124" s="319">
        <v>0</v>
      </c>
      <c r="D124" s="319">
        <v>0</v>
      </c>
      <c r="E124" s="319">
        <v>0</v>
      </c>
      <c r="F124" s="319">
        <v>0</v>
      </c>
      <c r="G124" s="319">
        <v>0</v>
      </c>
      <c r="H124" s="319"/>
      <c r="I124" s="338">
        <v>1</v>
      </c>
    </row>
    <row r="125" spans="1:9" ht="12" customHeight="1">
      <c r="A125" s="409" t="s">
        <v>53</v>
      </c>
      <c r="B125" s="410"/>
      <c r="C125" s="410"/>
      <c r="D125" s="410"/>
      <c r="E125" s="410"/>
      <c r="F125" s="410"/>
      <c r="G125" s="410"/>
      <c r="H125" s="410"/>
      <c r="I125" s="411"/>
    </row>
    <row r="126" spans="1:9" ht="13.5" customHeight="1">
      <c r="A126" s="335" t="s">
        <v>30</v>
      </c>
      <c r="B126" s="318">
        <v>67</v>
      </c>
      <c r="C126" s="318">
        <v>6325000</v>
      </c>
      <c r="D126" s="318">
        <v>2</v>
      </c>
      <c r="E126" s="318">
        <v>2</v>
      </c>
      <c r="F126" s="318">
        <v>1750000</v>
      </c>
      <c r="G126" s="318">
        <v>33</v>
      </c>
      <c r="H126" s="318"/>
      <c r="I126" s="336">
        <v>47</v>
      </c>
    </row>
    <row r="127" spans="1:9" ht="8.25">
      <c r="A127" s="337" t="s">
        <v>527</v>
      </c>
      <c r="B127" s="319">
        <v>10</v>
      </c>
      <c r="C127" s="319">
        <v>2050000</v>
      </c>
      <c r="D127" s="319">
        <v>0</v>
      </c>
      <c r="E127" s="319">
        <v>2</v>
      </c>
      <c r="F127" s="319">
        <v>1750000</v>
      </c>
      <c r="G127" s="319">
        <v>10</v>
      </c>
      <c r="H127" s="319"/>
      <c r="I127" s="338">
        <v>3</v>
      </c>
    </row>
    <row r="128" spans="1:9" ht="8.25">
      <c r="A128" s="337" t="s">
        <v>528</v>
      </c>
      <c r="B128" s="319">
        <v>0</v>
      </c>
      <c r="C128" s="319">
        <v>0</v>
      </c>
      <c r="D128" s="319">
        <v>0</v>
      </c>
      <c r="E128" s="319">
        <v>0</v>
      </c>
      <c r="F128" s="319">
        <v>0</v>
      </c>
      <c r="G128" s="319">
        <v>0</v>
      </c>
      <c r="H128" s="319"/>
      <c r="I128" s="338">
        <v>0</v>
      </c>
    </row>
    <row r="129" spans="1:9" ht="8.25">
      <c r="A129" s="337" t="s">
        <v>529</v>
      </c>
      <c r="B129" s="319">
        <v>0</v>
      </c>
      <c r="C129" s="319">
        <v>0</v>
      </c>
      <c r="D129" s="319">
        <v>0</v>
      </c>
      <c r="E129" s="319">
        <v>0</v>
      </c>
      <c r="F129" s="319">
        <v>0</v>
      </c>
      <c r="G129" s="319">
        <v>0</v>
      </c>
      <c r="H129" s="319"/>
      <c r="I129" s="338">
        <v>0</v>
      </c>
    </row>
    <row r="130" spans="1:9" s="312" customFormat="1" ht="8.25">
      <c r="A130" s="337" t="s">
        <v>530</v>
      </c>
      <c r="B130" s="319">
        <v>57</v>
      </c>
      <c r="C130" s="319">
        <v>4275000</v>
      </c>
      <c r="D130" s="319">
        <v>2</v>
      </c>
      <c r="E130" s="319">
        <v>0</v>
      </c>
      <c r="F130" s="319">
        <v>0</v>
      </c>
      <c r="G130" s="319">
        <v>23</v>
      </c>
      <c r="H130" s="319"/>
      <c r="I130" s="338">
        <v>44</v>
      </c>
    </row>
    <row r="131" spans="1:9" ht="8.25">
      <c r="A131" s="337" t="s">
        <v>7</v>
      </c>
      <c r="B131" s="319">
        <v>0</v>
      </c>
      <c r="C131" s="319">
        <v>0</v>
      </c>
      <c r="D131" s="319">
        <v>0</v>
      </c>
      <c r="E131" s="319">
        <v>0</v>
      </c>
      <c r="F131" s="319">
        <v>0</v>
      </c>
      <c r="G131" s="319">
        <v>0</v>
      </c>
      <c r="H131" s="319"/>
      <c r="I131" s="338">
        <v>0</v>
      </c>
    </row>
    <row r="132" spans="1:9" ht="12" customHeight="1">
      <c r="A132" s="409" t="s">
        <v>54</v>
      </c>
      <c r="B132" s="410"/>
      <c r="C132" s="410"/>
      <c r="D132" s="410"/>
      <c r="E132" s="410"/>
      <c r="F132" s="410"/>
      <c r="G132" s="410"/>
      <c r="H132" s="410"/>
      <c r="I132" s="411"/>
    </row>
    <row r="133" spans="1:9" ht="11.25" customHeight="1">
      <c r="A133" s="335" t="s">
        <v>30</v>
      </c>
      <c r="B133" s="318">
        <v>22</v>
      </c>
      <c r="C133" s="318">
        <v>1650000</v>
      </c>
      <c r="D133" s="318">
        <v>0</v>
      </c>
      <c r="E133" s="318">
        <v>0</v>
      </c>
      <c r="F133" s="318">
        <v>0</v>
      </c>
      <c r="G133" s="318">
        <v>13</v>
      </c>
      <c r="H133" s="318"/>
      <c r="I133" s="336">
        <v>9</v>
      </c>
    </row>
    <row r="134" spans="1:9" ht="8.25">
      <c r="A134" s="337" t="s">
        <v>527</v>
      </c>
      <c r="B134" s="319">
        <v>2</v>
      </c>
      <c r="C134" s="319">
        <v>100000</v>
      </c>
      <c r="D134" s="319">
        <v>0</v>
      </c>
      <c r="E134" s="319">
        <v>0</v>
      </c>
      <c r="F134" s="319">
        <v>0</v>
      </c>
      <c r="G134" s="319">
        <v>6</v>
      </c>
      <c r="H134" s="319"/>
      <c r="I134" s="338">
        <v>0</v>
      </c>
    </row>
    <row r="135" spans="1:9" ht="12" customHeight="1">
      <c r="A135" s="337" t="s">
        <v>528</v>
      </c>
      <c r="B135" s="319">
        <v>0</v>
      </c>
      <c r="C135" s="319">
        <v>0</v>
      </c>
      <c r="D135" s="319">
        <v>0</v>
      </c>
      <c r="E135" s="319">
        <v>0</v>
      </c>
      <c r="F135" s="319">
        <v>0</v>
      </c>
      <c r="G135" s="319">
        <v>0</v>
      </c>
      <c r="H135" s="319"/>
      <c r="I135" s="338">
        <v>0</v>
      </c>
    </row>
    <row r="136" spans="1:9" ht="14.25" customHeight="1">
      <c r="A136" s="337" t="s">
        <v>529</v>
      </c>
      <c r="B136" s="319">
        <v>0</v>
      </c>
      <c r="C136" s="319">
        <v>0</v>
      </c>
      <c r="D136" s="319">
        <v>0</v>
      </c>
      <c r="E136" s="319">
        <v>0</v>
      </c>
      <c r="F136" s="319">
        <v>0</v>
      </c>
      <c r="G136" s="319">
        <v>0</v>
      </c>
      <c r="H136" s="319"/>
      <c r="I136" s="338">
        <v>0</v>
      </c>
    </row>
    <row r="137" spans="1:9" ht="8.25">
      <c r="A137" s="337" t="s">
        <v>530</v>
      </c>
      <c r="B137" s="319">
        <v>20</v>
      </c>
      <c r="C137" s="319">
        <v>1550000</v>
      </c>
      <c r="D137" s="319">
        <v>0</v>
      </c>
      <c r="E137" s="319">
        <v>0</v>
      </c>
      <c r="F137" s="319">
        <v>0</v>
      </c>
      <c r="G137" s="319">
        <v>7</v>
      </c>
      <c r="H137" s="319"/>
      <c r="I137" s="338">
        <v>9</v>
      </c>
    </row>
    <row r="138" spans="1:9" ht="8.25">
      <c r="A138" s="337" t="s">
        <v>7</v>
      </c>
      <c r="B138" s="319">
        <v>0</v>
      </c>
      <c r="C138" s="319">
        <v>0</v>
      </c>
      <c r="D138" s="319">
        <v>0</v>
      </c>
      <c r="E138" s="319">
        <v>0</v>
      </c>
      <c r="F138" s="319">
        <v>0</v>
      </c>
      <c r="G138" s="319">
        <v>0</v>
      </c>
      <c r="H138" s="319"/>
      <c r="I138" s="338">
        <v>0</v>
      </c>
    </row>
    <row r="139" spans="1:9" ht="11.25" customHeight="1">
      <c r="A139" s="409" t="s">
        <v>55</v>
      </c>
      <c r="B139" s="410"/>
      <c r="C139" s="410"/>
      <c r="D139" s="410"/>
      <c r="E139" s="410"/>
      <c r="F139" s="410"/>
      <c r="G139" s="410"/>
      <c r="H139" s="410"/>
      <c r="I139" s="411"/>
    </row>
    <row r="140" spans="1:9" s="312" customFormat="1" ht="11.25" customHeight="1">
      <c r="A140" s="335" t="s">
        <v>30</v>
      </c>
      <c r="B140" s="318">
        <v>33</v>
      </c>
      <c r="C140" s="318">
        <v>2340000</v>
      </c>
      <c r="D140" s="318">
        <v>0</v>
      </c>
      <c r="E140" s="318">
        <v>0</v>
      </c>
      <c r="F140" s="318">
        <v>0</v>
      </c>
      <c r="G140" s="318">
        <v>24</v>
      </c>
      <c r="H140" s="318"/>
      <c r="I140" s="336">
        <v>24</v>
      </c>
    </row>
    <row r="141" spans="1:9" ht="8.25">
      <c r="A141" s="337" t="s">
        <v>527</v>
      </c>
      <c r="B141" s="319">
        <v>2</v>
      </c>
      <c r="C141" s="319">
        <v>150000</v>
      </c>
      <c r="D141" s="319">
        <v>0</v>
      </c>
      <c r="E141" s="319">
        <v>0</v>
      </c>
      <c r="F141" s="319">
        <v>0</v>
      </c>
      <c r="G141" s="319">
        <v>3</v>
      </c>
      <c r="H141" s="319"/>
      <c r="I141" s="338">
        <v>0</v>
      </c>
    </row>
    <row r="142" spans="1:9" ht="12" customHeight="1">
      <c r="A142" s="337" t="s">
        <v>528</v>
      </c>
      <c r="B142" s="319">
        <v>0</v>
      </c>
      <c r="C142" s="319">
        <v>0</v>
      </c>
      <c r="D142" s="319">
        <v>0</v>
      </c>
      <c r="E142" s="319">
        <v>0</v>
      </c>
      <c r="F142" s="319">
        <v>0</v>
      </c>
      <c r="G142" s="319">
        <v>0</v>
      </c>
      <c r="H142" s="319"/>
      <c r="I142" s="338">
        <v>0</v>
      </c>
    </row>
    <row r="143" spans="1:9" ht="12" customHeight="1">
      <c r="A143" s="337" t="s">
        <v>529</v>
      </c>
      <c r="B143" s="319">
        <v>0</v>
      </c>
      <c r="C143" s="319">
        <v>0</v>
      </c>
      <c r="D143" s="319">
        <v>0</v>
      </c>
      <c r="E143" s="319">
        <v>0</v>
      </c>
      <c r="F143" s="319">
        <v>0</v>
      </c>
      <c r="G143" s="319">
        <v>0</v>
      </c>
      <c r="H143" s="319"/>
      <c r="I143" s="338">
        <v>0</v>
      </c>
    </row>
    <row r="144" spans="1:9" ht="12.75" customHeight="1">
      <c r="A144" s="337" t="s">
        <v>530</v>
      </c>
      <c r="B144" s="319">
        <v>30</v>
      </c>
      <c r="C144" s="319">
        <v>2190000</v>
      </c>
      <c r="D144" s="319">
        <v>0</v>
      </c>
      <c r="E144" s="319">
        <v>0</v>
      </c>
      <c r="F144" s="319">
        <v>0</v>
      </c>
      <c r="G144" s="319">
        <v>21</v>
      </c>
      <c r="H144" s="319"/>
      <c r="I144" s="338">
        <v>23</v>
      </c>
    </row>
    <row r="145" spans="1:9" ht="8.25">
      <c r="A145" s="337" t="s">
        <v>7</v>
      </c>
      <c r="B145" s="319">
        <v>1</v>
      </c>
      <c r="C145" s="319">
        <v>0</v>
      </c>
      <c r="D145" s="319">
        <v>0</v>
      </c>
      <c r="E145" s="319">
        <v>0</v>
      </c>
      <c r="F145" s="319">
        <v>0</v>
      </c>
      <c r="G145" s="319">
        <v>0</v>
      </c>
      <c r="H145" s="319"/>
      <c r="I145" s="338">
        <v>1</v>
      </c>
    </row>
    <row r="146" spans="1:9" ht="14.25" customHeight="1">
      <c r="A146" s="409" t="s">
        <v>56</v>
      </c>
      <c r="B146" s="410"/>
      <c r="C146" s="410"/>
      <c r="D146" s="410"/>
      <c r="E146" s="410"/>
      <c r="F146" s="410"/>
      <c r="G146" s="410"/>
      <c r="H146" s="410"/>
      <c r="I146" s="411"/>
    </row>
    <row r="147" spans="1:9" ht="11.25" customHeight="1">
      <c r="A147" s="335" t="s">
        <v>30</v>
      </c>
      <c r="B147" s="318">
        <v>0</v>
      </c>
      <c r="C147" s="318">
        <v>0</v>
      </c>
      <c r="D147" s="318">
        <v>0</v>
      </c>
      <c r="E147" s="318">
        <v>0</v>
      </c>
      <c r="F147" s="318">
        <v>0</v>
      </c>
      <c r="G147" s="318">
        <v>0</v>
      </c>
      <c r="H147" s="318"/>
      <c r="I147" s="336">
        <v>0</v>
      </c>
    </row>
    <row r="148" spans="1:9" ht="8.25">
      <c r="A148" s="337" t="s">
        <v>527</v>
      </c>
      <c r="B148" s="319">
        <v>0</v>
      </c>
      <c r="C148" s="319">
        <v>0</v>
      </c>
      <c r="D148" s="319">
        <v>0</v>
      </c>
      <c r="E148" s="319">
        <v>0</v>
      </c>
      <c r="F148" s="319">
        <v>0</v>
      </c>
      <c r="G148" s="319">
        <v>0</v>
      </c>
      <c r="H148" s="319"/>
      <c r="I148" s="338">
        <v>0</v>
      </c>
    </row>
    <row r="149" spans="1:9" ht="12" customHeight="1">
      <c r="A149" s="337" t="s">
        <v>528</v>
      </c>
      <c r="B149" s="319">
        <v>0</v>
      </c>
      <c r="C149" s="319">
        <v>0</v>
      </c>
      <c r="D149" s="319">
        <v>0</v>
      </c>
      <c r="E149" s="319">
        <v>0</v>
      </c>
      <c r="F149" s="319">
        <v>0</v>
      </c>
      <c r="G149" s="319">
        <v>0</v>
      </c>
      <c r="H149" s="319"/>
      <c r="I149" s="338">
        <v>0</v>
      </c>
    </row>
    <row r="150" spans="1:9" ht="24.75" customHeight="1">
      <c r="A150" s="337" t="s">
        <v>529</v>
      </c>
      <c r="B150" s="319">
        <v>0</v>
      </c>
      <c r="C150" s="319">
        <v>0</v>
      </c>
      <c r="D150" s="319">
        <v>0</v>
      </c>
      <c r="E150" s="319">
        <v>0</v>
      </c>
      <c r="F150" s="319">
        <v>0</v>
      </c>
      <c r="G150" s="319">
        <v>0</v>
      </c>
      <c r="H150" s="319"/>
      <c r="I150" s="338">
        <v>0</v>
      </c>
    </row>
    <row r="151" spans="1:9" ht="8.25">
      <c r="A151" s="337" t="s">
        <v>530</v>
      </c>
      <c r="B151" s="319">
        <v>0</v>
      </c>
      <c r="C151" s="319">
        <v>0</v>
      </c>
      <c r="D151" s="319">
        <v>0</v>
      </c>
      <c r="E151" s="319">
        <v>0</v>
      </c>
      <c r="F151" s="319">
        <v>0</v>
      </c>
      <c r="G151" s="319">
        <v>0</v>
      </c>
      <c r="H151" s="319"/>
      <c r="I151" s="338">
        <v>0</v>
      </c>
    </row>
    <row r="152" spans="1:9" ht="8.25">
      <c r="A152" s="337" t="s">
        <v>7</v>
      </c>
      <c r="B152" s="319">
        <v>0</v>
      </c>
      <c r="C152" s="319">
        <v>0</v>
      </c>
      <c r="D152" s="319">
        <v>0</v>
      </c>
      <c r="E152" s="319">
        <v>0</v>
      </c>
      <c r="F152" s="319">
        <v>0</v>
      </c>
      <c r="G152" s="319">
        <v>0</v>
      </c>
      <c r="H152" s="319"/>
      <c r="I152" s="338">
        <v>0</v>
      </c>
    </row>
    <row r="153" spans="1:9" ht="11.25" customHeight="1">
      <c r="A153" s="409" t="s">
        <v>57</v>
      </c>
      <c r="B153" s="410"/>
      <c r="C153" s="410"/>
      <c r="D153" s="410"/>
      <c r="E153" s="410"/>
      <c r="F153" s="410"/>
      <c r="G153" s="410"/>
      <c r="H153" s="410"/>
      <c r="I153" s="411"/>
    </row>
    <row r="154" spans="1:9" s="312" customFormat="1" ht="11.25" customHeight="1">
      <c r="A154" s="335" t="s">
        <v>30</v>
      </c>
      <c r="B154" s="318">
        <v>0</v>
      </c>
      <c r="C154" s="318">
        <v>0</v>
      </c>
      <c r="D154" s="318">
        <v>0</v>
      </c>
      <c r="E154" s="318">
        <v>0</v>
      </c>
      <c r="F154" s="318">
        <v>0</v>
      </c>
      <c r="G154" s="318">
        <v>0</v>
      </c>
      <c r="H154" s="318"/>
      <c r="I154" s="336">
        <v>1</v>
      </c>
    </row>
    <row r="155" spans="1:9" ht="8.25">
      <c r="A155" s="337" t="s">
        <v>527</v>
      </c>
      <c r="B155" s="319">
        <v>0</v>
      </c>
      <c r="C155" s="319">
        <v>0</v>
      </c>
      <c r="D155" s="319">
        <v>0</v>
      </c>
      <c r="E155" s="319">
        <v>0</v>
      </c>
      <c r="F155" s="319">
        <v>0</v>
      </c>
      <c r="G155" s="319">
        <v>0</v>
      </c>
      <c r="H155" s="319"/>
      <c r="I155" s="338">
        <v>1</v>
      </c>
    </row>
    <row r="156" spans="1:9" ht="12" customHeight="1">
      <c r="A156" s="337" t="s">
        <v>528</v>
      </c>
      <c r="B156" s="319">
        <v>0</v>
      </c>
      <c r="C156" s="319">
        <v>0</v>
      </c>
      <c r="D156" s="319">
        <v>0</v>
      </c>
      <c r="E156" s="319">
        <v>0</v>
      </c>
      <c r="F156" s="319">
        <v>0</v>
      </c>
      <c r="G156" s="319">
        <v>0</v>
      </c>
      <c r="H156" s="319"/>
      <c r="I156" s="338">
        <v>0</v>
      </c>
    </row>
    <row r="157" spans="1:9" ht="13.5" customHeight="1">
      <c r="A157" s="337" t="s">
        <v>529</v>
      </c>
      <c r="B157" s="319">
        <v>0</v>
      </c>
      <c r="C157" s="319">
        <v>0</v>
      </c>
      <c r="D157" s="319">
        <v>0</v>
      </c>
      <c r="E157" s="319">
        <v>0</v>
      </c>
      <c r="F157" s="319">
        <v>0</v>
      </c>
      <c r="G157" s="319">
        <v>0</v>
      </c>
      <c r="H157" s="319"/>
      <c r="I157" s="338">
        <v>0</v>
      </c>
    </row>
    <row r="158" spans="1:9" ht="8.25">
      <c r="A158" s="337" t="s">
        <v>530</v>
      </c>
      <c r="B158" s="319">
        <v>0</v>
      </c>
      <c r="C158" s="319">
        <v>0</v>
      </c>
      <c r="D158" s="319">
        <v>0</v>
      </c>
      <c r="E158" s="319">
        <v>0</v>
      </c>
      <c r="F158" s="319">
        <v>0</v>
      </c>
      <c r="G158" s="319">
        <v>0</v>
      </c>
      <c r="H158" s="319"/>
      <c r="I158" s="338">
        <v>0</v>
      </c>
    </row>
    <row r="159" spans="1:9" ht="9" thickBot="1">
      <c r="A159" s="339" t="s">
        <v>7</v>
      </c>
      <c r="B159" s="340">
        <v>0</v>
      </c>
      <c r="C159" s="340">
        <v>0</v>
      </c>
      <c r="D159" s="340">
        <v>0</v>
      </c>
      <c r="E159" s="340">
        <v>0</v>
      </c>
      <c r="F159" s="340">
        <v>0</v>
      </c>
      <c r="G159" s="340">
        <v>0</v>
      </c>
      <c r="H159" s="340"/>
      <c r="I159" s="341">
        <v>0</v>
      </c>
    </row>
    <row r="160" spans="1:9" ht="13.5" customHeight="1" thickBot="1">
      <c r="A160" s="408"/>
      <c r="B160" s="389"/>
      <c r="C160" s="389"/>
      <c r="D160" s="389"/>
      <c r="E160" s="389"/>
      <c r="F160" s="389"/>
      <c r="G160" s="389"/>
      <c r="H160" s="389"/>
      <c r="I160" s="389"/>
    </row>
    <row r="161" ht="27" customHeight="1">
      <c r="A161" s="167" t="s">
        <v>18</v>
      </c>
    </row>
    <row r="162" ht="27" customHeight="1">
      <c r="A162" s="166"/>
    </row>
  </sheetData>
  <sheetProtection/>
  <mergeCells count="28">
    <mergeCell ref="A13:I13"/>
    <mergeCell ref="A1:I1"/>
    <mergeCell ref="A2:I2"/>
    <mergeCell ref="A3:A6"/>
    <mergeCell ref="B3:C3"/>
    <mergeCell ref="D3:F3"/>
    <mergeCell ref="D4:E5"/>
    <mergeCell ref="A20:I20"/>
    <mergeCell ref="A27:I27"/>
    <mergeCell ref="A34:I34"/>
    <mergeCell ref="A41:I41"/>
    <mergeCell ref="A48:I48"/>
    <mergeCell ref="A76:I76"/>
    <mergeCell ref="A69:I69"/>
    <mergeCell ref="A55:I55"/>
    <mergeCell ref="A62:I62"/>
    <mergeCell ref="A83:I83"/>
    <mergeCell ref="A90:I90"/>
    <mergeCell ref="A97:I97"/>
    <mergeCell ref="A104:I104"/>
    <mergeCell ref="A111:I111"/>
    <mergeCell ref="A118:I118"/>
    <mergeCell ref="A160:I160"/>
    <mergeCell ref="A125:I125"/>
    <mergeCell ref="A132:I132"/>
    <mergeCell ref="A139:I139"/>
    <mergeCell ref="A146:I146"/>
    <mergeCell ref="A153:I153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20.01.2017&amp;C&amp;"Arial,Normal"&amp;9TÜRKİYE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4">
      <selection activeCell="J25" sqref="J25"/>
    </sheetView>
  </sheetViews>
  <sheetFormatPr defaultColWidth="9.140625" defaultRowHeight="15"/>
  <cols>
    <col min="1" max="1" width="19.28125" style="0" bestFit="1" customWidth="1"/>
    <col min="2" max="2" width="7.00390625" style="0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21" t="s">
        <v>586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customHeight="1">
      <c r="A4" s="415" t="s">
        <v>271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</row>
    <row r="5" spans="2:11" ht="16.5" customHeight="1" thickBot="1">
      <c r="B5" s="19"/>
      <c r="C5" s="267"/>
      <c r="D5" s="19"/>
      <c r="E5" s="19"/>
      <c r="F5" s="19"/>
      <c r="G5" s="19"/>
      <c r="H5" s="19"/>
      <c r="I5" s="19"/>
      <c r="J5" s="19"/>
      <c r="K5" s="19"/>
    </row>
    <row r="6" spans="1:11" ht="15.75" customHeight="1" thickBot="1">
      <c r="A6" s="422" t="s">
        <v>432</v>
      </c>
      <c r="B6" s="424" t="s">
        <v>31</v>
      </c>
      <c r="C6" s="425"/>
      <c r="D6" s="426" t="s">
        <v>32</v>
      </c>
      <c r="E6" s="425"/>
      <c r="F6" s="426" t="s">
        <v>33</v>
      </c>
      <c r="G6" s="425"/>
      <c r="H6" s="426" t="s">
        <v>34</v>
      </c>
      <c r="I6" s="425"/>
      <c r="J6" s="426" t="s">
        <v>35</v>
      </c>
      <c r="K6" s="425"/>
    </row>
    <row r="7" spans="1:11" ht="15.75" customHeight="1" thickBot="1">
      <c r="A7" s="423"/>
      <c r="B7" s="20" t="s">
        <v>8</v>
      </c>
      <c r="C7" s="21" t="s">
        <v>17</v>
      </c>
      <c r="D7" s="20" t="s">
        <v>8</v>
      </c>
      <c r="E7" s="21" t="s">
        <v>17</v>
      </c>
      <c r="F7" s="20" t="s">
        <v>8</v>
      </c>
      <c r="G7" s="21" t="s">
        <v>17</v>
      </c>
      <c r="H7" s="20" t="s">
        <v>8</v>
      </c>
      <c r="I7" s="21" t="s">
        <v>17</v>
      </c>
      <c r="J7" s="20" t="s">
        <v>8</v>
      </c>
      <c r="K7" s="21" t="s">
        <v>17</v>
      </c>
    </row>
    <row r="8" spans="1:11" ht="15.75" thickBot="1">
      <c r="A8" s="176" t="s">
        <v>36</v>
      </c>
      <c r="B8" s="265">
        <f>SUM(B9,B10,B11,B12,B13,B14,B15,B16,B17,B18,B19,B20,B21,B22,B23,B24,B25,B26,B27,B28,B29)</f>
        <v>4818</v>
      </c>
      <c r="C8" s="266">
        <f>SUM(C9,C10,C11,C12,C13,C14,C15,C16,C17,C18,C19,C20,C21,C22,C23,C24,C25,C26,C27,C28,C29)</f>
        <v>1733</v>
      </c>
      <c r="D8" s="266">
        <f>SUM(D9,D10,D11,D12,D13,D14,D15,D16,D17,D18,D19,D20,D21,D22,D23,D24,D25,D26,D27,D28,D29)</f>
        <v>1953</v>
      </c>
      <c r="E8" s="266">
        <f>SUM(E9:E29)</f>
        <v>966</v>
      </c>
      <c r="F8" s="266">
        <f>SUM(F9,F10,F11,F12,F13,F14,F15,F16,F17,F18,F19,F20,F21,F22,F23,F24,F25,F26,F27,F28,F30)</f>
        <v>516</v>
      </c>
      <c r="G8" s="266">
        <f>SUM(G9,G10,G11,G12,G13,G14,G15,G16,G17,G18,G19,G20,G21,G22,G23,G24,G25,G26,G27,G28,G30)</f>
        <v>178</v>
      </c>
      <c r="H8" s="266">
        <f>SUM(H9,H10,H11,H12,H13,H14,H15,H16,H17,H18,H19,H20,H21,H22,H23,H24,H25,H26,H27,H28,H30)</f>
        <v>284</v>
      </c>
      <c r="I8" s="266">
        <f>SUM(I9,I10,I11,I12,I13,I14,I15,I16,I17,I18,I19,I20,I21,I22,I23,I24,I25,I26,I27,I28,I30)</f>
        <v>92</v>
      </c>
      <c r="J8" s="266">
        <f>SUM(J9:J29)</f>
        <v>2065</v>
      </c>
      <c r="K8" s="266">
        <f>SUM(K9:K29)</f>
        <v>497</v>
      </c>
    </row>
    <row r="9" spans="1:11" ht="26.25" customHeight="1">
      <c r="A9" s="229" t="s">
        <v>37</v>
      </c>
      <c r="B9" s="241">
        <v>68</v>
      </c>
      <c r="C9" s="242">
        <v>31</v>
      </c>
      <c r="D9" s="230">
        <v>13</v>
      </c>
      <c r="E9" s="242">
        <v>2</v>
      </c>
      <c r="F9" s="230">
        <v>3</v>
      </c>
      <c r="G9" s="242">
        <v>3</v>
      </c>
      <c r="H9" s="230">
        <v>6</v>
      </c>
      <c r="I9" s="242">
        <v>0</v>
      </c>
      <c r="J9" s="230">
        <f>B9-(D9+F9+H9)</f>
        <v>46</v>
      </c>
      <c r="K9" s="231">
        <f>C9-(E9+G9+I9)</f>
        <v>26</v>
      </c>
    </row>
    <row r="10" spans="1:11" ht="26.25" customHeight="1">
      <c r="A10" s="232" t="s">
        <v>38</v>
      </c>
      <c r="B10" s="243">
        <v>36</v>
      </c>
      <c r="C10" s="244">
        <v>12</v>
      </c>
      <c r="D10" s="233">
        <v>5</v>
      </c>
      <c r="E10" s="244">
        <v>6</v>
      </c>
      <c r="F10" s="233">
        <v>6</v>
      </c>
      <c r="G10" s="244">
        <v>1</v>
      </c>
      <c r="H10" s="233">
        <v>1</v>
      </c>
      <c r="I10" s="244">
        <v>1</v>
      </c>
      <c r="J10" s="233">
        <f>B10-(D10+F10+H10)</f>
        <v>24</v>
      </c>
      <c r="K10" s="234">
        <f>C10-(E10+G10+I10)</f>
        <v>4</v>
      </c>
    </row>
    <row r="11" spans="1:11" ht="15">
      <c r="A11" s="232" t="s">
        <v>39</v>
      </c>
      <c r="B11" s="243">
        <v>680</v>
      </c>
      <c r="C11" s="244">
        <v>279</v>
      </c>
      <c r="D11" s="233">
        <v>284</v>
      </c>
      <c r="E11" s="244">
        <v>173</v>
      </c>
      <c r="F11" s="233">
        <v>63</v>
      </c>
      <c r="G11" s="244">
        <v>17</v>
      </c>
      <c r="H11" s="233">
        <v>44</v>
      </c>
      <c r="I11" s="244">
        <v>20</v>
      </c>
      <c r="J11" s="233">
        <f aca="true" t="shared" si="0" ref="J11:J27">B11-(D11+F11+H11)</f>
        <v>289</v>
      </c>
      <c r="K11" s="234">
        <f aca="true" t="shared" si="1" ref="K11:K27">C11-(E11+G11+I11)</f>
        <v>69</v>
      </c>
    </row>
    <row r="12" spans="1:11" ht="36.75" customHeight="1">
      <c r="A12" s="232" t="s">
        <v>40</v>
      </c>
      <c r="B12" s="243">
        <v>35</v>
      </c>
      <c r="C12" s="244">
        <v>92</v>
      </c>
      <c r="D12" s="233">
        <v>12</v>
      </c>
      <c r="E12" s="244">
        <v>13</v>
      </c>
      <c r="F12" s="233">
        <v>2</v>
      </c>
      <c r="G12" s="244">
        <v>41</v>
      </c>
      <c r="H12" s="233">
        <v>2</v>
      </c>
      <c r="I12" s="244">
        <v>1</v>
      </c>
      <c r="J12" s="233">
        <f t="shared" si="0"/>
        <v>19</v>
      </c>
      <c r="K12" s="234">
        <f t="shared" si="1"/>
        <v>37</v>
      </c>
    </row>
    <row r="13" spans="1:11" ht="39.75" customHeight="1">
      <c r="A13" s="232" t="s">
        <v>41</v>
      </c>
      <c r="B13" s="243">
        <v>15</v>
      </c>
      <c r="C13" s="244">
        <v>5</v>
      </c>
      <c r="D13" s="233">
        <v>3</v>
      </c>
      <c r="E13" s="244">
        <v>3</v>
      </c>
      <c r="F13" s="233">
        <v>1</v>
      </c>
      <c r="G13" s="244">
        <v>0</v>
      </c>
      <c r="H13" s="233">
        <v>1</v>
      </c>
      <c r="I13" s="244">
        <v>0</v>
      </c>
      <c r="J13" s="233">
        <f t="shared" si="0"/>
        <v>10</v>
      </c>
      <c r="K13" s="234">
        <f t="shared" si="1"/>
        <v>2</v>
      </c>
    </row>
    <row r="14" spans="1:11" ht="15">
      <c r="A14" s="232" t="s">
        <v>42</v>
      </c>
      <c r="B14" s="243">
        <v>851</v>
      </c>
      <c r="C14" s="244">
        <v>212</v>
      </c>
      <c r="D14" s="233">
        <v>285</v>
      </c>
      <c r="E14" s="244">
        <v>106</v>
      </c>
      <c r="F14" s="233">
        <v>102</v>
      </c>
      <c r="G14" s="244">
        <v>24</v>
      </c>
      <c r="H14" s="233">
        <v>60</v>
      </c>
      <c r="I14" s="244">
        <v>11</v>
      </c>
      <c r="J14" s="233">
        <f t="shared" si="0"/>
        <v>404</v>
      </c>
      <c r="K14" s="234">
        <f t="shared" si="1"/>
        <v>71</v>
      </c>
    </row>
    <row r="15" spans="1:11" ht="47.25" customHeight="1">
      <c r="A15" s="232" t="s">
        <v>43</v>
      </c>
      <c r="B15" s="233">
        <v>1513</v>
      </c>
      <c r="C15" s="244">
        <v>542</v>
      </c>
      <c r="D15" s="233">
        <v>643</v>
      </c>
      <c r="E15" s="244">
        <v>326</v>
      </c>
      <c r="F15" s="233">
        <v>140</v>
      </c>
      <c r="G15" s="244">
        <v>44</v>
      </c>
      <c r="H15" s="233">
        <v>74</v>
      </c>
      <c r="I15" s="244">
        <v>28</v>
      </c>
      <c r="J15" s="233">
        <f t="shared" si="0"/>
        <v>656</v>
      </c>
      <c r="K15" s="234">
        <f t="shared" si="1"/>
        <v>144</v>
      </c>
    </row>
    <row r="16" spans="1:11" ht="18" customHeight="1">
      <c r="A16" s="232" t="s">
        <v>44</v>
      </c>
      <c r="B16" s="243">
        <v>190</v>
      </c>
      <c r="C16" s="244">
        <v>76</v>
      </c>
      <c r="D16" s="233">
        <v>76</v>
      </c>
      <c r="E16" s="244">
        <v>48</v>
      </c>
      <c r="F16" s="233">
        <v>9</v>
      </c>
      <c r="G16" s="244">
        <v>5</v>
      </c>
      <c r="H16" s="233">
        <v>13</v>
      </c>
      <c r="I16" s="244">
        <v>7</v>
      </c>
      <c r="J16" s="233">
        <f t="shared" si="0"/>
        <v>92</v>
      </c>
      <c r="K16" s="234">
        <f t="shared" si="1"/>
        <v>16</v>
      </c>
    </row>
    <row r="17" spans="1:11" ht="26.25" customHeight="1">
      <c r="A17" s="232" t="s">
        <v>45</v>
      </c>
      <c r="B17" s="243">
        <v>270</v>
      </c>
      <c r="C17" s="244">
        <v>58</v>
      </c>
      <c r="D17" s="233">
        <v>107</v>
      </c>
      <c r="E17" s="244">
        <v>31</v>
      </c>
      <c r="F17" s="233">
        <v>39</v>
      </c>
      <c r="G17" s="244">
        <v>5</v>
      </c>
      <c r="H17" s="233">
        <v>18</v>
      </c>
      <c r="I17" s="244">
        <v>2</v>
      </c>
      <c r="J17" s="233">
        <f t="shared" si="0"/>
        <v>106</v>
      </c>
      <c r="K17" s="234">
        <f t="shared" si="1"/>
        <v>20</v>
      </c>
    </row>
    <row r="18" spans="1:11" ht="15">
      <c r="A18" s="232" t="s">
        <v>46</v>
      </c>
      <c r="B18" s="243">
        <v>158</v>
      </c>
      <c r="C18" s="244">
        <v>57</v>
      </c>
      <c r="D18" s="233">
        <v>97</v>
      </c>
      <c r="E18" s="244">
        <v>39</v>
      </c>
      <c r="F18" s="233">
        <v>22</v>
      </c>
      <c r="G18" s="244">
        <v>7</v>
      </c>
      <c r="H18" s="233">
        <v>12</v>
      </c>
      <c r="I18" s="244">
        <v>5</v>
      </c>
      <c r="J18" s="233">
        <f t="shared" si="0"/>
        <v>27</v>
      </c>
      <c r="K18" s="234">
        <f t="shared" si="1"/>
        <v>6</v>
      </c>
    </row>
    <row r="19" spans="1:11" ht="25.5" customHeight="1">
      <c r="A19" s="232" t="s">
        <v>47</v>
      </c>
      <c r="B19" s="243">
        <v>51</v>
      </c>
      <c r="C19" s="244">
        <v>23</v>
      </c>
      <c r="D19" s="233">
        <v>12</v>
      </c>
      <c r="E19" s="244">
        <v>20</v>
      </c>
      <c r="F19" s="233">
        <v>3</v>
      </c>
      <c r="G19" s="244">
        <v>0</v>
      </c>
      <c r="H19" s="233">
        <v>6</v>
      </c>
      <c r="I19" s="244">
        <v>1</v>
      </c>
      <c r="J19" s="233">
        <f t="shared" si="0"/>
        <v>30</v>
      </c>
      <c r="K19" s="234">
        <f t="shared" si="1"/>
        <v>2</v>
      </c>
    </row>
    <row r="20" spans="1:11" ht="23.25">
      <c r="A20" s="232" t="s">
        <v>48</v>
      </c>
      <c r="B20" s="243">
        <v>115</v>
      </c>
      <c r="C20" s="244">
        <v>22</v>
      </c>
      <c r="D20" s="233">
        <v>58</v>
      </c>
      <c r="E20" s="244">
        <v>15</v>
      </c>
      <c r="F20" s="233">
        <v>12</v>
      </c>
      <c r="G20" s="244">
        <v>2</v>
      </c>
      <c r="H20" s="233">
        <v>4</v>
      </c>
      <c r="I20" s="244">
        <v>1</v>
      </c>
      <c r="J20" s="233">
        <f t="shared" si="0"/>
        <v>41</v>
      </c>
      <c r="K20" s="234">
        <f t="shared" si="1"/>
        <v>4</v>
      </c>
    </row>
    <row r="21" spans="1:11" ht="26.25" customHeight="1">
      <c r="A21" s="232" t="s">
        <v>49</v>
      </c>
      <c r="B21" s="243">
        <v>363</v>
      </c>
      <c r="C21" s="244">
        <v>139</v>
      </c>
      <c r="D21" s="233">
        <v>164</v>
      </c>
      <c r="E21" s="244">
        <v>89</v>
      </c>
      <c r="F21" s="233">
        <v>56</v>
      </c>
      <c r="G21" s="244">
        <v>11</v>
      </c>
      <c r="H21" s="233">
        <v>18</v>
      </c>
      <c r="I21" s="244">
        <v>5</v>
      </c>
      <c r="J21" s="233">
        <f t="shared" si="0"/>
        <v>125</v>
      </c>
      <c r="K21" s="234">
        <f t="shared" si="1"/>
        <v>34</v>
      </c>
    </row>
    <row r="22" spans="1:11" ht="25.5" customHeight="1">
      <c r="A22" s="232" t="s">
        <v>50</v>
      </c>
      <c r="B22" s="243">
        <v>239</v>
      </c>
      <c r="C22" s="244">
        <v>51</v>
      </c>
      <c r="D22" s="233">
        <v>101</v>
      </c>
      <c r="E22" s="244">
        <v>30</v>
      </c>
      <c r="F22" s="233">
        <v>27</v>
      </c>
      <c r="G22" s="244">
        <v>6</v>
      </c>
      <c r="H22" s="233">
        <v>12</v>
      </c>
      <c r="I22" s="244">
        <v>2</v>
      </c>
      <c r="J22" s="233">
        <f t="shared" si="0"/>
        <v>99</v>
      </c>
      <c r="K22" s="234">
        <f t="shared" si="1"/>
        <v>13</v>
      </c>
    </row>
    <row r="23" spans="1:11" ht="34.5">
      <c r="A23" s="232" t="s">
        <v>51</v>
      </c>
      <c r="B23" s="243">
        <v>13</v>
      </c>
      <c r="C23" s="244">
        <v>2</v>
      </c>
      <c r="D23" s="233">
        <v>3</v>
      </c>
      <c r="E23" s="233">
        <v>1</v>
      </c>
      <c r="F23" s="233">
        <v>4</v>
      </c>
      <c r="G23" s="233">
        <v>1</v>
      </c>
      <c r="H23" s="244">
        <v>0</v>
      </c>
      <c r="I23" s="244">
        <v>0</v>
      </c>
      <c r="J23" s="233">
        <f t="shared" si="0"/>
        <v>6</v>
      </c>
      <c r="K23" s="234">
        <f t="shared" si="1"/>
        <v>0</v>
      </c>
    </row>
    <row r="24" spans="1:11" ht="15">
      <c r="A24" s="232" t="s">
        <v>52</v>
      </c>
      <c r="B24" s="243">
        <v>100</v>
      </c>
      <c r="C24" s="244">
        <v>52</v>
      </c>
      <c r="D24" s="233">
        <v>39</v>
      </c>
      <c r="E24" s="244">
        <v>20</v>
      </c>
      <c r="F24" s="233">
        <v>11</v>
      </c>
      <c r="G24" s="244">
        <v>4</v>
      </c>
      <c r="H24" s="233">
        <v>6</v>
      </c>
      <c r="I24" s="244">
        <v>2</v>
      </c>
      <c r="J24" s="233">
        <f t="shared" si="0"/>
        <v>44</v>
      </c>
      <c r="K24" s="234">
        <f t="shared" si="1"/>
        <v>26</v>
      </c>
    </row>
    <row r="25" spans="1:11" ht="25.5" customHeight="1">
      <c r="A25" s="232" t="s">
        <v>53</v>
      </c>
      <c r="B25" s="243">
        <v>67</v>
      </c>
      <c r="C25" s="244">
        <v>47</v>
      </c>
      <c r="D25" s="233">
        <v>23</v>
      </c>
      <c r="E25" s="244">
        <v>21</v>
      </c>
      <c r="F25" s="233">
        <v>9</v>
      </c>
      <c r="G25" s="244">
        <v>6</v>
      </c>
      <c r="H25" s="233">
        <v>5</v>
      </c>
      <c r="I25" s="244">
        <v>4</v>
      </c>
      <c r="J25" s="233">
        <f t="shared" si="0"/>
        <v>30</v>
      </c>
      <c r="K25" s="234">
        <f t="shared" si="1"/>
        <v>16</v>
      </c>
    </row>
    <row r="26" spans="1:11" ht="29.25" customHeight="1">
      <c r="A26" s="232" t="s">
        <v>54</v>
      </c>
      <c r="B26" s="243">
        <v>22</v>
      </c>
      <c r="C26" s="244">
        <v>9</v>
      </c>
      <c r="D26" s="233">
        <v>10</v>
      </c>
      <c r="E26" s="244">
        <v>5</v>
      </c>
      <c r="F26" s="233">
        <v>5</v>
      </c>
      <c r="G26" s="244">
        <v>0</v>
      </c>
      <c r="H26" s="244">
        <v>1</v>
      </c>
      <c r="I26" s="244">
        <v>2</v>
      </c>
      <c r="J26" s="233">
        <f t="shared" si="0"/>
        <v>6</v>
      </c>
      <c r="K26" s="234">
        <f t="shared" si="1"/>
        <v>2</v>
      </c>
    </row>
    <row r="27" spans="1:11" ht="23.25">
      <c r="A27" s="232" t="s">
        <v>55</v>
      </c>
      <c r="B27" s="243">
        <v>32</v>
      </c>
      <c r="C27" s="244">
        <v>23</v>
      </c>
      <c r="D27" s="233">
        <v>18</v>
      </c>
      <c r="E27" s="244">
        <v>17</v>
      </c>
      <c r="F27" s="233">
        <v>2</v>
      </c>
      <c r="G27" s="244">
        <v>1</v>
      </c>
      <c r="H27" s="233">
        <v>1</v>
      </c>
      <c r="I27" s="244">
        <v>0</v>
      </c>
      <c r="J27" s="233">
        <f t="shared" si="0"/>
        <v>11</v>
      </c>
      <c r="K27" s="234">
        <f t="shared" si="1"/>
        <v>5</v>
      </c>
    </row>
    <row r="28" spans="1:11" ht="92.25" customHeight="1">
      <c r="A28" s="232" t="s">
        <v>56</v>
      </c>
      <c r="B28" s="243">
        <v>0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33">
        <f>B28-(D28+F28+H28)</f>
        <v>0</v>
      </c>
      <c r="K28" s="234">
        <f>C28-(E28+G28+I28)</f>
        <v>0</v>
      </c>
    </row>
    <row r="29" spans="1:11" ht="46.5" thickBot="1">
      <c r="A29" s="235" t="s">
        <v>57</v>
      </c>
      <c r="B29" s="245">
        <v>0</v>
      </c>
      <c r="C29" s="246">
        <v>1</v>
      </c>
      <c r="D29" s="246">
        <v>0</v>
      </c>
      <c r="E29" s="246">
        <v>1</v>
      </c>
      <c r="F29" s="246">
        <v>0</v>
      </c>
      <c r="G29" s="246">
        <v>0</v>
      </c>
      <c r="H29" s="246">
        <v>0</v>
      </c>
      <c r="I29" s="246">
        <v>0</v>
      </c>
      <c r="J29" s="236">
        <v>0</v>
      </c>
      <c r="K29" s="237">
        <v>0</v>
      </c>
    </row>
    <row r="30" spans="1:11" ht="15">
      <c r="A30" s="22" t="s">
        <v>18</v>
      </c>
      <c r="B30" s="2"/>
      <c r="C30" s="23"/>
      <c r="D30" s="24"/>
      <c r="E30" s="24"/>
      <c r="F30" s="24"/>
      <c r="G30" s="24"/>
      <c r="H30" s="24"/>
      <c r="I30" s="24"/>
      <c r="J30" s="24"/>
      <c r="K30" s="24"/>
    </row>
    <row r="31" spans="6:9" ht="15" customHeight="1">
      <c r="F31" s="3"/>
      <c r="G31" s="3"/>
      <c r="H31" s="3"/>
      <c r="I31" s="3"/>
    </row>
    <row r="32" spans="1:9" ht="15">
      <c r="A32" s="22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&amp;L20.01.2017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1" ht="15">
      <c r="L1" s="175"/>
    </row>
    <row r="2" spans="1:11" ht="16.5" thickBot="1">
      <c r="A2" s="421" t="s">
        <v>587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2:11" ht="15.75">
      <c r="B3" s="25"/>
      <c r="C3" s="26"/>
      <c r="D3" s="26"/>
      <c r="E3" s="26"/>
      <c r="F3" s="26"/>
      <c r="G3" s="26"/>
      <c r="H3" s="26"/>
      <c r="I3" s="26"/>
      <c r="J3" s="26"/>
      <c r="K3" s="26"/>
    </row>
    <row r="4" spans="1:11" ht="15.75" customHeight="1">
      <c r="A4" s="415" t="s">
        <v>58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</row>
    <row r="5" spans="2:11" ht="16.5" customHeight="1" thickBot="1">
      <c r="B5" s="19"/>
      <c r="C5" s="19"/>
      <c r="D5" s="19"/>
      <c r="E5" s="267"/>
      <c r="F5" s="19"/>
      <c r="G5" s="19"/>
      <c r="H5" s="19"/>
      <c r="I5" s="19"/>
      <c r="J5" s="19"/>
      <c r="K5" s="19"/>
    </row>
    <row r="6" spans="1:11" ht="27" customHeight="1" thickBot="1">
      <c r="A6" s="422" t="s">
        <v>433</v>
      </c>
      <c r="B6" s="424" t="s">
        <v>31</v>
      </c>
      <c r="C6" s="425"/>
      <c r="D6" s="426" t="s">
        <v>32</v>
      </c>
      <c r="E6" s="425"/>
      <c r="F6" s="426" t="s">
        <v>33</v>
      </c>
      <c r="G6" s="425"/>
      <c r="H6" s="426" t="s">
        <v>34</v>
      </c>
      <c r="I6" s="425"/>
      <c r="J6" s="426" t="s">
        <v>35</v>
      </c>
      <c r="K6" s="428"/>
    </row>
    <row r="7" spans="1:11" ht="15" customHeight="1" thickBot="1">
      <c r="A7" s="423"/>
      <c r="B7" s="20" t="s">
        <v>8</v>
      </c>
      <c r="C7" s="21" t="s">
        <v>17</v>
      </c>
      <c r="D7" s="20" t="s">
        <v>8</v>
      </c>
      <c r="E7" s="21" t="s">
        <v>17</v>
      </c>
      <c r="F7" s="20" t="s">
        <v>8</v>
      </c>
      <c r="G7" s="21" t="s">
        <v>17</v>
      </c>
      <c r="H7" s="20" t="s">
        <v>8</v>
      </c>
      <c r="I7" s="21" t="s">
        <v>17</v>
      </c>
      <c r="J7" s="20" t="s">
        <v>8</v>
      </c>
      <c r="K7" s="21" t="s">
        <v>17</v>
      </c>
    </row>
    <row r="8" spans="1:11" ht="15.75" thickBot="1">
      <c r="A8" s="27" t="s">
        <v>36</v>
      </c>
      <c r="B8" s="86">
        <f>SUM(B9,B10,B11,B12,B13,B14,B15,B16,B17,B18,B19,B20,B21,B22,B23,B24,B25,B26,B27,B28,B29)</f>
        <v>5259</v>
      </c>
      <c r="C8" s="86">
        <f>SUM(C9,C10,C11,C12,C13,C14,C15,C16,C17,C18,C19,C20,C21,C22,C23,C24,C25,C26,C27,C28,C29)</f>
        <v>2171</v>
      </c>
      <c r="D8" s="28">
        <f aca="true" t="shared" si="0" ref="D8:K8">SUM(D9,D10,D11,D12,D13,D14,D15,D16,D17,D18,D19,D20,D21,D22,D23,D24,D25,D26,D27,D28,D29)</f>
        <v>2769</v>
      </c>
      <c r="E8" s="28">
        <f t="shared" si="0"/>
        <v>656</v>
      </c>
      <c r="F8" s="28">
        <f t="shared" si="0"/>
        <v>222</v>
      </c>
      <c r="G8" s="28">
        <f t="shared" si="0"/>
        <v>308</v>
      </c>
      <c r="H8" s="28">
        <f t="shared" si="0"/>
        <v>255</v>
      </c>
      <c r="I8" s="28">
        <f t="shared" si="0"/>
        <v>86</v>
      </c>
      <c r="J8" s="126">
        <f>SUM(J9,J10,J11,J12,J13,J14,J15,J16,J17,J18,J19,J20,J21,J22,J23,J24,J25,J26,J27,J28,J29)</f>
        <v>2013</v>
      </c>
      <c r="K8" s="126">
        <f t="shared" si="0"/>
        <v>1121</v>
      </c>
    </row>
    <row r="9" spans="1:11" ht="29.25" customHeight="1">
      <c r="A9" s="346" t="s">
        <v>37</v>
      </c>
      <c r="B9" s="347">
        <v>20</v>
      </c>
      <c r="C9" s="347">
        <v>49</v>
      </c>
      <c r="D9" s="348">
        <v>2</v>
      </c>
      <c r="E9" s="348">
        <v>2</v>
      </c>
      <c r="F9" s="348">
        <v>1</v>
      </c>
      <c r="G9" s="348">
        <v>3</v>
      </c>
      <c r="H9" s="348">
        <v>1</v>
      </c>
      <c r="I9" s="348">
        <v>0</v>
      </c>
      <c r="J9" s="242">
        <f>B9-(D9+F9+H9)</f>
        <v>16</v>
      </c>
      <c r="K9" s="330">
        <f>C9-(E9+G9+I9)</f>
        <v>44</v>
      </c>
    </row>
    <row r="10" spans="1:11" ht="23.25">
      <c r="A10" s="349" t="s">
        <v>38</v>
      </c>
      <c r="B10" s="347">
        <v>4</v>
      </c>
      <c r="C10" s="347">
        <v>1</v>
      </c>
      <c r="D10" s="347">
        <v>2</v>
      </c>
      <c r="E10" s="347">
        <v>0</v>
      </c>
      <c r="F10" s="347">
        <v>0</v>
      </c>
      <c r="G10" s="347">
        <v>0</v>
      </c>
      <c r="H10" s="347">
        <v>0</v>
      </c>
      <c r="I10" s="347">
        <v>0</v>
      </c>
      <c r="J10" s="244">
        <f>B10-(D10+F10+H10)</f>
        <v>2</v>
      </c>
      <c r="K10" s="331">
        <f>C10-(E10+G10+I10)</f>
        <v>1</v>
      </c>
    </row>
    <row r="11" spans="1:11" ht="15">
      <c r="A11" s="349" t="s">
        <v>39</v>
      </c>
      <c r="B11" s="347">
        <v>823</v>
      </c>
      <c r="C11" s="347">
        <v>220</v>
      </c>
      <c r="D11" s="347">
        <v>580</v>
      </c>
      <c r="E11" s="347">
        <v>82</v>
      </c>
      <c r="F11" s="347">
        <v>12</v>
      </c>
      <c r="G11" s="347">
        <v>21</v>
      </c>
      <c r="H11" s="347">
        <v>28</v>
      </c>
      <c r="I11" s="347">
        <v>7</v>
      </c>
      <c r="J11" s="244">
        <f aca="true" t="shared" si="1" ref="J11:J27">B11-(D11+F11+H11)</f>
        <v>203</v>
      </c>
      <c r="K11" s="331">
        <f aca="true" t="shared" si="2" ref="K11:K27">C11-(E11+G11+I11)</f>
        <v>110</v>
      </c>
    </row>
    <row r="12" spans="1:11" ht="36.75" customHeight="1">
      <c r="A12" s="349" t="s">
        <v>40</v>
      </c>
      <c r="B12" s="347">
        <v>8</v>
      </c>
      <c r="C12" s="347">
        <v>2</v>
      </c>
      <c r="D12" s="347">
        <v>2</v>
      </c>
      <c r="E12" s="347">
        <v>0</v>
      </c>
      <c r="F12" s="347">
        <v>0</v>
      </c>
      <c r="G12" s="347">
        <v>0</v>
      </c>
      <c r="H12" s="347">
        <v>1</v>
      </c>
      <c r="I12" s="347">
        <v>0</v>
      </c>
      <c r="J12" s="244">
        <f t="shared" si="1"/>
        <v>5</v>
      </c>
      <c r="K12" s="331">
        <f t="shared" si="2"/>
        <v>2</v>
      </c>
    </row>
    <row r="13" spans="1:11" ht="38.25" customHeight="1">
      <c r="A13" s="349" t="s">
        <v>41</v>
      </c>
      <c r="B13" s="347">
        <v>6</v>
      </c>
      <c r="C13" s="347">
        <v>2</v>
      </c>
      <c r="D13" s="347">
        <v>2</v>
      </c>
      <c r="E13" s="347">
        <v>0</v>
      </c>
      <c r="F13" s="347">
        <v>1</v>
      </c>
      <c r="G13" s="347">
        <v>0</v>
      </c>
      <c r="H13" s="347">
        <v>0</v>
      </c>
      <c r="I13" s="347">
        <v>0</v>
      </c>
      <c r="J13" s="244">
        <f t="shared" si="1"/>
        <v>3</v>
      </c>
      <c r="K13" s="331">
        <f t="shared" si="2"/>
        <v>2</v>
      </c>
    </row>
    <row r="14" spans="1:11" ht="15">
      <c r="A14" s="349" t="s">
        <v>42</v>
      </c>
      <c r="B14" s="347">
        <v>1058</v>
      </c>
      <c r="C14" s="347">
        <v>373</v>
      </c>
      <c r="D14" s="347">
        <v>329</v>
      </c>
      <c r="E14" s="347">
        <v>128</v>
      </c>
      <c r="F14" s="347">
        <v>68</v>
      </c>
      <c r="G14" s="347">
        <v>67</v>
      </c>
      <c r="H14" s="347">
        <v>66</v>
      </c>
      <c r="I14" s="347">
        <v>12</v>
      </c>
      <c r="J14" s="244">
        <f t="shared" si="1"/>
        <v>595</v>
      </c>
      <c r="K14" s="331">
        <f t="shared" si="2"/>
        <v>166</v>
      </c>
    </row>
    <row r="15" spans="1:11" ht="47.25" customHeight="1">
      <c r="A15" s="349" t="s">
        <v>43</v>
      </c>
      <c r="B15" s="347">
        <v>2041</v>
      </c>
      <c r="C15" s="347">
        <v>931</v>
      </c>
      <c r="D15" s="347">
        <v>1112</v>
      </c>
      <c r="E15" s="347">
        <v>221</v>
      </c>
      <c r="F15" s="347">
        <v>83</v>
      </c>
      <c r="G15" s="347">
        <v>114</v>
      </c>
      <c r="H15" s="347">
        <v>92</v>
      </c>
      <c r="I15" s="347">
        <v>47</v>
      </c>
      <c r="J15" s="244">
        <f t="shared" si="1"/>
        <v>754</v>
      </c>
      <c r="K15" s="331">
        <f t="shared" si="2"/>
        <v>549</v>
      </c>
    </row>
    <row r="16" spans="1:11" ht="19.5" customHeight="1">
      <c r="A16" s="349" t="s">
        <v>44</v>
      </c>
      <c r="B16" s="347">
        <v>265</v>
      </c>
      <c r="C16" s="347">
        <v>105</v>
      </c>
      <c r="D16" s="347">
        <v>173</v>
      </c>
      <c r="E16" s="347">
        <v>72</v>
      </c>
      <c r="F16" s="347">
        <v>8</v>
      </c>
      <c r="G16" s="347">
        <v>6</v>
      </c>
      <c r="H16" s="347">
        <v>8</v>
      </c>
      <c r="I16" s="347">
        <v>0</v>
      </c>
      <c r="J16" s="244">
        <f t="shared" si="1"/>
        <v>76</v>
      </c>
      <c r="K16" s="331">
        <f t="shared" si="2"/>
        <v>27</v>
      </c>
    </row>
    <row r="17" spans="1:11" ht="26.25" customHeight="1">
      <c r="A17" s="349" t="s">
        <v>45</v>
      </c>
      <c r="B17" s="347">
        <v>277</v>
      </c>
      <c r="C17" s="347">
        <v>146</v>
      </c>
      <c r="D17" s="347">
        <v>161</v>
      </c>
      <c r="E17" s="347">
        <v>46</v>
      </c>
      <c r="F17" s="347">
        <v>10</v>
      </c>
      <c r="G17" s="347">
        <v>32</v>
      </c>
      <c r="H17" s="347">
        <v>14</v>
      </c>
      <c r="I17" s="347">
        <v>3</v>
      </c>
      <c r="J17" s="244">
        <f t="shared" si="1"/>
        <v>92</v>
      </c>
      <c r="K17" s="331">
        <f t="shared" si="2"/>
        <v>65</v>
      </c>
    </row>
    <row r="18" spans="1:11" ht="15">
      <c r="A18" s="349" t="s">
        <v>46</v>
      </c>
      <c r="B18" s="347">
        <v>79</v>
      </c>
      <c r="C18" s="347">
        <v>33</v>
      </c>
      <c r="D18" s="347">
        <v>59</v>
      </c>
      <c r="E18" s="347">
        <v>13</v>
      </c>
      <c r="F18" s="347">
        <v>4</v>
      </c>
      <c r="G18" s="347">
        <v>4</v>
      </c>
      <c r="H18" s="347">
        <v>6</v>
      </c>
      <c r="I18" s="347">
        <v>2</v>
      </c>
      <c r="J18" s="244">
        <f t="shared" si="1"/>
        <v>10</v>
      </c>
      <c r="K18" s="331">
        <f t="shared" si="2"/>
        <v>14</v>
      </c>
    </row>
    <row r="19" spans="1:11" ht="27.75" customHeight="1">
      <c r="A19" s="349" t="s">
        <v>47</v>
      </c>
      <c r="B19" s="347">
        <v>39</v>
      </c>
      <c r="C19" s="347">
        <v>36</v>
      </c>
      <c r="D19" s="347">
        <v>11</v>
      </c>
      <c r="E19" s="347">
        <v>9</v>
      </c>
      <c r="F19" s="347">
        <v>1</v>
      </c>
      <c r="G19" s="347">
        <v>2</v>
      </c>
      <c r="H19" s="347">
        <v>1</v>
      </c>
      <c r="I19" s="347">
        <v>2</v>
      </c>
      <c r="J19" s="244">
        <f t="shared" si="1"/>
        <v>26</v>
      </c>
      <c r="K19" s="331">
        <f t="shared" si="2"/>
        <v>23</v>
      </c>
    </row>
    <row r="20" spans="1:11" ht="25.5" customHeight="1">
      <c r="A20" s="349" t="s">
        <v>48</v>
      </c>
      <c r="B20" s="347">
        <v>86</v>
      </c>
      <c r="C20" s="347">
        <v>55</v>
      </c>
      <c r="D20" s="347">
        <v>43</v>
      </c>
      <c r="E20" s="347">
        <v>22</v>
      </c>
      <c r="F20" s="347">
        <v>7</v>
      </c>
      <c r="G20" s="347">
        <v>11</v>
      </c>
      <c r="H20" s="347">
        <v>4</v>
      </c>
      <c r="I20" s="347">
        <v>1</v>
      </c>
      <c r="J20" s="244">
        <f t="shared" si="1"/>
        <v>32</v>
      </c>
      <c r="K20" s="331">
        <f t="shared" si="2"/>
        <v>21</v>
      </c>
    </row>
    <row r="21" spans="1:11" ht="26.25" customHeight="1">
      <c r="A21" s="349" t="s">
        <v>49</v>
      </c>
      <c r="B21" s="347">
        <v>238</v>
      </c>
      <c r="C21" s="347">
        <v>78</v>
      </c>
      <c r="D21" s="347">
        <v>115</v>
      </c>
      <c r="E21" s="347">
        <v>22</v>
      </c>
      <c r="F21" s="347">
        <v>12</v>
      </c>
      <c r="G21" s="347">
        <v>14</v>
      </c>
      <c r="H21" s="347">
        <v>16</v>
      </c>
      <c r="I21" s="347">
        <v>5</v>
      </c>
      <c r="J21" s="244">
        <f t="shared" si="1"/>
        <v>95</v>
      </c>
      <c r="K21" s="331">
        <f t="shared" si="2"/>
        <v>37</v>
      </c>
    </row>
    <row r="22" spans="1:11" ht="28.5" customHeight="1">
      <c r="A22" s="349" t="s">
        <v>50</v>
      </c>
      <c r="B22" s="347">
        <v>119</v>
      </c>
      <c r="C22" s="347">
        <v>36</v>
      </c>
      <c r="D22" s="347">
        <v>66</v>
      </c>
      <c r="E22" s="347">
        <v>12</v>
      </c>
      <c r="F22" s="347">
        <v>8</v>
      </c>
      <c r="G22" s="347">
        <v>6</v>
      </c>
      <c r="H22" s="347">
        <v>4</v>
      </c>
      <c r="I22" s="347">
        <v>1</v>
      </c>
      <c r="J22" s="244">
        <f t="shared" si="1"/>
        <v>41</v>
      </c>
      <c r="K22" s="331">
        <f t="shared" si="2"/>
        <v>17</v>
      </c>
    </row>
    <row r="23" spans="1:11" ht="34.5">
      <c r="A23" s="349" t="s">
        <v>51</v>
      </c>
      <c r="B23" s="347">
        <v>2</v>
      </c>
      <c r="C23" s="347">
        <v>1</v>
      </c>
      <c r="D23" s="347">
        <v>2</v>
      </c>
      <c r="E23" s="347">
        <v>0</v>
      </c>
      <c r="F23" s="347">
        <v>0</v>
      </c>
      <c r="G23" s="347">
        <v>0</v>
      </c>
      <c r="H23" s="347">
        <v>0</v>
      </c>
      <c r="I23" s="347">
        <v>0</v>
      </c>
      <c r="J23" s="244">
        <f t="shared" si="1"/>
        <v>0</v>
      </c>
      <c r="K23" s="331">
        <f t="shared" si="2"/>
        <v>1</v>
      </c>
    </row>
    <row r="24" spans="1:11" ht="15">
      <c r="A24" s="349" t="s">
        <v>52</v>
      </c>
      <c r="B24" s="347">
        <v>79</v>
      </c>
      <c r="C24" s="347">
        <v>38</v>
      </c>
      <c r="D24" s="347">
        <v>38</v>
      </c>
      <c r="E24" s="347">
        <v>7</v>
      </c>
      <c r="F24" s="347">
        <v>4</v>
      </c>
      <c r="G24" s="347">
        <v>10</v>
      </c>
      <c r="H24" s="347">
        <v>4</v>
      </c>
      <c r="I24" s="347">
        <v>3</v>
      </c>
      <c r="J24" s="244">
        <f t="shared" si="1"/>
        <v>33</v>
      </c>
      <c r="K24" s="331">
        <f t="shared" si="2"/>
        <v>18</v>
      </c>
    </row>
    <row r="25" spans="1:11" ht="25.5" customHeight="1">
      <c r="A25" s="349" t="s">
        <v>53</v>
      </c>
      <c r="B25" s="347">
        <v>17</v>
      </c>
      <c r="C25" s="347">
        <v>7</v>
      </c>
      <c r="D25" s="347">
        <v>7</v>
      </c>
      <c r="E25" s="347">
        <v>1</v>
      </c>
      <c r="F25" s="347">
        <v>1</v>
      </c>
      <c r="G25" s="347">
        <v>1</v>
      </c>
      <c r="H25" s="347">
        <v>2</v>
      </c>
      <c r="I25" s="347">
        <v>0</v>
      </c>
      <c r="J25" s="244">
        <f t="shared" si="1"/>
        <v>7</v>
      </c>
      <c r="K25" s="331">
        <f t="shared" si="2"/>
        <v>5</v>
      </c>
    </row>
    <row r="26" spans="1:11" ht="30.75" customHeight="1">
      <c r="A26" s="349" t="s">
        <v>54</v>
      </c>
      <c r="B26" s="347">
        <v>22</v>
      </c>
      <c r="C26" s="347">
        <v>21</v>
      </c>
      <c r="D26" s="347">
        <v>14</v>
      </c>
      <c r="E26" s="347">
        <v>9</v>
      </c>
      <c r="F26" s="347">
        <v>0</v>
      </c>
      <c r="G26" s="347">
        <v>4</v>
      </c>
      <c r="H26" s="347">
        <v>2</v>
      </c>
      <c r="I26" s="347">
        <v>1</v>
      </c>
      <c r="J26" s="244">
        <f t="shared" si="1"/>
        <v>6</v>
      </c>
      <c r="K26" s="331">
        <f t="shared" si="2"/>
        <v>7</v>
      </c>
    </row>
    <row r="27" spans="1:11" ht="21" customHeight="1">
      <c r="A27" s="349" t="s">
        <v>55</v>
      </c>
      <c r="B27" s="347">
        <v>76</v>
      </c>
      <c r="C27" s="347">
        <v>37</v>
      </c>
      <c r="D27" s="347">
        <v>51</v>
      </c>
      <c r="E27" s="347">
        <v>10</v>
      </c>
      <c r="F27" s="347">
        <v>2</v>
      </c>
      <c r="G27" s="347">
        <v>13</v>
      </c>
      <c r="H27" s="347">
        <v>6</v>
      </c>
      <c r="I27" s="347">
        <v>2</v>
      </c>
      <c r="J27" s="244">
        <f t="shared" si="1"/>
        <v>17</v>
      </c>
      <c r="K27" s="331">
        <f t="shared" si="2"/>
        <v>12</v>
      </c>
    </row>
    <row r="28" spans="1:11" ht="79.5" customHeight="1">
      <c r="A28" s="349" t="s">
        <v>56</v>
      </c>
      <c r="B28" s="347">
        <v>0</v>
      </c>
      <c r="C28" s="347">
        <v>0</v>
      </c>
      <c r="D28" s="347">
        <v>0</v>
      </c>
      <c r="E28" s="347">
        <v>0</v>
      </c>
      <c r="F28" s="347">
        <v>0</v>
      </c>
      <c r="G28" s="347">
        <v>0</v>
      </c>
      <c r="H28" s="347">
        <v>0</v>
      </c>
      <c r="I28" s="347">
        <v>0</v>
      </c>
      <c r="J28" s="244">
        <f>B28-(D28+F28+H28)</f>
        <v>0</v>
      </c>
      <c r="K28" s="331">
        <f>C28-(E28+G28+I28)</f>
        <v>0</v>
      </c>
    </row>
    <row r="29" spans="1:11" ht="36" customHeight="1" thickBot="1">
      <c r="A29" s="350" t="s">
        <v>57</v>
      </c>
      <c r="B29" s="351">
        <v>0</v>
      </c>
      <c r="C29" s="351">
        <v>0</v>
      </c>
      <c r="D29" s="351">
        <v>0</v>
      </c>
      <c r="E29" s="351">
        <v>0</v>
      </c>
      <c r="F29" s="351">
        <v>0</v>
      </c>
      <c r="G29" s="351">
        <v>0</v>
      </c>
      <c r="H29" s="351">
        <v>0</v>
      </c>
      <c r="I29" s="351">
        <v>0</v>
      </c>
      <c r="J29" s="246">
        <v>0</v>
      </c>
      <c r="K29" s="332">
        <v>0</v>
      </c>
    </row>
    <row r="30" spans="1:11" ht="15">
      <c r="A30" s="427" t="s">
        <v>18</v>
      </c>
      <c r="B30" s="427"/>
      <c r="C30" s="427"/>
      <c r="D30" s="24"/>
      <c r="E30" s="24"/>
      <c r="F30" s="24"/>
      <c r="G30" s="24"/>
      <c r="H30" s="24"/>
      <c r="I30" s="24"/>
      <c r="J30" s="24"/>
      <c r="K30" s="24"/>
    </row>
    <row r="31" ht="15" customHeight="1">
      <c r="A31" s="29"/>
    </row>
    <row r="32" ht="15">
      <c r="A32" s="29"/>
    </row>
    <row r="33" ht="15">
      <c r="A33" s="29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="115" zoomScaleNormal="115" zoomScalePageLayoutView="0" workbookViewId="0" topLeftCell="A16">
      <selection activeCell="C5" sqref="C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1" ht="15">
      <c r="K1" s="360"/>
    </row>
    <row r="2" spans="1:10" ht="15.75" customHeight="1" thickBot="1">
      <c r="A2" s="429" t="s">
        <v>587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1:10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customHeight="1">
      <c r="A4" s="430" t="s">
        <v>213</v>
      </c>
      <c r="B4" s="430"/>
      <c r="C4" s="430"/>
      <c r="D4" s="430"/>
      <c r="E4" s="430"/>
      <c r="F4" s="430"/>
      <c r="G4" s="430"/>
      <c r="H4" s="430"/>
      <c r="I4" s="430"/>
      <c r="J4" s="430"/>
    </row>
    <row r="5" spans="2:10" ht="16.5" customHeight="1" thickBot="1">
      <c r="B5" s="19"/>
      <c r="C5" s="267"/>
      <c r="D5" s="19"/>
      <c r="E5" s="19"/>
      <c r="F5" s="19"/>
      <c r="G5" s="19"/>
      <c r="H5" s="19"/>
      <c r="I5" s="19"/>
      <c r="J5" s="58"/>
    </row>
    <row r="6" spans="1:10" ht="15.75" thickBot="1">
      <c r="A6" s="422" t="s">
        <v>434</v>
      </c>
      <c r="B6" s="431" t="s">
        <v>595</v>
      </c>
      <c r="C6" s="432"/>
      <c r="D6" s="432"/>
      <c r="E6" s="433"/>
      <c r="F6" s="426" t="s">
        <v>596</v>
      </c>
      <c r="G6" s="434"/>
      <c r="H6" s="434"/>
      <c r="I6" s="425"/>
      <c r="J6" s="179"/>
    </row>
    <row r="7" spans="1:10" ht="15.75" customHeight="1" thickBot="1">
      <c r="A7" s="423"/>
      <c r="B7" s="435" t="s">
        <v>214</v>
      </c>
      <c r="C7" s="436"/>
      <c r="D7" s="435" t="s">
        <v>472</v>
      </c>
      <c r="E7" s="436"/>
      <c r="F7" s="435" t="s">
        <v>214</v>
      </c>
      <c r="G7" s="436"/>
      <c r="H7" s="435" t="s">
        <v>472</v>
      </c>
      <c r="I7" s="436"/>
      <c r="J7" s="17"/>
    </row>
    <row r="8" spans="1:10" ht="15.75" thickBot="1">
      <c r="A8" s="176" t="s">
        <v>36</v>
      </c>
      <c r="B8" s="177" t="s">
        <v>8</v>
      </c>
      <c r="C8" s="178" t="s">
        <v>17</v>
      </c>
      <c r="D8" s="177" t="s">
        <v>8</v>
      </c>
      <c r="E8" s="178" t="s">
        <v>17</v>
      </c>
      <c r="F8" s="177" t="s">
        <v>8</v>
      </c>
      <c r="G8" s="178" t="s">
        <v>17</v>
      </c>
      <c r="H8" s="177" t="s">
        <v>8</v>
      </c>
      <c r="I8" s="177" t="s">
        <v>17</v>
      </c>
      <c r="J8" s="17"/>
    </row>
    <row r="9" spans="1:10" ht="24" thickBot="1">
      <c r="A9" s="229" t="s">
        <v>37</v>
      </c>
      <c r="B9" s="242">
        <v>68</v>
      </c>
      <c r="C9" s="242">
        <v>31</v>
      </c>
      <c r="D9" s="242">
        <v>20</v>
      </c>
      <c r="E9" s="242">
        <v>49</v>
      </c>
      <c r="F9" s="242">
        <v>1149</v>
      </c>
      <c r="G9" s="242">
        <v>245</v>
      </c>
      <c r="H9" s="242">
        <v>226</v>
      </c>
      <c r="I9" s="242">
        <v>345</v>
      </c>
      <c r="J9" s="17"/>
    </row>
    <row r="10" spans="1:10" ht="24" thickBot="1">
      <c r="A10" s="232" t="s">
        <v>38</v>
      </c>
      <c r="B10" s="242">
        <v>36</v>
      </c>
      <c r="C10" s="242">
        <v>12</v>
      </c>
      <c r="D10" s="242">
        <v>4</v>
      </c>
      <c r="E10" s="242">
        <v>1</v>
      </c>
      <c r="F10" s="242">
        <v>419</v>
      </c>
      <c r="G10" s="242">
        <v>73</v>
      </c>
      <c r="H10" s="242">
        <v>61</v>
      </c>
      <c r="I10" s="242">
        <v>28</v>
      </c>
      <c r="J10" s="17"/>
    </row>
    <row r="11" spans="1:10" ht="15.75" thickBot="1">
      <c r="A11" s="232" t="s">
        <v>39</v>
      </c>
      <c r="B11" s="242">
        <v>680</v>
      </c>
      <c r="C11" s="242">
        <v>279</v>
      </c>
      <c r="D11" s="242">
        <v>823</v>
      </c>
      <c r="E11" s="242">
        <v>220</v>
      </c>
      <c r="F11" s="242">
        <v>8636</v>
      </c>
      <c r="G11" s="242">
        <v>1551</v>
      </c>
      <c r="H11" s="242">
        <v>4714</v>
      </c>
      <c r="I11" s="242">
        <v>2011</v>
      </c>
      <c r="J11" s="17"/>
    </row>
    <row r="12" spans="1:10" ht="35.25" thickBot="1">
      <c r="A12" s="232" t="s">
        <v>40</v>
      </c>
      <c r="B12" s="242">
        <v>35</v>
      </c>
      <c r="C12" s="242">
        <v>92</v>
      </c>
      <c r="D12" s="242">
        <v>8</v>
      </c>
      <c r="E12" s="242">
        <v>2</v>
      </c>
      <c r="F12" s="242">
        <v>1374</v>
      </c>
      <c r="G12" s="242">
        <v>319</v>
      </c>
      <c r="H12" s="242">
        <v>155</v>
      </c>
      <c r="I12" s="242">
        <v>19</v>
      </c>
      <c r="J12" s="17"/>
    </row>
    <row r="13" spans="1:10" ht="35.25" thickBot="1">
      <c r="A13" s="232" t="s">
        <v>41</v>
      </c>
      <c r="B13" s="242">
        <v>15</v>
      </c>
      <c r="C13" s="242">
        <v>5</v>
      </c>
      <c r="D13" s="242">
        <v>6</v>
      </c>
      <c r="E13" s="242">
        <v>2</v>
      </c>
      <c r="F13" s="242">
        <v>181</v>
      </c>
      <c r="G13" s="242">
        <v>24</v>
      </c>
      <c r="H13" s="242">
        <v>78</v>
      </c>
      <c r="I13" s="242">
        <v>27</v>
      </c>
      <c r="J13" s="17"/>
    </row>
    <row r="14" spans="1:10" ht="15.75" thickBot="1">
      <c r="A14" s="232" t="s">
        <v>42</v>
      </c>
      <c r="B14" s="242">
        <v>851</v>
      </c>
      <c r="C14" s="242">
        <v>212</v>
      </c>
      <c r="D14" s="242">
        <v>1058</v>
      </c>
      <c r="E14" s="242">
        <v>373</v>
      </c>
      <c r="F14" s="242">
        <v>11657</v>
      </c>
      <c r="G14" s="242">
        <v>1185</v>
      </c>
      <c r="H14" s="242">
        <v>11757</v>
      </c>
      <c r="I14" s="242">
        <v>2964</v>
      </c>
      <c r="J14" s="17"/>
    </row>
    <row r="15" spans="1:10" ht="46.5" thickBot="1">
      <c r="A15" s="232" t="s">
        <v>43</v>
      </c>
      <c r="B15" s="242">
        <v>1513</v>
      </c>
      <c r="C15" s="242">
        <v>542</v>
      </c>
      <c r="D15" s="242">
        <v>2041</v>
      </c>
      <c r="E15" s="242">
        <v>931</v>
      </c>
      <c r="F15" s="242">
        <v>18656</v>
      </c>
      <c r="G15" s="242">
        <v>3616</v>
      </c>
      <c r="H15" s="242">
        <v>13824</v>
      </c>
      <c r="I15" s="242">
        <v>8808</v>
      </c>
      <c r="J15" s="17"/>
    </row>
    <row r="16" spans="1:10" ht="15.75" thickBot="1">
      <c r="A16" s="232" t="s">
        <v>44</v>
      </c>
      <c r="B16" s="242">
        <v>190</v>
      </c>
      <c r="C16" s="242">
        <v>76</v>
      </c>
      <c r="D16" s="242">
        <v>265</v>
      </c>
      <c r="E16" s="242">
        <v>105</v>
      </c>
      <c r="F16" s="242">
        <v>2199</v>
      </c>
      <c r="G16" s="242">
        <v>456</v>
      </c>
      <c r="H16" s="242">
        <v>1756</v>
      </c>
      <c r="I16" s="242">
        <v>892</v>
      </c>
      <c r="J16" s="17"/>
    </row>
    <row r="17" spans="1:10" ht="24" thickBot="1">
      <c r="A17" s="232" t="s">
        <v>45</v>
      </c>
      <c r="B17" s="242">
        <v>270</v>
      </c>
      <c r="C17" s="242">
        <v>58</v>
      </c>
      <c r="D17" s="242">
        <v>277</v>
      </c>
      <c r="E17" s="242">
        <v>146</v>
      </c>
      <c r="F17" s="242">
        <v>3515</v>
      </c>
      <c r="G17" s="242">
        <v>405</v>
      </c>
      <c r="H17" s="242">
        <v>2506</v>
      </c>
      <c r="I17" s="242">
        <v>1395</v>
      </c>
      <c r="J17" s="17"/>
    </row>
    <row r="18" spans="1:10" ht="15.75" thickBot="1">
      <c r="A18" s="232" t="s">
        <v>46</v>
      </c>
      <c r="B18" s="242">
        <v>158</v>
      </c>
      <c r="C18" s="242">
        <v>57</v>
      </c>
      <c r="D18" s="242">
        <v>79</v>
      </c>
      <c r="E18" s="242">
        <v>33</v>
      </c>
      <c r="F18" s="242">
        <v>2123</v>
      </c>
      <c r="G18" s="242">
        <v>414</v>
      </c>
      <c r="H18" s="242">
        <v>703</v>
      </c>
      <c r="I18" s="242">
        <v>310</v>
      </c>
      <c r="J18" s="17"/>
    </row>
    <row r="19" spans="1:10" ht="24" thickBot="1">
      <c r="A19" s="232" t="s">
        <v>47</v>
      </c>
      <c r="B19" s="242">
        <v>51</v>
      </c>
      <c r="C19" s="242">
        <v>23</v>
      </c>
      <c r="D19" s="242">
        <v>39</v>
      </c>
      <c r="E19" s="242">
        <v>36</v>
      </c>
      <c r="F19" s="242">
        <v>691</v>
      </c>
      <c r="G19" s="242">
        <v>173</v>
      </c>
      <c r="H19" s="242">
        <v>372</v>
      </c>
      <c r="I19" s="242">
        <v>268</v>
      </c>
      <c r="J19" s="17"/>
    </row>
    <row r="20" spans="1:10" ht="18" customHeight="1" thickBot="1">
      <c r="A20" s="232" t="s">
        <v>48</v>
      </c>
      <c r="B20" s="242">
        <v>115</v>
      </c>
      <c r="C20" s="242">
        <v>22</v>
      </c>
      <c r="D20" s="242">
        <v>86</v>
      </c>
      <c r="E20" s="242">
        <v>55</v>
      </c>
      <c r="F20" s="242">
        <v>1403</v>
      </c>
      <c r="G20" s="242">
        <v>191</v>
      </c>
      <c r="H20" s="242">
        <v>845</v>
      </c>
      <c r="I20" s="242">
        <v>488</v>
      </c>
      <c r="J20" s="17"/>
    </row>
    <row r="21" spans="1:10" ht="24" thickBot="1">
      <c r="A21" s="232" t="s">
        <v>49</v>
      </c>
      <c r="B21" s="242">
        <v>363</v>
      </c>
      <c r="C21" s="242">
        <v>139</v>
      </c>
      <c r="D21" s="242">
        <v>238</v>
      </c>
      <c r="E21" s="242">
        <v>78</v>
      </c>
      <c r="F21" s="242">
        <v>5156</v>
      </c>
      <c r="G21" s="242">
        <v>839</v>
      </c>
      <c r="H21" s="242">
        <v>2194</v>
      </c>
      <c r="I21" s="242">
        <v>776</v>
      </c>
      <c r="J21" s="17"/>
    </row>
    <row r="22" spans="1:10" ht="24" thickBot="1">
      <c r="A22" s="232" t="s">
        <v>50</v>
      </c>
      <c r="B22" s="242">
        <v>239</v>
      </c>
      <c r="C22" s="242">
        <v>51</v>
      </c>
      <c r="D22" s="242">
        <v>119</v>
      </c>
      <c r="E22" s="242">
        <v>36</v>
      </c>
      <c r="F22" s="242">
        <v>2803</v>
      </c>
      <c r="G22" s="242">
        <v>321</v>
      </c>
      <c r="H22" s="242">
        <v>930</v>
      </c>
      <c r="I22" s="242">
        <v>335</v>
      </c>
      <c r="J22" s="17"/>
    </row>
    <row r="23" spans="1:10" ht="35.25" thickBot="1">
      <c r="A23" s="232" t="s">
        <v>51</v>
      </c>
      <c r="B23" s="242">
        <v>13</v>
      </c>
      <c r="C23" s="242">
        <v>2</v>
      </c>
      <c r="D23" s="242">
        <v>2</v>
      </c>
      <c r="E23" s="242">
        <v>1</v>
      </c>
      <c r="F23" s="242">
        <v>93</v>
      </c>
      <c r="G23" s="242">
        <v>25</v>
      </c>
      <c r="H23" s="242">
        <v>13</v>
      </c>
      <c r="I23" s="242">
        <v>12</v>
      </c>
      <c r="J23" s="17"/>
    </row>
    <row r="24" spans="1:10" ht="15.75" thickBot="1">
      <c r="A24" s="232" t="s">
        <v>52</v>
      </c>
      <c r="B24" s="242">
        <v>100</v>
      </c>
      <c r="C24" s="242">
        <v>52</v>
      </c>
      <c r="D24" s="242">
        <v>79</v>
      </c>
      <c r="E24" s="242">
        <v>38</v>
      </c>
      <c r="F24" s="242">
        <v>1642</v>
      </c>
      <c r="G24" s="242">
        <v>767</v>
      </c>
      <c r="H24" s="242">
        <v>886</v>
      </c>
      <c r="I24" s="242">
        <v>367</v>
      </c>
      <c r="J24" s="17"/>
    </row>
    <row r="25" spans="1:10" ht="24" thickBot="1">
      <c r="A25" s="232" t="s">
        <v>53</v>
      </c>
      <c r="B25" s="242">
        <v>67</v>
      </c>
      <c r="C25" s="242">
        <v>47</v>
      </c>
      <c r="D25" s="242">
        <v>17</v>
      </c>
      <c r="E25" s="242">
        <v>7</v>
      </c>
      <c r="F25" s="242">
        <v>1206</v>
      </c>
      <c r="G25" s="242">
        <v>292</v>
      </c>
      <c r="H25" s="242">
        <v>191</v>
      </c>
      <c r="I25" s="242">
        <v>84</v>
      </c>
      <c r="J25" s="17"/>
    </row>
    <row r="26" spans="1:10" ht="24" thickBot="1">
      <c r="A26" s="232" t="s">
        <v>54</v>
      </c>
      <c r="B26" s="242">
        <v>22</v>
      </c>
      <c r="C26" s="242">
        <v>9</v>
      </c>
      <c r="D26" s="242">
        <v>22</v>
      </c>
      <c r="E26" s="242">
        <v>21</v>
      </c>
      <c r="F26" s="242">
        <v>376</v>
      </c>
      <c r="G26" s="242">
        <v>51</v>
      </c>
      <c r="H26" s="242">
        <v>325</v>
      </c>
      <c r="I26" s="242">
        <v>184</v>
      </c>
      <c r="J26" s="17"/>
    </row>
    <row r="27" spans="1:10" ht="15.75" thickBot="1">
      <c r="A27" s="232" t="s">
        <v>55</v>
      </c>
      <c r="B27" s="242">
        <v>32</v>
      </c>
      <c r="C27" s="242">
        <v>23</v>
      </c>
      <c r="D27" s="242">
        <v>76</v>
      </c>
      <c r="E27" s="242">
        <v>37</v>
      </c>
      <c r="F27" s="242">
        <v>430</v>
      </c>
      <c r="G27" s="242">
        <v>88</v>
      </c>
      <c r="H27" s="242">
        <v>436</v>
      </c>
      <c r="I27" s="242">
        <v>295</v>
      </c>
      <c r="J27" s="17"/>
    </row>
    <row r="28" spans="1:10" ht="81" customHeight="1" thickBot="1">
      <c r="A28" s="232" t="s">
        <v>56</v>
      </c>
      <c r="B28" s="242">
        <v>0</v>
      </c>
      <c r="C28" s="242">
        <v>0</v>
      </c>
      <c r="D28" s="242">
        <v>0</v>
      </c>
      <c r="E28" s="242">
        <v>0</v>
      </c>
      <c r="F28" s="242">
        <v>0</v>
      </c>
      <c r="G28" s="242">
        <v>2</v>
      </c>
      <c r="H28" s="242">
        <v>0</v>
      </c>
      <c r="I28" s="242">
        <v>2</v>
      </c>
      <c r="J28" s="17"/>
    </row>
    <row r="29" spans="1:10" ht="35.25" thickBot="1">
      <c r="A29" s="235" t="s">
        <v>57</v>
      </c>
      <c r="B29" s="242">
        <v>0</v>
      </c>
      <c r="C29" s="242">
        <v>1</v>
      </c>
      <c r="D29" s="242">
        <v>0</v>
      </c>
      <c r="E29" s="242">
        <v>0</v>
      </c>
      <c r="F29" s="242">
        <v>0</v>
      </c>
      <c r="G29" s="242">
        <v>1</v>
      </c>
      <c r="H29" s="242">
        <v>0</v>
      </c>
      <c r="I29" s="242">
        <v>0</v>
      </c>
      <c r="J29" s="17"/>
    </row>
    <row r="30" spans="1:10" ht="15.75" thickBot="1">
      <c r="A30" s="238" t="s">
        <v>30</v>
      </c>
      <c r="B30" s="239">
        <f>SUM(B9:B29)</f>
        <v>4818</v>
      </c>
      <c r="C30" s="239">
        <f aca="true" t="shared" si="0" ref="C30:I30">SUM(C9:C29)</f>
        <v>1733</v>
      </c>
      <c r="D30" s="239">
        <f t="shared" si="0"/>
        <v>5259</v>
      </c>
      <c r="E30" s="239">
        <f t="shared" si="0"/>
        <v>2171</v>
      </c>
      <c r="F30" s="239">
        <f t="shared" si="0"/>
        <v>63709</v>
      </c>
      <c r="G30" s="239">
        <f t="shared" si="0"/>
        <v>11038</v>
      </c>
      <c r="H30" s="239">
        <f t="shared" si="0"/>
        <v>41972</v>
      </c>
      <c r="I30" s="240">
        <f t="shared" si="0"/>
        <v>19610</v>
      </c>
      <c r="J30" s="17"/>
    </row>
    <row r="31" spans="1:10" ht="15" customHeight="1">
      <c r="A31" s="59" t="s">
        <v>18</v>
      </c>
      <c r="J31" s="17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C5" sqref="C5"/>
    </sheetView>
  </sheetViews>
  <sheetFormatPr defaultColWidth="9.140625" defaultRowHeight="15"/>
  <cols>
    <col min="9" max="9" width="13.421875" style="0" customWidth="1"/>
    <col min="154" max="154" width="3.140625" style="0" customWidth="1"/>
  </cols>
  <sheetData>
    <row r="1" spans="1:10" ht="18.75" customHeight="1" thickBot="1">
      <c r="A1" s="421" t="s">
        <v>587</v>
      </c>
      <c r="B1" s="421"/>
      <c r="C1" s="421"/>
      <c r="D1" s="421"/>
      <c r="E1" s="421"/>
      <c r="F1" s="421"/>
      <c r="G1" s="421"/>
      <c r="H1" s="421"/>
      <c r="I1" s="421"/>
      <c r="J1" s="175"/>
    </row>
    <row r="3" spans="1:9" ht="15.75">
      <c r="A3" s="415" t="s">
        <v>588</v>
      </c>
      <c r="B3" s="415"/>
      <c r="C3" s="415"/>
      <c r="D3" s="415"/>
      <c r="E3" s="415"/>
      <c r="F3" s="415"/>
      <c r="G3" s="415"/>
      <c r="H3" s="415"/>
      <c r="I3" s="415"/>
    </row>
    <row r="4" spans="1:9" ht="15.75" customHeight="1">
      <c r="A4" s="451" t="s">
        <v>59</v>
      </c>
      <c r="B4" s="451"/>
      <c r="C4" s="451"/>
      <c r="D4" s="451"/>
      <c r="E4" s="451"/>
      <c r="F4" s="451"/>
      <c r="G4" s="451"/>
      <c r="H4" s="451"/>
      <c r="I4" s="451"/>
    </row>
    <row r="5" spans="2:8" ht="18.75">
      <c r="B5" s="175"/>
      <c r="D5" s="30"/>
      <c r="E5" s="30"/>
      <c r="F5" s="30"/>
      <c r="G5" s="30"/>
      <c r="H5" s="30"/>
    </row>
    <row r="6" spans="4:8" ht="22.5" customHeight="1" thickBot="1">
      <c r="D6" s="446" t="s">
        <v>60</v>
      </c>
      <c r="E6" s="446"/>
      <c r="F6" s="268" t="s">
        <v>9</v>
      </c>
      <c r="G6" s="269" t="s">
        <v>61</v>
      </c>
      <c r="H6" s="175"/>
    </row>
    <row r="7" spans="4:7" ht="15">
      <c r="D7" s="444" t="s">
        <v>62</v>
      </c>
      <c r="E7" s="452"/>
      <c r="F7" s="327">
        <v>8525</v>
      </c>
      <c r="G7" s="328">
        <v>69.61</v>
      </c>
    </row>
    <row r="8" spans="4:7" ht="13.5" customHeight="1">
      <c r="D8" s="447" t="s">
        <v>63</v>
      </c>
      <c r="E8" s="448"/>
      <c r="F8" s="327">
        <v>207</v>
      </c>
      <c r="G8" s="328">
        <v>1.69</v>
      </c>
    </row>
    <row r="9" spans="4:7" ht="13.5" customHeight="1">
      <c r="D9" s="447" t="s">
        <v>64</v>
      </c>
      <c r="E9" s="448"/>
      <c r="F9" s="327">
        <v>808</v>
      </c>
      <c r="G9" s="328">
        <v>6.6</v>
      </c>
    </row>
    <row r="10" spans="4:7" ht="15.75" customHeight="1">
      <c r="D10" s="447" t="s">
        <v>65</v>
      </c>
      <c r="E10" s="448"/>
      <c r="F10" s="327">
        <v>319</v>
      </c>
      <c r="G10" s="328">
        <v>2.6</v>
      </c>
    </row>
    <row r="11" spans="4:7" ht="14.25" customHeight="1">
      <c r="D11" s="447" t="s">
        <v>66</v>
      </c>
      <c r="E11" s="448"/>
      <c r="F11" s="327">
        <v>272</v>
      </c>
      <c r="G11" s="328">
        <v>2.22</v>
      </c>
    </row>
    <row r="12" spans="4:7" ht="15" customHeight="1">
      <c r="D12" s="447" t="s">
        <v>67</v>
      </c>
      <c r="E12" s="448"/>
      <c r="F12" s="328">
        <v>221</v>
      </c>
      <c r="G12" s="328">
        <v>1.8</v>
      </c>
    </row>
    <row r="13" spans="4:7" ht="14.25" customHeight="1">
      <c r="D13" s="447" t="s">
        <v>68</v>
      </c>
      <c r="E13" s="448"/>
      <c r="F13" s="327">
        <v>552</v>
      </c>
      <c r="G13" s="328">
        <v>4.51</v>
      </c>
    </row>
    <row r="14" spans="4:7" ht="16.5" customHeight="1">
      <c r="D14" s="447" t="s">
        <v>69</v>
      </c>
      <c r="E14" s="448"/>
      <c r="F14" s="328">
        <v>131</v>
      </c>
      <c r="G14" s="328">
        <v>1.07</v>
      </c>
    </row>
    <row r="15" spans="4:7" ht="16.5" customHeight="1">
      <c r="D15" s="447" t="s">
        <v>70</v>
      </c>
      <c r="E15" s="448"/>
      <c r="F15" s="328">
        <v>572</v>
      </c>
      <c r="G15" s="328">
        <v>4.67</v>
      </c>
    </row>
    <row r="16" spans="4:7" ht="15.75" customHeight="1">
      <c r="D16" s="447" t="s">
        <v>71</v>
      </c>
      <c r="E16" s="448"/>
      <c r="F16" s="327">
        <v>111</v>
      </c>
      <c r="G16" s="328">
        <v>0.91</v>
      </c>
    </row>
    <row r="17" spans="4:7" ht="15.75" customHeight="1">
      <c r="D17" s="447" t="s">
        <v>72</v>
      </c>
      <c r="E17" s="448"/>
      <c r="F17" s="328">
        <v>140</v>
      </c>
      <c r="G17" s="328">
        <v>1.14</v>
      </c>
    </row>
    <row r="18" spans="4:7" ht="17.25" customHeight="1">
      <c r="D18" s="447" t="s">
        <v>73</v>
      </c>
      <c r="E18" s="448"/>
      <c r="F18" s="328">
        <v>80</v>
      </c>
      <c r="G18" s="328">
        <v>0.65</v>
      </c>
    </row>
    <row r="19" spans="4:7" ht="17.25" customHeight="1">
      <c r="D19" s="447" t="s">
        <v>74</v>
      </c>
      <c r="E19" s="448"/>
      <c r="F19" s="328">
        <v>73</v>
      </c>
      <c r="G19" s="328">
        <v>0.6</v>
      </c>
    </row>
    <row r="20" spans="4:7" ht="15.75" customHeight="1" thickBot="1">
      <c r="D20" s="449" t="s">
        <v>75</v>
      </c>
      <c r="E20" s="450"/>
      <c r="F20" s="327">
        <v>236</v>
      </c>
      <c r="G20" s="328">
        <v>1.93</v>
      </c>
    </row>
    <row r="21" spans="4:7" s="175" customFormat="1" ht="15">
      <c r="D21" s="437" t="s">
        <v>30</v>
      </c>
      <c r="E21" s="437"/>
      <c r="F21" s="333">
        <f>SUM(F7:F20)</f>
        <v>12247</v>
      </c>
      <c r="G21" s="322">
        <f>F21/12247*100</f>
        <v>100</v>
      </c>
    </row>
    <row r="22" ht="15.75" customHeight="1"/>
    <row r="23" spans="1:9" ht="15">
      <c r="A23" s="451" t="s">
        <v>76</v>
      </c>
      <c r="B23" s="451"/>
      <c r="C23" s="451"/>
      <c r="D23" s="451"/>
      <c r="E23" s="451"/>
      <c r="F23" s="451"/>
      <c r="G23" s="451"/>
      <c r="H23" s="451"/>
      <c r="I23" s="451"/>
    </row>
    <row r="24" ht="15.75" customHeight="1"/>
    <row r="25" spans="4:7" ht="30" customHeight="1" thickBot="1">
      <c r="D25" s="446" t="s">
        <v>60</v>
      </c>
      <c r="E25" s="446"/>
      <c r="F25" s="270" t="s">
        <v>9</v>
      </c>
      <c r="G25" s="269" t="s">
        <v>61</v>
      </c>
    </row>
    <row r="26" spans="4:7" ht="15" customHeight="1">
      <c r="D26" s="444">
        <v>10000</v>
      </c>
      <c r="E26" s="445"/>
      <c r="F26" s="327">
        <v>12837</v>
      </c>
      <c r="G26" s="328">
        <v>24.95</v>
      </c>
    </row>
    <row r="27" spans="4:7" ht="15">
      <c r="D27" s="438" t="s">
        <v>77</v>
      </c>
      <c r="E27" s="439"/>
      <c r="F27" s="327">
        <v>4703</v>
      </c>
      <c r="G27" s="328">
        <v>9.14</v>
      </c>
    </row>
    <row r="28" spans="4:7" ht="15">
      <c r="D28" s="438" t="s">
        <v>78</v>
      </c>
      <c r="E28" s="439"/>
      <c r="F28" s="327">
        <v>1523</v>
      </c>
      <c r="G28" s="328">
        <v>2.96</v>
      </c>
    </row>
    <row r="29" spans="4:7" ht="15">
      <c r="D29" s="438" t="s">
        <v>79</v>
      </c>
      <c r="E29" s="439"/>
      <c r="F29" s="327">
        <v>1188</v>
      </c>
      <c r="G29" s="328">
        <v>2.31</v>
      </c>
    </row>
    <row r="30" spans="4:7" ht="15">
      <c r="D30" s="438" t="s">
        <v>80</v>
      </c>
      <c r="E30" s="439"/>
      <c r="F30" s="327">
        <v>8853</v>
      </c>
      <c r="G30" s="328">
        <v>17.21</v>
      </c>
    </row>
    <row r="31" spans="4:7" ht="15">
      <c r="D31" s="438" t="s">
        <v>81</v>
      </c>
      <c r="E31" s="439"/>
      <c r="F31" s="328">
        <v>625</v>
      </c>
      <c r="G31" s="328">
        <v>1.21</v>
      </c>
    </row>
    <row r="32" spans="4:7" ht="15">
      <c r="D32" s="438" t="s">
        <v>82</v>
      </c>
      <c r="E32" s="439"/>
      <c r="F32" s="327">
        <v>11429</v>
      </c>
      <c r="G32" s="328">
        <v>22.21</v>
      </c>
    </row>
    <row r="33" spans="4:7" ht="15">
      <c r="D33" s="438" t="s">
        <v>83</v>
      </c>
      <c r="E33" s="439"/>
      <c r="F33" s="328">
        <v>353</v>
      </c>
      <c r="G33" s="328">
        <v>0.69</v>
      </c>
    </row>
    <row r="34" spans="4:7" ht="15">
      <c r="D34" s="438" t="s">
        <v>84</v>
      </c>
      <c r="E34" s="439"/>
      <c r="F34" s="328">
        <v>692</v>
      </c>
      <c r="G34" s="328">
        <v>1.35</v>
      </c>
    </row>
    <row r="35" spans="4:7" ht="15">
      <c r="D35" s="438" t="s">
        <v>64</v>
      </c>
      <c r="E35" s="439"/>
      <c r="F35" s="327">
        <v>3349</v>
      </c>
      <c r="G35" s="328">
        <v>6.51</v>
      </c>
    </row>
    <row r="36" spans="4:7" ht="15">
      <c r="D36" s="438" t="s">
        <v>65</v>
      </c>
      <c r="E36" s="439"/>
      <c r="F36" s="328">
        <v>741</v>
      </c>
      <c r="G36" s="328">
        <v>1.44</v>
      </c>
    </row>
    <row r="37" spans="4:7" ht="15">
      <c r="D37" s="438" t="s">
        <v>66</v>
      </c>
      <c r="E37" s="439"/>
      <c r="F37" s="328">
        <v>1083</v>
      </c>
      <c r="G37" s="328">
        <v>2.11</v>
      </c>
    </row>
    <row r="38" spans="4:7" ht="15">
      <c r="D38" s="438" t="s">
        <v>67</v>
      </c>
      <c r="E38" s="439"/>
      <c r="F38" s="328">
        <v>883</v>
      </c>
      <c r="G38" s="328">
        <v>1.72</v>
      </c>
    </row>
    <row r="39" spans="4:7" ht="15">
      <c r="D39" s="438" t="s">
        <v>68</v>
      </c>
      <c r="E39" s="439"/>
      <c r="F39" s="327">
        <v>1635</v>
      </c>
      <c r="G39" s="328">
        <v>3.18</v>
      </c>
    </row>
    <row r="40" spans="4:7" ht="15">
      <c r="D40" s="438" t="s">
        <v>85</v>
      </c>
      <c r="E40" s="439"/>
      <c r="F40" s="328">
        <v>265</v>
      </c>
      <c r="G40" s="328">
        <v>0.52</v>
      </c>
    </row>
    <row r="41" spans="4:7" ht="15">
      <c r="D41" s="438" t="s">
        <v>86</v>
      </c>
      <c r="E41" s="439"/>
      <c r="F41" s="328">
        <v>40</v>
      </c>
      <c r="G41" s="328">
        <v>0.08</v>
      </c>
    </row>
    <row r="42" spans="4:7" ht="15">
      <c r="D42" s="442" t="s">
        <v>87</v>
      </c>
      <c r="E42" s="443"/>
      <c r="F42" s="328">
        <v>178</v>
      </c>
      <c r="G42" s="328">
        <v>0.35</v>
      </c>
    </row>
    <row r="43" spans="4:7" ht="15">
      <c r="D43" s="438" t="s">
        <v>88</v>
      </c>
      <c r="E43" s="439"/>
      <c r="F43" s="328">
        <v>732</v>
      </c>
      <c r="G43" s="328">
        <v>1.42</v>
      </c>
    </row>
    <row r="44" spans="4:7" ht="15">
      <c r="D44" s="438" t="s">
        <v>71</v>
      </c>
      <c r="E44" s="439"/>
      <c r="F44" s="328">
        <v>123</v>
      </c>
      <c r="G44" s="328">
        <v>0.24</v>
      </c>
    </row>
    <row r="45" spans="4:7" ht="15">
      <c r="D45" s="438" t="s">
        <v>72</v>
      </c>
      <c r="E45" s="439"/>
      <c r="F45" s="328">
        <v>114</v>
      </c>
      <c r="G45" s="328">
        <v>0.22</v>
      </c>
    </row>
    <row r="46" spans="4:7" ht="15.75" thickBot="1">
      <c r="D46" s="440" t="s">
        <v>89</v>
      </c>
      <c r="E46" s="441"/>
      <c r="F46" s="328">
        <v>102</v>
      </c>
      <c r="G46" s="328">
        <v>0.2</v>
      </c>
    </row>
    <row r="47" spans="4:7" s="175" customFormat="1" ht="15">
      <c r="D47" s="437" t="s">
        <v>30</v>
      </c>
      <c r="E47" s="437"/>
      <c r="F47" s="321">
        <f>SUM(F26:F46)</f>
        <v>51448</v>
      </c>
      <c r="G47" s="322">
        <f>F47/51448*100</f>
        <v>100</v>
      </c>
    </row>
    <row r="48" spans="4:8" ht="15">
      <c r="D48" s="2" t="s">
        <v>90</v>
      </c>
      <c r="E48" s="2"/>
      <c r="F48" s="2"/>
      <c r="G48" s="2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&amp;L20.01.2017&amp;CTÜRKİYE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5" sqref="B5:F5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H1" s="175"/>
    </row>
    <row r="2" spans="1:8" ht="17.25" customHeight="1" thickBot="1">
      <c r="A2" s="421" t="s">
        <v>586</v>
      </c>
      <c r="B2" s="421"/>
      <c r="C2" s="421"/>
      <c r="D2" s="421"/>
      <c r="E2" s="421"/>
      <c r="F2" s="421"/>
      <c r="G2" s="421"/>
      <c r="H2" s="421"/>
    </row>
    <row r="3" spans="1:8" ht="15" customHeight="1">
      <c r="A3" s="31"/>
      <c r="B3" s="31"/>
      <c r="C3" s="31"/>
      <c r="D3" s="31"/>
      <c r="E3" s="31"/>
      <c r="F3" s="31"/>
      <c r="G3" s="31"/>
      <c r="H3" s="31"/>
    </row>
    <row r="4" spans="1:8" ht="15">
      <c r="A4" t="s">
        <v>531</v>
      </c>
      <c r="B4" s="3"/>
      <c r="C4" s="3"/>
      <c r="D4" s="3" t="s">
        <v>531</v>
      </c>
      <c r="E4" s="3"/>
      <c r="F4" s="3"/>
      <c r="G4" s="3"/>
      <c r="H4" s="3"/>
    </row>
    <row r="5" spans="2:8" ht="15.75">
      <c r="B5" s="456" t="s">
        <v>91</v>
      </c>
      <c r="C5" s="456"/>
      <c r="D5" s="456"/>
      <c r="E5" s="456"/>
      <c r="F5" s="456"/>
      <c r="G5" s="343"/>
      <c r="H5" s="95"/>
    </row>
    <row r="6" spans="2:8" ht="18.75">
      <c r="B6" s="33"/>
      <c r="C6" s="34"/>
      <c r="D6" s="34"/>
      <c r="E6" s="34"/>
      <c r="F6" s="34"/>
      <c r="G6" s="34"/>
      <c r="H6" s="34"/>
    </row>
    <row r="7" spans="2:8" ht="15">
      <c r="B7" s="3"/>
      <c r="C7" s="3"/>
      <c r="D7" s="33"/>
      <c r="E7" s="33"/>
      <c r="F7" s="33"/>
      <c r="G7" s="3"/>
      <c r="H7" s="3"/>
    </row>
    <row r="8" spans="2:8" ht="24.75" customHeight="1">
      <c r="B8" s="454"/>
      <c r="C8" s="455" t="s">
        <v>295</v>
      </c>
      <c r="D8" s="455"/>
      <c r="E8" s="455" t="s">
        <v>296</v>
      </c>
      <c r="F8" s="455"/>
      <c r="G8" s="180"/>
      <c r="H8" s="3"/>
    </row>
    <row r="9" spans="2:8" ht="24.75" customHeight="1">
      <c r="B9" s="454"/>
      <c r="C9" s="455"/>
      <c r="D9" s="455"/>
      <c r="E9" s="455"/>
      <c r="F9" s="455"/>
      <c r="G9" s="3"/>
      <c r="H9" s="3"/>
    </row>
    <row r="10" spans="2:8" ht="24.75" customHeight="1">
      <c r="B10" s="271" t="s">
        <v>297</v>
      </c>
      <c r="C10" s="271" t="s">
        <v>9</v>
      </c>
      <c r="D10" s="271" t="s">
        <v>92</v>
      </c>
      <c r="E10" s="271" t="s">
        <v>9</v>
      </c>
      <c r="F10" s="271" t="s">
        <v>92</v>
      </c>
      <c r="G10" s="94"/>
      <c r="H10" s="3"/>
    </row>
    <row r="11" spans="2:8" ht="24.75" customHeight="1">
      <c r="B11" s="334">
        <v>1</v>
      </c>
      <c r="C11" s="161">
        <v>562</v>
      </c>
      <c r="D11" s="160">
        <v>57.64</v>
      </c>
      <c r="E11" s="161">
        <v>2434</v>
      </c>
      <c r="F11" s="160">
        <v>63.34</v>
      </c>
      <c r="G11" s="3"/>
      <c r="H11" s="3"/>
    </row>
    <row r="12" spans="2:8" ht="24.75" customHeight="1">
      <c r="B12" s="334">
        <v>2</v>
      </c>
      <c r="C12" s="161">
        <v>236</v>
      </c>
      <c r="D12" s="160">
        <v>24.21</v>
      </c>
      <c r="E12" s="161">
        <v>995</v>
      </c>
      <c r="F12" s="160">
        <v>25.89</v>
      </c>
      <c r="G12" s="3"/>
      <c r="H12" s="3"/>
    </row>
    <row r="13" spans="2:8" ht="24.75" customHeight="1">
      <c r="B13" s="334">
        <v>3</v>
      </c>
      <c r="C13" s="161">
        <v>100</v>
      </c>
      <c r="D13" s="160">
        <v>10.26</v>
      </c>
      <c r="E13" s="160">
        <v>280</v>
      </c>
      <c r="F13" s="160">
        <v>7.29</v>
      </c>
      <c r="G13" s="3"/>
      <c r="H13" s="3"/>
    </row>
    <row r="14" spans="2:8" ht="24.75" customHeight="1">
      <c r="B14" s="334">
        <v>4</v>
      </c>
      <c r="C14" s="161">
        <v>36</v>
      </c>
      <c r="D14" s="160">
        <v>3.69</v>
      </c>
      <c r="E14" s="160">
        <v>104</v>
      </c>
      <c r="F14" s="160">
        <v>2.71</v>
      </c>
      <c r="G14" s="3"/>
      <c r="H14" s="3"/>
    </row>
    <row r="15" spans="2:8" ht="24.75" customHeight="1">
      <c r="B15" s="334">
        <v>5</v>
      </c>
      <c r="C15" s="161">
        <v>22</v>
      </c>
      <c r="D15" s="160">
        <v>2.26</v>
      </c>
      <c r="E15" s="160">
        <v>17</v>
      </c>
      <c r="F15" s="160">
        <v>0.44</v>
      </c>
      <c r="G15" s="3"/>
      <c r="H15" s="3"/>
    </row>
    <row r="16" spans="2:8" ht="24.75" customHeight="1">
      <c r="B16" s="334">
        <v>6</v>
      </c>
      <c r="C16" s="161">
        <v>8</v>
      </c>
      <c r="D16" s="160">
        <v>0.82</v>
      </c>
      <c r="E16" s="160">
        <v>3</v>
      </c>
      <c r="F16" s="160">
        <v>0.08</v>
      </c>
      <c r="G16" s="3"/>
      <c r="H16" s="3"/>
    </row>
    <row r="17" spans="2:8" ht="23.25" customHeight="1">
      <c r="B17" s="334">
        <v>7</v>
      </c>
      <c r="C17" s="161">
        <v>3</v>
      </c>
      <c r="D17" s="160">
        <v>0.31</v>
      </c>
      <c r="E17" s="160">
        <v>2</v>
      </c>
      <c r="F17" s="160">
        <v>0.05</v>
      </c>
      <c r="G17" s="3"/>
      <c r="H17" s="3"/>
    </row>
    <row r="18" spans="2:8" ht="25.5" customHeight="1">
      <c r="B18" s="334">
        <v>8</v>
      </c>
      <c r="C18" s="161">
        <v>0</v>
      </c>
      <c r="D18" s="160">
        <v>0</v>
      </c>
      <c r="E18" s="160">
        <v>3</v>
      </c>
      <c r="F18" s="160">
        <v>0.08</v>
      </c>
      <c r="G18" s="3"/>
      <c r="H18" s="3"/>
    </row>
    <row r="19" spans="1:8" ht="22.5" customHeight="1">
      <c r="A19" s="94"/>
      <c r="B19" s="334">
        <v>9</v>
      </c>
      <c r="C19" s="161">
        <v>0</v>
      </c>
      <c r="D19" s="160">
        <v>0</v>
      </c>
      <c r="E19" s="160">
        <v>0</v>
      </c>
      <c r="F19" s="160">
        <v>0</v>
      </c>
      <c r="G19" s="94"/>
      <c r="H19" s="3"/>
    </row>
    <row r="20" spans="2:8" ht="23.25" customHeight="1">
      <c r="B20" s="334">
        <v>10</v>
      </c>
      <c r="C20" s="161">
        <v>0</v>
      </c>
      <c r="D20" s="160">
        <v>0</v>
      </c>
      <c r="E20" s="160">
        <v>1</v>
      </c>
      <c r="F20" s="160">
        <v>0.03</v>
      </c>
      <c r="G20" s="3"/>
      <c r="H20" s="3"/>
    </row>
    <row r="21" spans="2:8" ht="24.75" customHeight="1">
      <c r="B21" s="334" t="s">
        <v>93</v>
      </c>
      <c r="C21" s="161">
        <v>8</v>
      </c>
      <c r="D21" s="160">
        <v>0.01</v>
      </c>
      <c r="E21" s="160">
        <v>4</v>
      </c>
      <c r="F21" s="160">
        <v>0</v>
      </c>
      <c r="G21" s="3"/>
      <c r="H21" s="3"/>
    </row>
    <row r="22" spans="2:8" ht="24.75" customHeight="1">
      <c r="B22" s="304" t="s">
        <v>30</v>
      </c>
      <c r="C22" s="306">
        <f>SUM(C11:C21)</f>
        <v>975</v>
      </c>
      <c r="D22" s="305">
        <v>100</v>
      </c>
      <c r="E22" s="306">
        <f>SUM(E11:E21)</f>
        <v>3843</v>
      </c>
      <c r="F22" s="305">
        <v>100</v>
      </c>
      <c r="G22" s="3"/>
      <c r="H22" s="3"/>
    </row>
    <row r="23" spans="2:8" ht="18.75" customHeight="1">
      <c r="B23" s="453" t="s">
        <v>18</v>
      </c>
      <c r="C23" s="453"/>
      <c r="D23" s="453"/>
      <c r="E23" s="453"/>
      <c r="F23" s="453"/>
      <c r="G23" s="3"/>
      <c r="H23" s="3"/>
    </row>
    <row r="24" spans="2:8" ht="19.5" customHeight="1">
      <c r="B24" t="s">
        <v>298</v>
      </c>
      <c r="C24" s="3"/>
      <c r="D24" s="3"/>
      <c r="E24" s="3"/>
      <c r="F24" s="3"/>
      <c r="G24" s="3"/>
      <c r="H24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&amp;L20.01.2017&amp;CTÜRKİYE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2017-01-17T12:11:35Z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