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SERMAYE" sheetId="7" r:id="rId7"/>
    <sheet name="ORTAK SAYISI" sheetId="8" r:id="rId8"/>
    <sheet name="ŞUBE SAYISI" sheetId="9" r:id="rId9"/>
    <sheet name="EN ÇOK KURULAN 10 FAALİYET" sheetId="10" r:id="rId10"/>
    <sheet name="EN ÇOK KAPANAN 10 FAALİYET" sheetId="11" r:id="rId11"/>
    <sheet name="İLLER" sheetId="12" r:id="rId12"/>
    <sheet name="İLLER SERMAYE" sheetId="13" r:id="rId13"/>
    <sheet name="KOOPERATİFLER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9">'EN ÇOK KURULAN 10 FAALİYET'!$A$1:$J$55</definedName>
    <definedName name="_xlnm.Print_Area" localSheetId="3">'FAALİYET SIKLIĞI'!$A$1:$I$169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FAALİYETLER'!$A$1:$F$68</definedName>
    <definedName name="_xlnm.Print_Titles" localSheetId="3">'FAALİYET SIKLIĞI'!$3:$6</definedName>
    <definedName name="_xlnm.Print_Titles" localSheetId="11">'İLLER'!$5:$8</definedName>
    <definedName name="_xlnm.Print_Titles" localSheetId="16">'YABANCI SERMAYE ve ÜLKELER'!$49:$51</definedName>
  </definedNames>
  <calcPr fullCalcOnLoad="1"/>
</workbook>
</file>

<file path=xl/sharedStrings.xml><?xml version="1.0" encoding="utf-8"?>
<sst xmlns="http://schemas.openxmlformats.org/spreadsheetml/2006/main" count="1203" uniqueCount="557">
  <si>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</si>
  <si>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</si>
  <si>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</si>
  <si>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</si>
  <si>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</si>
  <si>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</si>
  <si>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</si>
  <si>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</si>
  <si>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</si>
  <si>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</si>
  <si>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</si>
  <si>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</si>
  <si>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</si>
  <si>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</si>
  <si>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</si>
  <si>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</si>
  <si>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</si>
  <si>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</si>
  <si>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</si>
  <si>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</si>
  <si>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</si>
  <si>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</si>
  <si>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</si>
  <si>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</si>
  <si>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</si>
  <si>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</si>
  <si>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</si>
  <si>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</si>
  <si>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</si>
  <si>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</si>
  <si>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</si>
  <si>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</si>
  <si>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</si>
  <si>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</si>
  <si>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</si>
  <si>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</si>
  <si>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</si>
  <si>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</si>
  <si>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</si>
  <si>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</si>
  <si>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</si>
  <si>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</si>
  <si>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</si>
  <si>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</si>
  <si>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</si>
  <si>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</si>
  <si>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</si>
  <si>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</si>
  <si>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</si>
  <si>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</si>
  <si>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</si>
  <si>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</si>
  <si>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</si>
  <si>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</si>
  <si>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</si>
  <si>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</si>
  <si>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</si>
  <si>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</si>
  <si>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</si>
  <si>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</si>
  <si>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</si>
  <si>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</si>
  <si>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</si>
  <si>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</si>
  <si>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</si>
  <si>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</si>
  <si>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</si>
  <si>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</si>
  <si>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</si>
  <si>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</si>
  <si>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</si>
  <si>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</si>
  <si>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</si>
  <si>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</si>
  <si>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</si>
  <si>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</si>
  <si>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</si>
  <si>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</si>
  <si>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</si>
  <si>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</si>
  <si>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</si>
  <si>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</si>
  <si>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</si>
  <si>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</si>
  <si>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</si>
  <si>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</si>
  <si>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</si>
  <si>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</si>
  <si>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</si>
  <si>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</si>
  <si>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</si>
  <si>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</si>
  <si>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</si>
  <si>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</si>
  <si>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</si>
  <si>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</si>
  <si>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</si>
  <si>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</si>
  <si>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</si>
  <si>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</si>
  <si>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</si>
  <si>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</si>
  <si>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</si>
  <si>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</si>
  <si>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</si>
  <si>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</si>
  <si>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</si>
  <si>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</si>
  <si>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</si>
  <si>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</si>
  <si>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</si>
  <si>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</si>
  <si>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</si>
  <si>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</si>
  <si>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</si>
  <si>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</si>
  <si>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</si>
  <si>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</si>
  <si>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</si>
  <si>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</si>
  <si>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</si>
  <si>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</si>
  <si>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</si>
  <si>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</si>
  <si>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</si>
  <si>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</si>
  <si>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</si>
  <si>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</si>
  <si>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</si>
  <si>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</si>
  <si>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</si>
  <si>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</si>
  <si>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</si>
  <si>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</si>
  <si>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</si>
  <si>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</si>
  <si>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</si>
  <si>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</si>
  <si>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</si>
  <si>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</si>
  <si>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</si>
  <si>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</si>
  <si>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</si>
  <si>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</si>
  <si>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</si>
  <si>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</si>
  <si>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</si>
  <si>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</si>
  <si>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</si>
  <si>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</si>
  <si>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</si>
  <si>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</si>
  <si>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</si>
  <si>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</si>
  <si>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</si>
  <si>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</si>
  <si>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</si>
  <si>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</si>
  <si>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</si>
  <si>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</si>
  <si>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</si>
  <si>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</si>
  <si>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</si>
  <si>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</si>
  <si>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</si>
  <si>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</si>
  <si>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</si>
  <si>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</si>
  <si>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</si>
  <si>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</si>
  <si>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</si>
  <si>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</si>
  <si>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</si>
  <si>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</si>
  <si>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</si>
  <si>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</si>
  <si>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</si>
  <si>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</si>
  <si>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</si>
  <si>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</si>
  <si>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</si>
  <si>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</si>
  <si>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</si>
  <si>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</si>
  <si>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</si>
  <si>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</si>
  <si>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</si>
  <si>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</si>
  <si>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</si>
  <si>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</si>
  <si>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</si>
  <si>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</si>
  <si>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</si>
  <si>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</si>
  <si>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</si>
  <si>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</si>
  <si>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</si>
  <si>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</si>
  <si>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</si>
  <si>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</si>
  <si>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</si>
  <si>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</si>
  <si>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</si>
  <si>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</si>
  <si>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</si>
  <si>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</si>
  <si>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</si>
  <si>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</si>
  <si>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</si>
  <si>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</si>
  <si>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</si>
  <si>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</si>
  <si>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</si>
  <si>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</si>
  <si>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</si>
  <si>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</si>
  <si>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</si>
  <si>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</si>
  <si>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</si>
  <si>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</si>
  <si>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</si>
  <si>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</si>
  <si>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</si>
  <si>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</si>
  <si>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</si>
  <si>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</si>
  <si>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</si>
  <si>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</si>
  <si>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</si>
  <si>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</si>
  <si>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</si>
  <si>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</si>
  <si>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</si>
  <si>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</si>
  <si>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</si>
  <si>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</si>
  <si>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</si>
  <si>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</si>
  <si>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</si>
  <si>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</si>
  <si>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</si>
  <si>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</si>
  <si>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</si>
  <si>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</si>
  <si>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</si>
  <si>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</si>
  <si>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</si>
  <si>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</si>
  <si>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</si>
  <si>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</si>
  <si>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</si>
  <si>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</si>
  <si>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</si>
  <si>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</si>
  <si>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</si>
  <si>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</si>
  <si>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</si>
  <si>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46.90 -Belirli bir mala tahsis edilmemiş mağazalardaki toptan ticaret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</si>
  <si>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</si>
  <si>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</si>
  <si>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</si>
  <si>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</si>
  <si>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</si>
  <si>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</si>
  <si>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</si>
  <si>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</si>
  <si>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</si>
  <si>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</si>
  <si>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</si>
  <si>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</si>
  <si>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</si>
  <si>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</si>
  <si>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</si>
  <si>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</si>
  <si>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</si>
  <si>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</si>
  <si>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</si>
  <si>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</si>
  <si>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</si>
  <si>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</si>
  <si>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</si>
  <si>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</si>
  <si>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</si>
  <si>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</si>
  <si>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</si>
  <si>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</si>
  <si>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</si>
  <si>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</si>
  <si>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İngiltere</t>
  </si>
  <si>
    <t>Hollanda</t>
  </si>
  <si>
    <t>İsviçre</t>
  </si>
  <si>
    <t>Romanya</t>
  </si>
  <si>
    <t>Belçika</t>
  </si>
  <si>
    <t>Fransa</t>
  </si>
  <si>
    <t>Irak</t>
  </si>
  <si>
    <t>A.B.D.</t>
  </si>
  <si>
    <t>Ürdün</t>
  </si>
  <si>
    <t>Suudi Arabistan</t>
  </si>
  <si>
    <t>Avusturya</t>
  </si>
  <si>
    <t>Çin</t>
  </si>
  <si>
    <t>Suriye</t>
  </si>
  <si>
    <t>Libya</t>
  </si>
  <si>
    <t>Türkmenistan</t>
  </si>
  <si>
    <t>Ukrayna</t>
  </si>
  <si>
    <t xml:space="preserve">        Ocak Ayında Kurulan Yabancı Sermayeli Şirketlerin Genel Görünümü</t>
  </si>
  <si>
    <t>Eski Sermaye(TL)</t>
  </si>
  <si>
    <t>Mühendislik faaliyetleri ve ilgili teknik danışmanlık</t>
  </si>
  <si>
    <t>Mısır</t>
  </si>
  <si>
    <t>14-15</t>
  </si>
  <si>
    <t xml:space="preserve"> </t>
  </si>
  <si>
    <t>62.01</t>
  </si>
  <si>
    <t>Bilgisayar programlama faaliyetleri</t>
  </si>
  <si>
    <t>47.52</t>
  </si>
  <si>
    <t>Belirli bir mala tahsis edilmiş mağazalarda hırdavat, boya ve cam perakende ticareti</t>
  </si>
  <si>
    <t>MERSİN</t>
  </si>
  <si>
    <t>İsveç</t>
  </si>
  <si>
    <t>Lübnan</t>
  </si>
  <si>
    <t>Fas</t>
  </si>
  <si>
    <t>79.11 -Seyahat acentesi faaliyetleri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</si>
  <si>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</si>
  <si>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</si>
  <si>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</si>
  <si>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</si>
  <si>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69.20</t>
  </si>
  <si>
    <t>Muhasebe, defter tutma ve denetim faaliyetleri; vergi müşavirliği</t>
  </si>
  <si>
    <t>70.22</t>
  </si>
  <si>
    <t>İşletme ve diğer idari danışmanlık faaliyetleri</t>
  </si>
  <si>
    <t>Sudan</t>
  </si>
  <si>
    <t>Norveç</t>
  </si>
  <si>
    <t>Kooperatif Tipi</t>
  </si>
  <si>
    <t>Konut Yapı Kooperatifi</t>
  </si>
  <si>
    <t>Tarımsal Kalkınma Kooperatifi</t>
  </si>
  <si>
    <t>Motorlu Taşıyıcılar Kooperatifi</t>
  </si>
  <si>
    <t>Sulama Kooperatifi</t>
  </si>
  <si>
    <t>Birlikler</t>
  </si>
  <si>
    <t xml:space="preserve">Ocak Ayında Kurulan Kooperatiflerin Genel Görünümü </t>
  </si>
  <si>
    <t>Kooperatiflerin Genel Görünümü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</si>
  <si>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</si>
  <si>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 xml:space="preserve"> (%)*</t>
  </si>
  <si>
    <t>14.13</t>
  </si>
  <si>
    <t>Diğer dış giyim eşyaları imalatı</t>
  </si>
  <si>
    <t>47.78</t>
  </si>
  <si>
    <t>Belirli bir mala tahsis edilmiş mağazalarda diğer yeni malların perakende ticareti</t>
  </si>
  <si>
    <t>*   Toplam kapananlar içindeki payı anlamındadır.</t>
  </si>
  <si>
    <t>Ocak Ayında En Çok Şirket Kapanışı Olan İlk 10 Faaliyet</t>
  </si>
  <si>
    <t>47.73</t>
  </si>
  <si>
    <t>Belirli bir mala tahsis edilmiş mağazalarda eczacılık ürünlerinin perakende ticareti</t>
  </si>
  <si>
    <t>45.11</t>
  </si>
  <si>
    <t>Otomobillerin ve hafif motorlu kara taşıtlarının ticareti</t>
  </si>
  <si>
    <r>
      <t xml:space="preserve">Faaliyet Kodu </t>
    </r>
    <r>
      <rPr>
        <sz val="11"/>
        <color theme="1"/>
        <rFont val="Calibri"/>
        <family val="2"/>
      </rPr>
      <t>(Nace Rev.2)</t>
    </r>
  </si>
  <si>
    <t>KAPANAN*</t>
  </si>
  <si>
    <t xml:space="preserve">NUTS 3   </t>
  </si>
  <si>
    <t>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</si>
  <si>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</si>
  <si>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</si>
  <si>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</si>
  <si>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</si>
  <si>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</si>
  <si>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</si>
  <si>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</si>
  <si>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</si>
  <si>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</si>
  <si>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</si>
  <si>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</si>
  <si>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</si>
  <si>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</si>
  <si>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</si>
  <si>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</si>
  <si>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</si>
  <si>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</si>
  <si>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</si>
  <si>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</si>
  <si>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</si>
  <si>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</si>
  <si>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</si>
  <si>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</si>
  <si>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</si>
  <si>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</si>
  <si>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</si>
  <si>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</si>
  <si>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</si>
  <si>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</si>
  <si>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</si>
  <si>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</si>
  <si>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</si>
  <si>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</si>
  <si>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</si>
  <si>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</si>
  <si>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</si>
  <si>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</si>
  <si>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</si>
  <si>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</si>
  <si>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</si>
  <si>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</si>
  <si>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</si>
  <si>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</si>
  <si>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</si>
  <si>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</si>
  <si>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</si>
  <si>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</si>
  <si>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</si>
  <si>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</si>
  <si>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</si>
  <si>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</si>
  <si>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</si>
  <si>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</si>
  <si>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</si>
  <si>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</si>
  <si>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</si>
  <si>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</si>
  <si>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</si>
  <si>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</si>
  <si>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</si>
  <si>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</si>
  <si>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</si>
  <si>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</si>
  <si>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</si>
  <si>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</si>
  <si>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</si>
  <si>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</si>
  <si>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</si>
  <si>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</si>
  <si>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</si>
  <si>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</si>
  <si>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</si>
  <si>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</si>
  <si>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</si>
  <si>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</si>
  <si>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</si>
  <si>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</si>
  <si>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</si>
  <si>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</si>
  <si>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</si>
  <si>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</si>
  <si>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r>
      <t xml:space="preserve">* </t>
    </r>
    <r>
      <rPr>
        <sz val="10"/>
        <color indexed="8"/>
        <rFont val="ARIAL"/>
        <family val="0"/>
      </rPr>
      <t>Kapanan Gerçek Kişi Tic. İşletmeleri Re'sen Kapananları içermez.</t>
    </r>
  </si>
  <si>
    <t>Nuts 3 Kodu</t>
  </si>
  <si>
    <t>AFYON</t>
  </si>
  <si>
    <t>Küçük Sanayi Sitesi Yapı Kooperatifi</t>
  </si>
  <si>
    <t>Esnaf ve Sanatkarları Kefalet Kooperatifi</t>
  </si>
  <si>
    <t>Faaliyet  Açıklama (Nace Rev.2)</t>
  </si>
  <si>
    <t>Rusya Fedarasyonu</t>
  </si>
  <si>
    <t>İsrail</t>
  </si>
  <si>
    <t>Kuveyt</t>
  </si>
  <si>
    <t>Kazakistan</t>
  </si>
  <si>
    <t>Afganistan</t>
  </si>
  <si>
    <t>42.22</t>
  </si>
  <si>
    <t>Elektrik ve telekomünikasyon için hizmet projelerinin inşaatı</t>
  </si>
  <si>
    <t>En Çok Şirket Kapanışı Yapılan İlk 10 İktisadi Faaliyet</t>
  </si>
  <si>
    <t>16-17</t>
  </si>
  <si>
    <t>İktisadi Faaliyetler ve Şirket Türleri                                                         NACE REV.2</t>
  </si>
  <si>
    <t xml:space="preserve"> İktisadi Faaliyetler        NACE REV.2</t>
  </si>
  <si>
    <t xml:space="preserve"> İktisadi Faaliyetler       NACE REV.2</t>
  </si>
  <si>
    <t xml:space="preserve"> 12-13</t>
  </si>
  <si>
    <t xml:space="preserve"> 20 ŞUBAT 2015</t>
  </si>
  <si>
    <t>2015 OCAK AYINA AİT KURULAN ve KAPANAN ŞİRKET İSTATİSTİKLERİ</t>
  </si>
  <si>
    <t>68.31</t>
  </si>
  <si>
    <t>Gayrimenkul acenteleri</t>
  </si>
  <si>
    <t>46.42</t>
  </si>
  <si>
    <t>Giysi ve ayakkabı toptan ticareti</t>
  </si>
  <si>
    <t>46.39</t>
  </si>
  <si>
    <t>Belirli bir mala tahsis edilmemiş mağazalardaki gıda, içecek ve tütün toptan ticareti</t>
  </si>
  <si>
    <t>İşletme Kooperatifi</t>
  </si>
  <si>
    <t>Üretim ve Pazarlama Kooperatifi</t>
  </si>
  <si>
    <t>Tüketim Kooperatifi</t>
  </si>
  <si>
    <t>Yemen Arap Cum.</t>
  </si>
  <si>
    <t>Bulgaristan</t>
  </si>
  <si>
    <t>Pakistan</t>
  </si>
  <si>
    <t>İspanya</t>
  </si>
  <si>
    <t>Cezayir</t>
  </si>
  <si>
    <t>Özbekistan</t>
  </si>
  <si>
    <t>Finlandiya</t>
  </si>
  <si>
    <t>Tayland</t>
  </si>
  <si>
    <t>Nijerya</t>
  </si>
  <si>
    <t>56.10 -Lokantalar ve seyyar yemek hizmeti faaliyetleri</t>
  </si>
  <si>
    <t>68.10 -Kendine ait gayrimenkulün alınıp satılması</t>
  </si>
  <si>
    <t>14.13 -Diğer dış giyim eşyaları imalatı</t>
  </si>
  <si>
    <t>41.10 -İnşaat projelerinin geliştirilmesi</t>
  </si>
  <si>
    <t>68.31 -Gayrimenkul acenteleri</t>
  </si>
  <si>
    <t>46.19 -Çeşitli malların satışı ile ilgili aracılar</t>
  </si>
  <si>
    <t>70.22 -İşletme ve diğer idari danışmanlık faaliyetleri</t>
  </si>
  <si>
    <t>46.41 -Tekstil ürünlerinin toptan ticareti</t>
  </si>
  <si>
    <t>46.73 -Ağaç, inşaat malzemesi ve sıhhi teçhizat toptan ticareti</t>
  </si>
  <si>
    <t>47.11 -Belirli bir mala tahsis edilmemiş mağazalarda gıda, içecek veya tütün ağırlıklı perakende ticaret</t>
  </si>
  <si>
    <t>52.29 -Taşımacılığı destekleyici diğer faaliyetler</t>
  </si>
  <si>
    <t>46.18 -Belirli diğer ürünlerin satışı ile ilgili uzmanlaşmış aracılar</t>
  </si>
  <si>
    <t>46.42 -Giysi ve ayakkabı toptan ticareti</t>
  </si>
  <si>
    <t>OCAK 2016</t>
  </si>
  <si>
    <t>2016 OCAK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</si>
  <si>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2016 OCAK  AYINA AİT KURULAN ve KAPANAN ŞİRKET İSTATİSTİKLERİ</t>
    </r>
  </si>
  <si>
    <t xml:space="preserve"> 2016  OCAK AYINA AİT KURULAN ve KAPANAN ŞİRKET İSTATİSTİKLERİ</t>
  </si>
  <si>
    <t xml:space="preserve"> 2016 OCAK AYINA AİT KURULAN ve KAPANAN ŞİRKET İSTATİSTİKLERİ</t>
  </si>
  <si>
    <t>2016 Ocak Ayında Kurulan Şirketlerin Sermaye Dağılımları</t>
  </si>
  <si>
    <t>2016 OCAK AYINA AİT KURULAN ve KAPANAN ŞİRKET İSTATİSTİKLERİ</t>
  </si>
  <si>
    <t xml:space="preserve">2016 OCAK AYINA AİT KURULAN VE KAPANAN ŞİRKET İSTATİSTİKLERİ </t>
  </si>
  <si>
    <t>2016 OCAK (BİR AYLIK)</t>
  </si>
  <si>
    <t>2015  OCAK (BİR AYLIK)</t>
  </si>
  <si>
    <t>2016 Yılı Ocak Ayı Kurulan Yabancı Sermayeli Şirketlerin İllere Göre Dağılımı</t>
  </si>
  <si>
    <t>2016 Yılı Ocak Ayı En Çok Yabancı Sermayeli Şirket Kuruluşu Olan  İlk 20 Faaliyet</t>
  </si>
  <si>
    <t>-</t>
  </si>
  <si>
    <t>46.72</t>
  </si>
  <si>
    <t>Madenler ve maden cevherlerinin toptan ticareti</t>
  </si>
  <si>
    <t>Kümes hayvanları yetiştiriciliği</t>
  </si>
  <si>
    <t>46.90</t>
  </si>
  <si>
    <t>Belirli bir mala tahsis edilmemiş mağazalardaki toptan ticaret</t>
  </si>
  <si>
    <t>71.11</t>
  </si>
  <si>
    <t>Mimarlık faaliyetleri</t>
  </si>
  <si>
    <t>01.47</t>
  </si>
  <si>
    <t>68.10</t>
  </si>
  <si>
    <t>Kendine ait gayrimenkulün alınıp satılması</t>
  </si>
  <si>
    <t>55.10</t>
  </si>
  <si>
    <t>Oteller ve benzer konaklama yerleri</t>
  </si>
  <si>
    <t>Tahılların (pirinç hariç), baklagillerin ve yağlı tohumların yetiştirilmesi</t>
  </si>
  <si>
    <t>01.11</t>
  </si>
  <si>
    <t>AFYONKARAHİSAR</t>
  </si>
  <si>
    <t>Toplu İşyeri Yapı Kooperatifi</t>
  </si>
  <si>
    <t>Su Ürünleri Kooperatifi</t>
  </si>
  <si>
    <t>Tütün Satış Tarım Kooperatifi</t>
  </si>
  <si>
    <t>Katar</t>
  </si>
  <si>
    <t>BAE</t>
  </si>
  <si>
    <t>TÜRKİYE</t>
  </si>
  <si>
    <t>İrlanda</t>
  </si>
  <si>
    <t>Makedonya</t>
  </si>
  <si>
    <t>Ermenistan</t>
  </si>
  <si>
    <t>Kuzey Kıbrıs Türk Cum.</t>
  </si>
  <si>
    <t>Tacikistan</t>
  </si>
  <si>
    <t>Komor Adaları</t>
  </si>
  <si>
    <t>Kolombiya</t>
  </si>
  <si>
    <t>Gürcistan</t>
  </si>
  <si>
    <t>49.41 -Karayolu ile yük taşımacılığı</t>
  </si>
  <si>
    <t>62.01 -Bilgisayar programlama faaliyetleri</t>
  </si>
  <si>
    <t>71.12 -Mühendislik faaliyetleri ve ilgili teknik danışmanlık</t>
  </si>
  <si>
    <t>01.19 -Tek yıllık (uzun ömürlü olmayan) diğer bitkisel ürünlerin yetiştirilmesi</t>
  </si>
  <si>
    <t>01.42 -Diğer sığır ve manda yetiştiriciliği</t>
  </si>
  <si>
    <t>25.40 -Silah ve mühimmat (cephane) imalatı</t>
  </si>
  <si>
    <t>26.30 -İletişim ekipmanlarının imalatı</t>
  </si>
  <si>
    <t>30.40 -Askeri savaş araçlarının imalatı</t>
  </si>
  <si>
    <t>46.13 -Kereste ve inşaat malzemelerinin satışı ile ilgili aracılar</t>
  </si>
  <si>
    <t>46.14 -Makine, sanayi araç ve gereçleri ile deniz ve hava taşıtlarının satışı ile ilgili aracılar</t>
  </si>
  <si>
    <t>46.23 -Canlı hayvanların toptan ticareti</t>
  </si>
  <si>
    <t>79.90 -Diğer rezervasyon hizmetleri ve ilgili faaliyetler</t>
  </si>
  <si>
    <t>46.38 -Balık, kabuklular ve yumuşakçalar da dahil diğer gıda maddelerinin toptan ticareti</t>
  </si>
  <si>
    <t>47.52 -Belirli bir mala tahsis edilmiş mağazalarda hırdavat, boya ve cam perakende ticareti</t>
  </si>
  <si>
    <t>46.39 -Belirli bir mala tahsis edilmemiş mağazalardaki gıda, içecek ve tütün toptan ticareti</t>
  </si>
  <si>
    <t>46.46 -Eczacılık ürünlerinin toptan ticareti</t>
  </si>
  <si>
    <t>46.72 -Madenler ve maden cevherlerinin toptan ticareti</t>
  </si>
  <si>
    <t>İllere Göre Kurulan Şirketlerin Aylık ve Birikimli Sermaye Dağılımı</t>
  </si>
  <si>
    <t>İl Adı</t>
  </si>
  <si>
    <t>Şirket</t>
  </si>
  <si>
    <t>Gerçek Kişi</t>
  </si>
  <si>
    <t>Sermaye*</t>
  </si>
  <si>
    <t>*=TL</t>
  </si>
  <si>
    <t>2016 OCAK</t>
  </si>
  <si>
    <t>Kurulan Şirketlerin İllere Göre Aylık ve Birikimli Sermaye Dağılımı</t>
  </si>
  <si>
    <t>18-19</t>
  </si>
  <si>
    <t>22-23</t>
  </si>
  <si>
    <t>24-25</t>
  </si>
  <si>
    <t>26-27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</si>
</sst>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_T_L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0"/>
      <color indexed="8"/>
      <name val="ARIAL"/>
      <family val="0"/>
    </font>
    <font>
      <b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  <font>
      <sz val="8"/>
      <name val="Calibri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sz val="9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>
        <color rgb="FF187FDE"/>
      </bottom>
    </border>
    <border>
      <left style="thin"/>
      <right style="medium"/>
      <top style="thin">
        <color rgb="FF187FDE"/>
      </top>
      <bottom style="thin">
        <color rgb="FF187FDE"/>
      </bottom>
    </border>
    <border>
      <left style="thin"/>
      <right style="medium"/>
      <top style="thin">
        <color rgb="FF187FDE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ck"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3" fillId="33" borderId="10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5" fillId="0" borderId="0" xfId="0" applyFont="1" applyAlignment="1">
      <alignment/>
    </xf>
    <xf numFmtId="3" fontId="86" fillId="34" borderId="11" xfId="0" applyNumberFormat="1" applyFont="1" applyFill="1" applyBorder="1" applyAlignment="1">
      <alignment horizontal="center"/>
    </xf>
    <xf numFmtId="3" fontId="87" fillId="34" borderId="10" xfId="0" applyNumberFormat="1" applyFont="1" applyFill="1" applyBorder="1" applyAlignment="1">
      <alignment/>
    </xf>
    <xf numFmtId="3" fontId="87" fillId="34" borderId="10" xfId="0" applyNumberFormat="1" applyFont="1" applyFill="1" applyBorder="1" applyAlignment="1">
      <alignment horizontal="center" vertical="center"/>
    </xf>
    <xf numFmtId="3" fontId="87" fillId="34" borderId="10" xfId="0" applyNumberFormat="1" applyFont="1" applyFill="1" applyBorder="1" applyAlignment="1">
      <alignment/>
    </xf>
    <xf numFmtId="3" fontId="87" fillId="34" borderId="12" xfId="0" applyNumberFormat="1" applyFont="1" applyFill="1" applyBorder="1" applyAlignment="1">
      <alignment/>
    </xf>
    <xf numFmtId="3" fontId="86" fillId="34" borderId="10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/>
    </xf>
    <xf numFmtId="3" fontId="86" fillId="34" borderId="14" xfId="0" applyNumberFormat="1" applyFont="1" applyFill="1" applyBorder="1" applyAlignment="1">
      <alignment horizontal="center"/>
    </xf>
    <xf numFmtId="3" fontId="88" fillId="34" borderId="15" xfId="0" applyNumberFormat="1" applyFont="1" applyFill="1" applyBorder="1" applyAlignment="1">
      <alignment/>
    </xf>
    <xf numFmtId="3" fontId="89" fillId="34" borderId="16" xfId="0" applyNumberFormat="1" applyFont="1" applyFill="1" applyBorder="1" applyAlignment="1">
      <alignment horizontal="right"/>
    </xf>
    <xf numFmtId="0" fontId="90" fillId="0" borderId="0" xfId="0" applyFont="1" applyAlignment="1">
      <alignment/>
    </xf>
    <xf numFmtId="3" fontId="89" fillId="34" borderId="17" xfId="0" applyNumberFormat="1" applyFont="1" applyFill="1" applyBorder="1" applyAlignment="1">
      <alignment horizontal="right"/>
    </xf>
    <xf numFmtId="3" fontId="88" fillId="34" borderId="18" xfId="0" applyNumberFormat="1" applyFont="1" applyFill="1" applyBorder="1" applyAlignment="1">
      <alignment/>
    </xf>
    <xf numFmtId="3" fontId="89" fillId="34" borderId="19" xfId="0" applyNumberFormat="1" applyFont="1" applyFill="1" applyBorder="1" applyAlignment="1">
      <alignment horizontal="right"/>
    </xf>
    <xf numFmtId="3" fontId="88" fillId="35" borderId="15" xfId="0" applyNumberFormat="1" applyFont="1" applyFill="1" applyBorder="1" applyAlignment="1">
      <alignment/>
    </xf>
    <xf numFmtId="3" fontId="89" fillId="33" borderId="20" xfId="0" applyNumberFormat="1" applyFont="1" applyFill="1" applyBorder="1" applyAlignment="1">
      <alignment horizontal="right"/>
    </xf>
    <xf numFmtId="3" fontId="89" fillId="33" borderId="21" xfId="0" applyNumberFormat="1" applyFont="1" applyFill="1" applyBorder="1" applyAlignment="1">
      <alignment/>
    </xf>
    <xf numFmtId="3" fontId="89" fillId="33" borderId="21" xfId="0" applyNumberFormat="1" applyFont="1" applyFill="1" applyBorder="1" applyAlignment="1">
      <alignment horizontal="right"/>
    </xf>
    <xf numFmtId="3" fontId="89" fillId="33" borderId="11" xfId="0" applyNumberFormat="1" applyFont="1" applyFill="1" applyBorder="1" applyAlignment="1">
      <alignment horizontal="right"/>
    </xf>
    <xf numFmtId="3" fontId="89" fillId="33" borderId="17" xfId="0" applyNumberFormat="1" applyFont="1" applyFill="1" applyBorder="1" applyAlignment="1">
      <alignment horizontal="right"/>
    </xf>
    <xf numFmtId="3" fontId="89" fillId="33" borderId="10" xfId="0" applyNumberFormat="1" applyFont="1" applyFill="1" applyBorder="1" applyAlignment="1">
      <alignment/>
    </xf>
    <xf numFmtId="3" fontId="89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/>
    </xf>
    <xf numFmtId="3" fontId="85" fillId="33" borderId="12" xfId="0" applyNumberFormat="1" applyFont="1" applyFill="1" applyBorder="1" applyAlignment="1">
      <alignment horizontal="right"/>
    </xf>
    <xf numFmtId="3" fontId="89" fillId="33" borderId="12" xfId="0" applyNumberFormat="1" applyFont="1" applyFill="1" applyBorder="1" applyAlignment="1">
      <alignment horizontal="right"/>
    </xf>
    <xf numFmtId="3" fontId="85" fillId="0" borderId="0" xfId="0" applyNumberFormat="1" applyFont="1" applyAlignment="1">
      <alignment/>
    </xf>
    <xf numFmtId="3" fontId="88" fillId="35" borderId="18" xfId="0" applyNumberFormat="1" applyFont="1" applyFill="1" applyBorder="1" applyAlignment="1">
      <alignment/>
    </xf>
    <xf numFmtId="3" fontId="89" fillId="33" borderId="19" xfId="0" applyNumberFormat="1" applyFont="1" applyFill="1" applyBorder="1" applyAlignment="1">
      <alignment horizontal="right"/>
    </xf>
    <xf numFmtId="3" fontId="89" fillId="33" borderId="13" xfId="0" applyNumberFormat="1" applyFont="1" applyFill="1" applyBorder="1" applyAlignment="1">
      <alignment/>
    </xf>
    <xf numFmtId="3" fontId="89" fillId="33" borderId="13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 horizontal="right"/>
    </xf>
    <xf numFmtId="3" fontId="85" fillId="33" borderId="14" xfId="0" applyNumberFormat="1" applyFont="1" applyFill="1" applyBorder="1" applyAlignment="1">
      <alignment horizontal="right"/>
    </xf>
    <xf numFmtId="3" fontId="89" fillId="33" borderId="14" xfId="0" applyNumberFormat="1" applyFont="1" applyFill="1" applyBorder="1" applyAlignment="1">
      <alignment horizontal="right"/>
    </xf>
    <xf numFmtId="3" fontId="85" fillId="33" borderId="17" xfId="0" applyNumberFormat="1" applyFont="1" applyFill="1" applyBorder="1" applyAlignment="1">
      <alignment horizontal="right"/>
    </xf>
    <xf numFmtId="3" fontId="85" fillId="33" borderId="19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/>
    </xf>
    <xf numFmtId="3" fontId="85" fillId="33" borderId="0" xfId="0" applyNumberFormat="1" applyFont="1" applyFill="1" applyBorder="1" applyAlignment="1">
      <alignment horizontal="right"/>
    </xf>
    <xf numFmtId="3" fontId="85" fillId="33" borderId="0" xfId="0" applyNumberFormat="1" applyFont="1" applyFill="1" applyBorder="1" applyAlignment="1">
      <alignment/>
    </xf>
    <xf numFmtId="3" fontId="89" fillId="33" borderId="0" xfId="0" applyNumberFormat="1" applyFont="1" applyFill="1" applyBorder="1" applyAlignment="1">
      <alignment horizontal="right"/>
    </xf>
    <xf numFmtId="3" fontId="89" fillId="33" borderId="0" xfId="0" applyNumberFormat="1" applyFont="1" applyFill="1" applyBorder="1" applyAlignment="1">
      <alignment/>
    </xf>
    <xf numFmtId="0" fontId="91" fillId="0" borderId="0" xfId="0" applyFont="1" applyAlignment="1">
      <alignment/>
    </xf>
    <xf numFmtId="1" fontId="85" fillId="0" borderId="0" xfId="0" applyNumberFormat="1" applyFont="1" applyAlignment="1">
      <alignment/>
    </xf>
    <xf numFmtId="0" fontId="92" fillId="0" borderId="0" xfId="0" applyFont="1" applyAlignment="1">
      <alignment/>
    </xf>
    <xf numFmtId="180" fontId="85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93" fillId="34" borderId="24" xfId="0" applyFont="1" applyFill="1" applyBorder="1" applyAlignment="1">
      <alignment horizontal="center" vertical="center" wrapText="1"/>
    </xf>
    <xf numFmtId="0" fontId="93" fillId="34" borderId="24" xfId="0" applyFont="1" applyFill="1" applyBorder="1" applyAlignment="1">
      <alignment horizontal="center" vertical="center"/>
    </xf>
    <xf numFmtId="0" fontId="93" fillId="34" borderId="25" xfId="0" applyFont="1" applyFill="1" applyBorder="1" applyAlignment="1">
      <alignment wrapText="1"/>
    </xf>
    <xf numFmtId="3" fontId="93" fillId="34" borderId="26" xfId="0" applyNumberFormat="1" applyFont="1" applyFill="1" applyBorder="1" applyAlignment="1">
      <alignment horizontal="right"/>
    </xf>
    <xf numFmtId="3" fontId="93" fillId="34" borderId="27" xfId="0" applyNumberFormat="1" applyFont="1" applyFill="1" applyBorder="1" applyAlignment="1">
      <alignment horizontal="right"/>
    </xf>
    <xf numFmtId="3" fontId="94" fillId="33" borderId="28" xfId="0" applyNumberFormat="1" applyFont="1" applyFill="1" applyBorder="1" applyAlignment="1">
      <alignment/>
    </xf>
    <xf numFmtId="0" fontId="95" fillId="33" borderId="17" xfId="0" applyFont="1" applyFill="1" applyBorder="1" applyAlignment="1">
      <alignment wrapText="1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5" fillId="33" borderId="19" xfId="0" applyFont="1" applyFill="1" applyBorder="1" applyAlignment="1">
      <alignment wrapText="1"/>
    </xf>
    <xf numFmtId="3" fontId="94" fillId="33" borderId="13" xfId="0" applyNumberFormat="1" applyFont="1" applyFill="1" applyBorder="1" applyAlignment="1">
      <alignment horizontal="right"/>
    </xf>
    <xf numFmtId="14" fontId="84" fillId="0" borderId="0" xfId="0" applyNumberFormat="1" applyFont="1" applyAlignment="1">
      <alignment/>
    </xf>
    <xf numFmtId="1" fontId="95" fillId="33" borderId="0" xfId="0" applyNumberFormat="1" applyFont="1" applyFill="1" applyBorder="1" applyAlignment="1">
      <alignment horizontal="right"/>
    </xf>
    <xf numFmtId="1" fontId="94" fillId="33" borderId="0" xfId="0" applyNumberFormat="1" applyFont="1" applyFill="1" applyBorder="1" applyAlignment="1">
      <alignment horizontal="right"/>
    </xf>
    <xf numFmtId="0" fontId="9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3" fillId="34" borderId="29" xfId="0" applyFont="1" applyFill="1" applyBorder="1" applyAlignment="1">
      <alignment wrapText="1"/>
    </xf>
    <xf numFmtId="3" fontId="93" fillId="34" borderId="30" xfId="0" applyNumberFormat="1" applyFont="1" applyFill="1" applyBorder="1" applyAlignment="1">
      <alignment horizontal="right"/>
    </xf>
    <xf numFmtId="0" fontId="95" fillId="33" borderId="20" xfId="0" applyFont="1" applyFill="1" applyBorder="1" applyAlignment="1">
      <alignment wrapText="1"/>
    </xf>
    <xf numFmtId="3" fontId="94" fillId="33" borderId="21" xfId="0" applyNumberFormat="1" applyFont="1" applyFill="1" applyBorder="1" applyAlignment="1">
      <alignment/>
    </xf>
    <xf numFmtId="3" fontId="94" fillId="33" borderId="21" xfId="0" applyNumberFormat="1" applyFont="1" applyFill="1" applyBorder="1" applyAlignment="1">
      <alignment horizontal="right"/>
    </xf>
    <xf numFmtId="0" fontId="95" fillId="33" borderId="0" xfId="0" applyFont="1" applyFill="1" applyBorder="1" applyAlignment="1">
      <alignment horizontal="center" wrapText="1"/>
    </xf>
    <xf numFmtId="0" fontId="97" fillId="0" borderId="0" xfId="0" applyFont="1" applyBorder="1" applyAlignment="1">
      <alignment/>
    </xf>
    <xf numFmtId="0" fontId="8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7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96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81" fillId="36" borderId="17" xfId="0" applyFont="1" applyFill="1" applyBorder="1" applyAlignment="1">
      <alignment/>
    </xf>
    <xf numFmtId="0" fontId="81" fillId="35" borderId="17" xfId="0" applyFont="1" applyFill="1" applyBorder="1" applyAlignment="1">
      <alignment/>
    </xf>
    <xf numFmtId="0" fontId="81" fillId="36" borderId="31" xfId="0" applyFont="1" applyFill="1" applyBorder="1" applyAlignment="1">
      <alignment/>
    </xf>
    <xf numFmtId="0" fontId="81" fillId="35" borderId="31" xfId="0" applyFont="1" applyFill="1" applyBorder="1" applyAlignment="1">
      <alignment/>
    </xf>
    <xf numFmtId="0" fontId="81" fillId="35" borderId="19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96" fillId="0" borderId="32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10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81" fillId="0" borderId="32" xfId="0" applyFont="1" applyBorder="1" applyAlignment="1">
      <alignment wrapText="1"/>
    </xf>
    <xf numFmtId="3" fontId="81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0" fillId="0" borderId="3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36" borderId="34" xfId="0" applyFont="1" applyFill="1" applyBorder="1" applyAlignment="1">
      <alignment/>
    </xf>
    <xf numFmtId="0" fontId="0" fillId="36" borderId="22" xfId="0" applyFill="1" applyBorder="1" applyAlignment="1">
      <alignment/>
    </xf>
    <xf numFmtId="0" fontId="16" fillId="36" borderId="35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36" xfId="0" applyFont="1" applyFill="1" applyBorder="1" applyAlignment="1">
      <alignment horizontal="center" vertical="center" wrapText="1"/>
    </xf>
    <xf numFmtId="0" fontId="78" fillId="36" borderId="0" xfId="47" applyFill="1" applyBorder="1" applyAlignment="1" applyProtection="1">
      <alignment/>
      <protection/>
    </xf>
    <xf numFmtId="49" fontId="17" fillId="36" borderId="30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30" xfId="0" applyNumberFormat="1" applyFont="1" applyFill="1" applyBorder="1" applyAlignment="1">
      <alignment horizontal="center" vertical="center"/>
    </xf>
    <xf numFmtId="0" fontId="78" fillId="36" borderId="0" xfId="47" applyFill="1" applyBorder="1" applyAlignment="1" applyProtection="1">
      <alignment wrapText="1"/>
      <protection/>
    </xf>
    <xf numFmtId="0" fontId="19" fillId="36" borderId="15" xfId="0" applyFont="1" applyFill="1" applyBorder="1" applyAlignment="1" quotePrefix="1">
      <alignment horizontal="center" vertical="top"/>
    </xf>
    <xf numFmtId="0" fontId="78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2" fillId="36" borderId="3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84" fillId="0" borderId="0" xfId="0" applyFont="1" applyAlignment="1">
      <alignment horizontal="left"/>
    </xf>
    <xf numFmtId="3" fontId="86" fillId="34" borderId="2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 horizontal="center"/>
    </xf>
    <xf numFmtId="3" fontId="88" fillId="33" borderId="0" xfId="0" applyNumberFormat="1" applyFont="1" applyFill="1" applyBorder="1" applyAlignment="1">
      <alignment/>
    </xf>
    <xf numFmtId="3" fontId="88" fillId="35" borderId="37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3" fontId="94" fillId="33" borderId="28" xfId="0" applyNumberFormat="1" applyFont="1" applyFill="1" applyBorder="1" applyAlignment="1">
      <alignment horizontal="right"/>
    </xf>
    <xf numFmtId="3" fontId="56" fillId="34" borderId="3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1" fillId="35" borderId="38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81" fillId="35" borderId="38" xfId="0" applyFont="1" applyFill="1" applyBorder="1" applyAlignment="1">
      <alignment horizontal="center"/>
    </xf>
    <xf numFmtId="3" fontId="0" fillId="33" borderId="38" xfId="0" applyNumberFormat="1" applyFont="1" applyFill="1" applyBorder="1" applyAlignment="1">
      <alignment horizontal="right"/>
    </xf>
    <xf numFmtId="3" fontId="81" fillId="35" borderId="38" xfId="0" applyNumberFormat="1" applyFont="1" applyFill="1" applyBorder="1" applyAlignment="1">
      <alignment horizontal="righ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103" fillId="35" borderId="10" xfId="0" applyFont="1" applyFill="1" applyBorder="1" applyAlignment="1">
      <alignment horizontal="center"/>
    </xf>
    <xf numFmtId="3" fontId="83" fillId="36" borderId="10" xfId="0" applyNumberFormat="1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83" fillId="33" borderId="10" xfId="0" applyNumberFormat="1" applyFont="1" applyFill="1" applyBorder="1" applyAlignment="1">
      <alignment horizontal="right"/>
    </xf>
    <xf numFmtId="3" fontId="83" fillId="35" borderId="10" xfId="0" applyNumberFormat="1" applyFont="1" applyFill="1" applyBorder="1" applyAlignment="1">
      <alignment vertical="top" wrapText="1"/>
    </xf>
    <xf numFmtId="3" fontId="57" fillId="33" borderId="10" xfId="0" applyNumberFormat="1" applyFont="1" applyFill="1" applyBorder="1" applyAlignment="1">
      <alignment/>
    </xf>
    <xf numFmtId="0" fontId="103" fillId="37" borderId="10" xfId="0" applyFont="1" applyFill="1" applyBorder="1" applyAlignment="1">
      <alignment wrapText="1"/>
    </xf>
    <xf numFmtId="0" fontId="83" fillId="37" borderId="10" xfId="0" applyFont="1" applyFill="1" applyBorder="1" applyAlignment="1">
      <alignment horizontal="right"/>
    </xf>
    <xf numFmtId="0" fontId="83" fillId="35" borderId="10" xfId="0" applyFont="1" applyFill="1" applyBorder="1" applyAlignment="1">
      <alignment horizontal="right" wrapText="1"/>
    </xf>
    <xf numFmtId="0" fontId="83" fillId="35" borderId="10" xfId="0" applyFont="1" applyFill="1" applyBorder="1" applyAlignment="1">
      <alignment horizontal="right"/>
    </xf>
    <xf numFmtId="3" fontId="83" fillId="36" borderId="10" xfId="0" applyNumberFormat="1" applyFont="1" applyFill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/>
    </xf>
    <xf numFmtId="3" fontId="89" fillId="33" borderId="16" xfId="0" applyNumberFormat="1" applyFont="1" applyFill="1" applyBorder="1" applyAlignment="1">
      <alignment horizontal="right"/>
    </xf>
    <xf numFmtId="3" fontId="89" fillId="33" borderId="28" xfId="0" applyNumberFormat="1" applyFont="1" applyFill="1" applyBorder="1" applyAlignment="1">
      <alignment/>
    </xf>
    <xf numFmtId="3" fontId="89" fillId="33" borderId="28" xfId="0" applyNumberFormat="1" applyFont="1" applyFill="1" applyBorder="1" applyAlignment="1">
      <alignment horizontal="right"/>
    </xf>
    <xf numFmtId="0" fontId="90" fillId="0" borderId="39" xfId="0" applyFont="1" applyBorder="1" applyAlignment="1">
      <alignment horizontal="right" wrapText="1"/>
    </xf>
    <xf numFmtId="0" fontId="85" fillId="0" borderId="40" xfId="0" applyFont="1" applyBorder="1" applyAlignment="1">
      <alignment horizontal="right" wrapText="1"/>
    </xf>
    <xf numFmtId="0" fontId="85" fillId="0" borderId="41" xfId="0" applyFont="1" applyBorder="1" applyAlignment="1">
      <alignment horizontal="right" wrapText="1"/>
    </xf>
    <xf numFmtId="1" fontId="85" fillId="0" borderId="42" xfId="0" applyNumberFormat="1" applyFont="1" applyBorder="1" applyAlignment="1">
      <alignment/>
    </xf>
    <xf numFmtId="1" fontId="85" fillId="0" borderId="43" xfId="0" applyNumberFormat="1" applyFont="1" applyBorder="1" applyAlignment="1">
      <alignment/>
    </xf>
    <xf numFmtId="1" fontId="85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1" fontId="85" fillId="0" borderId="13" xfId="0" applyNumberFormat="1" applyFont="1" applyBorder="1" applyAlignment="1">
      <alignment/>
    </xf>
    <xf numFmtId="3" fontId="85" fillId="33" borderId="28" xfId="0" applyNumberFormat="1" applyFont="1" applyFill="1" applyBorder="1" applyAlignment="1">
      <alignment horizontal="right"/>
    </xf>
    <xf numFmtId="0" fontId="90" fillId="0" borderId="44" xfId="0" applyFont="1" applyBorder="1" applyAlignment="1">
      <alignment horizontal="right" wrapText="1"/>
    </xf>
    <xf numFmtId="0" fontId="85" fillId="0" borderId="45" xfId="0" applyFont="1" applyBorder="1" applyAlignment="1">
      <alignment horizontal="right" wrapText="1"/>
    </xf>
    <xf numFmtId="0" fontId="85" fillId="0" borderId="46" xfId="0" applyFont="1" applyBorder="1" applyAlignment="1">
      <alignment horizontal="right" wrapText="1"/>
    </xf>
    <xf numFmtId="3" fontId="94" fillId="33" borderId="46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/>
    </xf>
    <xf numFmtId="3" fontId="94" fillId="33" borderId="14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49" fontId="102" fillId="36" borderId="24" xfId="0" applyNumberFormat="1" applyFont="1" applyFill="1" applyBorder="1" applyAlignment="1">
      <alignment horizontal="center" vertical="center"/>
    </xf>
    <xf numFmtId="0" fontId="78" fillId="36" borderId="23" xfId="47" applyFill="1" applyBorder="1" applyAlignment="1" applyProtection="1">
      <alignment wrapText="1"/>
      <protection/>
    </xf>
    <xf numFmtId="0" fontId="90" fillId="0" borderId="12" xfId="0" applyFont="1" applyBorder="1" applyAlignment="1">
      <alignment/>
    </xf>
    <xf numFmtId="1" fontId="85" fillId="0" borderId="12" xfId="0" applyNumberFormat="1" applyFont="1" applyBorder="1" applyAlignment="1">
      <alignment/>
    </xf>
    <xf numFmtId="0" fontId="85" fillId="0" borderId="15" xfId="0" applyFont="1" applyBorder="1" applyAlignment="1">
      <alignment/>
    </xf>
    <xf numFmtId="3" fontId="89" fillId="34" borderId="47" xfId="0" applyNumberFormat="1" applyFont="1" applyFill="1" applyBorder="1" applyAlignment="1">
      <alignment horizontal="right"/>
    </xf>
    <xf numFmtId="3" fontId="89" fillId="34" borderId="48" xfId="0" applyNumberFormat="1" applyFont="1" applyFill="1" applyBorder="1" applyAlignment="1">
      <alignment horizontal="right"/>
    </xf>
    <xf numFmtId="3" fontId="89" fillId="34" borderId="49" xfId="0" applyNumberFormat="1" applyFont="1" applyFill="1" applyBorder="1" applyAlignment="1">
      <alignment horizontal="right"/>
    </xf>
    <xf numFmtId="1" fontId="85" fillId="0" borderId="50" xfId="0" applyNumberFormat="1" applyFont="1" applyBorder="1" applyAlignment="1">
      <alignment/>
    </xf>
    <xf numFmtId="3" fontId="88" fillId="35" borderId="47" xfId="0" applyNumberFormat="1" applyFont="1" applyFill="1" applyBorder="1" applyAlignment="1">
      <alignment/>
    </xf>
    <xf numFmtId="3" fontId="89" fillId="33" borderId="51" xfId="0" applyNumberFormat="1" applyFont="1" applyFill="1" applyBorder="1" applyAlignment="1">
      <alignment horizontal="right"/>
    </xf>
    <xf numFmtId="3" fontId="89" fillId="33" borderId="52" xfId="0" applyNumberFormat="1" applyFont="1" applyFill="1" applyBorder="1" applyAlignment="1">
      <alignment horizontal="right"/>
    </xf>
    <xf numFmtId="3" fontId="104" fillId="33" borderId="53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56" fillId="34" borderId="47" xfId="0" applyNumberFormat="1" applyFont="1" applyFill="1" applyBorder="1" applyAlignment="1">
      <alignment horizontal="right"/>
    </xf>
    <xf numFmtId="3" fontId="94" fillId="33" borderId="51" xfId="0" applyNumberFormat="1" applyFont="1" applyFill="1" applyBorder="1" applyAlignment="1">
      <alignment horizontal="right"/>
    </xf>
    <xf numFmtId="3" fontId="94" fillId="33" borderId="38" xfId="0" applyNumberFormat="1" applyFont="1" applyFill="1" applyBorder="1" applyAlignment="1">
      <alignment horizontal="right"/>
    </xf>
    <xf numFmtId="3" fontId="59" fillId="33" borderId="10" xfId="0" applyNumberFormat="1" applyFont="1" applyFill="1" applyBorder="1" applyAlignment="1">
      <alignment horizontal="right"/>
    </xf>
    <xf numFmtId="3" fontId="59" fillId="33" borderId="12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85" fillId="33" borderId="38" xfId="0" applyNumberFormat="1" applyFont="1" applyFill="1" applyBorder="1" applyAlignment="1">
      <alignment horizontal="right"/>
    </xf>
    <xf numFmtId="3" fontId="85" fillId="33" borderId="54" xfId="0" applyNumberFormat="1" applyFont="1" applyFill="1" applyBorder="1" applyAlignment="1">
      <alignment horizontal="right"/>
    </xf>
    <xf numFmtId="3" fontId="89" fillId="33" borderId="55" xfId="0" applyNumberFormat="1" applyFont="1" applyFill="1" applyBorder="1" applyAlignment="1">
      <alignment horizontal="right"/>
    </xf>
    <xf numFmtId="0" fontId="105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2" fontId="0" fillId="39" borderId="10" xfId="0" applyNumberFormat="1" applyFont="1" applyFill="1" applyBorder="1" applyAlignment="1">
      <alignment horizontal="center" vertical="center"/>
    </xf>
    <xf numFmtId="3" fontId="0" fillId="39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5" fillId="38" borderId="10" xfId="0" applyNumberFormat="1" applyFont="1" applyFill="1" applyBorder="1" applyAlignment="1">
      <alignment horizontal="center" vertical="center"/>
    </xf>
    <xf numFmtId="3" fontId="105" fillId="38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8" fillId="0" borderId="0" xfId="0" applyFont="1" applyBorder="1" applyAlignment="1">
      <alignment horizontal="center" wrapText="1"/>
    </xf>
    <xf numFmtId="0" fontId="83" fillId="33" borderId="10" xfId="0" applyNumberFormat="1" applyFont="1" applyFill="1" applyBorder="1" applyAlignment="1">
      <alignment horizontal="right"/>
    </xf>
    <xf numFmtId="3" fontId="83" fillId="33" borderId="56" xfId="0" applyNumberFormat="1" applyFont="1" applyFill="1" applyBorder="1" applyAlignment="1">
      <alignment/>
    </xf>
    <xf numFmtId="4" fontId="81" fillId="35" borderId="10" xfId="0" applyNumberFormat="1" applyFont="1" applyFill="1" applyBorder="1" applyAlignment="1">
      <alignment/>
    </xf>
    <xf numFmtId="2" fontId="81" fillId="41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106" fillId="0" borderId="0" xfId="0" applyFont="1" applyBorder="1" applyAlignment="1">
      <alignment horizontal="center"/>
    </xf>
    <xf numFmtId="0" fontId="99" fillId="42" borderId="25" xfId="0" applyFont="1" applyFill="1" applyBorder="1" applyAlignment="1">
      <alignment horizontal="left" wrapText="1"/>
    </xf>
    <xf numFmtId="0" fontId="99" fillId="42" borderId="25" xfId="0" applyFont="1" applyFill="1" applyBorder="1" applyAlignment="1">
      <alignment horizontal="center" wrapText="1"/>
    </xf>
    <xf numFmtId="0" fontId="98" fillId="0" borderId="15" xfId="0" applyFont="1" applyBorder="1" applyAlignment="1">
      <alignment horizontal="center" wrapText="1"/>
    </xf>
    <xf numFmtId="0" fontId="107" fillId="0" borderId="57" xfId="0" applyFont="1" applyBorder="1" applyAlignment="1">
      <alignment horizontal="left" vertical="center" wrapText="1"/>
    </xf>
    <xf numFmtId="0" fontId="107" fillId="0" borderId="11" xfId="0" applyFont="1" applyBorder="1" applyAlignment="1">
      <alignment horizontal="right" wrapText="1"/>
    </xf>
    <xf numFmtId="0" fontId="107" fillId="0" borderId="58" xfId="0" applyFont="1" applyBorder="1" applyAlignment="1">
      <alignment horizontal="left" vertical="center" wrapText="1"/>
    </xf>
    <xf numFmtId="0" fontId="107" fillId="0" borderId="12" xfId="0" applyFont="1" applyBorder="1" applyAlignment="1">
      <alignment horizontal="right" wrapText="1"/>
    </xf>
    <xf numFmtId="0" fontId="96" fillId="42" borderId="25" xfId="0" applyFont="1" applyFill="1" applyBorder="1" applyAlignment="1">
      <alignment horizontal="left" vertical="center" wrapText="1"/>
    </xf>
    <xf numFmtId="0" fontId="96" fillId="42" borderId="26" xfId="0" applyFont="1" applyFill="1" applyBorder="1" applyAlignment="1">
      <alignment horizontal="right" wrapText="1"/>
    </xf>
    <xf numFmtId="0" fontId="81" fillId="35" borderId="1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5" fillId="4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4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09" fillId="0" borderId="0" xfId="0" applyFont="1" applyFill="1" applyBorder="1" applyAlignment="1">
      <alignment/>
    </xf>
    <xf numFmtId="3" fontId="0" fillId="39" borderId="10" xfId="0" applyNumberFormat="1" applyFont="1" applyFill="1" applyBorder="1" applyAlignment="1">
      <alignment horizontal="right" vertical="center"/>
    </xf>
    <xf numFmtId="4" fontId="0" fillId="39" borderId="10" xfId="0" applyNumberFormat="1" applyFont="1" applyFill="1" applyBorder="1" applyAlignment="1">
      <alignment horizontal="right"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/>
    </xf>
    <xf numFmtId="0" fontId="49" fillId="35" borderId="59" xfId="0" applyFont="1" applyFill="1" applyBorder="1" applyAlignment="1">
      <alignment vertical="center"/>
    </xf>
    <xf numFmtId="0" fontId="49" fillId="35" borderId="60" xfId="0" applyFont="1" applyFill="1" applyBorder="1" applyAlignment="1">
      <alignment horizontal="center" vertical="center"/>
    </xf>
    <xf numFmtId="0" fontId="49" fillId="35" borderId="61" xfId="0" applyFont="1" applyFill="1" applyBorder="1" applyAlignment="1">
      <alignment horizontal="center" vertical="center"/>
    </xf>
    <xf numFmtId="0" fontId="58" fillId="36" borderId="62" xfId="0" applyFont="1" applyFill="1" applyBorder="1" applyAlignment="1">
      <alignment horizontal="left" vertical="center"/>
    </xf>
    <xf numFmtId="0" fontId="58" fillId="36" borderId="63" xfId="0" applyFont="1" applyFill="1" applyBorder="1" applyAlignment="1">
      <alignment horizontal="left" vertical="center"/>
    </xf>
    <xf numFmtId="1" fontId="58" fillId="33" borderId="64" xfId="0" applyNumberFormat="1" applyFont="1" applyFill="1" applyBorder="1" applyAlignment="1">
      <alignment vertical="top"/>
    </xf>
    <xf numFmtId="1" fontId="58" fillId="33" borderId="65" xfId="0" applyNumberFormat="1" applyFont="1" applyFill="1" applyBorder="1" applyAlignment="1">
      <alignment vertical="top"/>
    </xf>
    <xf numFmtId="1" fontId="58" fillId="33" borderId="66" xfId="0" applyNumberFormat="1" applyFont="1" applyFill="1" applyBorder="1" applyAlignment="1">
      <alignment vertical="top"/>
    </xf>
    <xf numFmtId="0" fontId="58" fillId="35" borderId="62" xfId="0" applyFont="1" applyFill="1" applyBorder="1" applyAlignment="1">
      <alignment horizontal="left" vertical="center"/>
    </xf>
    <xf numFmtId="1" fontId="58" fillId="33" borderId="67" xfId="0" applyNumberFormat="1" applyFont="1" applyFill="1" applyBorder="1" applyAlignment="1">
      <alignment vertical="top"/>
    </xf>
    <xf numFmtId="1" fontId="58" fillId="33" borderId="10" xfId="0" applyNumberFormat="1" applyFont="1" applyFill="1" applyBorder="1" applyAlignment="1">
      <alignment vertical="top"/>
    </xf>
    <xf numFmtId="1" fontId="58" fillId="33" borderId="68" xfId="0" applyNumberFormat="1" applyFont="1" applyFill="1" applyBorder="1" applyAlignment="1">
      <alignment vertical="top"/>
    </xf>
    <xf numFmtId="0" fontId="58" fillId="36" borderId="69" xfId="0" applyFont="1" applyFill="1" applyBorder="1" applyAlignment="1">
      <alignment horizontal="left" vertical="center"/>
    </xf>
    <xf numFmtId="0" fontId="58" fillId="36" borderId="70" xfId="0" applyFont="1" applyFill="1" applyBorder="1" applyAlignment="1">
      <alignment horizontal="left" vertical="center"/>
    </xf>
    <xf numFmtId="3" fontId="49" fillId="35" borderId="71" xfId="0" applyNumberFormat="1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3" fontId="49" fillId="35" borderId="73" xfId="0" applyNumberFormat="1" applyFont="1" applyFill="1" applyBorder="1" applyAlignment="1">
      <alignment vertical="top"/>
    </xf>
    <xf numFmtId="3" fontId="49" fillId="35" borderId="74" xfId="0" applyNumberFormat="1" applyFont="1" applyFill="1" applyBorder="1" applyAlignment="1">
      <alignment vertical="top"/>
    </xf>
    <xf numFmtId="3" fontId="49" fillId="35" borderId="75" xfId="0" applyNumberFormat="1" applyFont="1" applyFill="1" applyBorder="1" applyAlignment="1">
      <alignment vertical="top"/>
    </xf>
    <xf numFmtId="0" fontId="107" fillId="0" borderId="17" xfId="0" applyFont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36" borderId="15" xfId="0" applyFill="1" applyBorder="1" applyAlignment="1" quotePrefix="1">
      <alignment/>
    </xf>
    <xf numFmtId="3" fontId="6" fillId="35" borderId="76" xfId="0" applyNumberFormat="1" applyFont="1" applyFill="1" applyBorder="1" applyAlignment="1">
      <alignment vertical="top"/>
    </xf>
    <xf numFmtId="0" fontId="78" fillId="36" borderId="0" xfId="47" applyFill="1" applyAlignment="1" applyProtection="1">
      <alignment/>
      <protection/>
    </xf>
    <xf numFmtId="0" fontId="102" fillId="36" borderId="30" xfId="0" applyFont="1" applyFill="1" applyBorder="1" applyAlignment="1" quotePrefix="1">
      <alignment/>
    </xf>
    <xf numFmtId="0" fontId="0" fillId="44" borderId="0" xfId="0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/>
    </xf>
    <xf numFmtId="0" fontId="107" fillId="0" borderId="77" xfId="0" applyFont="1" applyFill="1" applyBorder="1" applyAlignment="1">
      <alignment/>
    </xf>
    <xf numFmtId="3" fontId="94" fillId="33" borderId="11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63" fillId="33" borderId="21" xfId="0" applyNumberFormat="1" applyFont="1" applyFill="1" applyBorder="1" applyAlignment="1">
      <alignment horizontal="right"/>
    </xf>
    <xf numFmtId="3" fontId="63" fillId="33" borderId="11" xfId="0" applyNumberFormat="1" applyFont="1" applyFill="1" applyBorder="1" applyAlignment="1">
      <alignment horizontal="right"/>
    </xf>
    <xf numFmtId="3" fontId="63" fillId="33" borderId="28" xfId="0" applyNumberFormat="1" applyFont="1" applyFill="1" applyBorder="1" applyAlignment="1">
      <alignment horizontal="right"/>
    </xf>
    <xf numFmtId="3" fontId="63" fillId="33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97" fillId="0" borderId="23" xfId="0" applyFont="1" applyBorder="1" applyAlignment="1">
      <alignment horizontal="center"/>
    </xf>
    <xf numFmtId="0" fontId="103" fillId="37" borderId="10" xfId="0" applyFont="1" applyFill="1" applyBorder="1" applyAlignment="1">
      <alignment horizontal="left" vertical="center" wrapText="1"/>
    </xf>
    <xf numFmtId="0" fontId="103" fillId="35" borderId="10" xfId="0" applyFont="1" applyFill="1" applyBorder="1" applyAlignment="1">
      <alignment horizontal="left" vertical="center" wrapText="1"/>
    </xf>
    <xf numFmtId="0" fontId="111" fillId="0" borderId="23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112" fillId="35" borderId="21" xfId="0" applyFont="1" applyFill="1" applyBorder="1" applyAlignment="1">
      <alignment/>
    </xf>
    <xf numFmtId="0" fontId="112" fillId="35" borderId="10" xfId="0" applyFont="1" applyFill="1" applyBorder="1" applyAlignment="1">
      <alignment/>
    </xf>
    <xf numFmtId="0" fontId="103" fillId="35" borderId="21" xfId="0" applyFont="1" applyFill="1" applyBorder="1" applyAlignment="1">
      <alignment horizontal="center"/>
    </xf>
    <xf numFmtId="0" fontId="103" fillId="35" borderId="21" xfId="0" applyFont="1" applyFill="1" applyBorder="1" applyAlignment="1">
      <alignment horizontal="center" wrapText="1"/>
    </xf>
    <xf numFmtId="0" fontId="103" fillId="35" borderId="10" xfId="0" applyFont="1" applyFill="1" applyBorder="1" applyAlignment="1">
      <alignment horizontal="center" wrapText="1"/>
    </xf>
    <xf numFmtId="3" fontId="88" fillId="37" borderId="25" xfId="0" applyNumberFormat="1" applyFont="1" applyFill="1" applyBorder="1" applyAlignment="1">
      <alignment wrapText="1"/>
    </xf>
    <xf numFmtId="3" fontId="88" fillId="37" borderId="78" xfId="0" applyNumberFormat="1" applyFont="1" applyFill="1" applyBorder="1" applyAlignment="1">
      <alignment wrapText="1"/>
    </xf>
    <xf numFmtId="3" fontId="88" fillId="37" borderId="27" xfId="0" applyNumberFormat="1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8" fillId="34" borderId="3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86" fillId="34" borderId="2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 horizontal="center"/>
    </xf>
    <xf numFmtId="3" fontId="88" fillId="37" borderId="18" xfId="0" applyNumberFormat="1" applyFont="1" applyFill="1" applyBorder="1" applyAlignment="1">
      <alignment wrapText="1"/>
    </xf>
    <xf numFmtId="3" fontId="88" fillId="37" borderId="0" xfId="0" applyNumberFormat="1" applyFont="1" applyFill="1" applyBorder="1" applyAlignment="1">
      <alignment wrapText="1"/>
    </xf>
    <xf numFmtId="3" fontId="88" fillId="37" borderId="30" xfId="0" applyNumberFormat="1" applyFont="1" applyFill="1" applyBorder="1" applyAlignment="1">
      <alignment wrapText="1"/>
    </xf>
    <xf numFmtId="3" fontId="88" fillId="37" borderId="79" xfId="0" applyNumberFormat="1" applyFont="1" applyFill="1" applyBorder="1" applyAlignment="1">
      <alignment wrapText="1"/>
    </xf>
    <xf numFmtId="3" fontId="88" fillId="37" borderId="25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79" xfId="0" applyNumberFormat="1" applyFont="1" applyBorder="1" applyAlignment="1">
      <alignment/>
    </xf>
    <xf numFmtId="3" fontId="88" fillId="37" borderId="80" xfId="0" applyNumberFormat="1" applyFont="1" applyFill="1" applyBorder="1" applyAlignment="1">
      <alignment wrapText="1"/>
    </xf>
    <xf numFmtId="3" fontId="88" fillId="37" borderId="22" xfId="0" applyNumberFormat="1" applyFont="1" applyFill="1" applyBorder="1" applyAlignment="1">
      <alignment wrapText="1"/>
    </xf>
    <xf numFmtId="0" fontId="93" fillId="34" borderId="81" xfId="0" applyFont="1" applyFill="1" applyBorder="1" applyAlignment="1">
      <alignment horizontal="center" wrapText="1"/>
    </xf>
    <xf numFmtId="0" fontId="93" fillId="34" borderId="37" xfId="0" applyFont="1" applyFill="1" applyBorder="1" applyAlignment="1">
      <alignment horizontal="center" wrapText="1"/>
    </xf>
    <xf numFmtId="0" fontId="93" fillId="34" borderId="25" xfId="0" applyFont="1" applyFill="1" applyBorder="1" applyAlignment="1">
      <alignment horizontal="center"/>
    </xf>
    <xf numFmtId="0" fontId="93" fillId="34" borderId="80" xfId="0" applyFont="1" applyFill="1" applyBorder="1" applyAlignment="1">
      <alignment horizontal="center"/>
    </xf>
    <xf numFmtId="0" fontId="93" fillId="34" borderId="82" xfId="0" applyFont="1" applyFill="1" applyBorder="1" applyAlignment="1">
      <alignment horizontal="center"/>
    </xf>
    <xf numFmtId="0" fontId="104" fillId="33" borderId="22" xfId="0" applyFont="1" applyFill="1" applyBorder="1" applyAlignment="1">
      <alignment horizontal="left" wrapText="1"/>
    </xf>
    <xf numFmtId="0" fontId="93" fillId="34" borderId="27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00" fillId="0" borderId="0" xfId="0" applyFont="1" applyAlignment="1">
      <alignment horizontal="center"/>
    </xf>
    <xf numFmtId="0" fontId="81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1" fillId="35" borderId="38" xfId="0" applyFont="1" applyFill="1" applyBorder="1" applyAlignment="1">
      <alignment horizontal="right"/>
    </xf>
    <xf numFmtId="0" fontId="81" fillId="35" borderId="54" xfId="0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81" fillId="35" borderId="51" xfId="0" applyFont="1" applyFill="1" applyBorder="1" applyAlignment="1">
      <alignment horizontal="center"/>
    </xf>
    <xf numFmtId="0" fontId="81" fillId="35" borderId="52" xfId="0" applyFont="1" applyFill="1" applyBorder="1" applyAlignment="1">
      <alignment horizontal="center"/>
    </xf>
    <xf numFmtId="0" fontId="81" fillId="35" borderId="44" xfId="0" applyFont="1" applyFill="1" applyBorder="1" applyAlignment="1">
      <alignment horizontal="center"/>
    </xf>
    <xf numFmtId="3" fontId="81" fillId="35" borderId="83" xfId="0" applyNumberFormat="1" applyFont="1" applyFill="1" applyBorder="1" applyAlignment="1">
      <alignment horizontal="center"/>
    </xf>
    <xf numFmtId="3" fontId="81" fillId="35" borderId="84" xfId="0" applyNumberFormat="1" applyFont="1" applyFill="1" applyBorder="1" applyAlignment="1">
      <alignment horizontal="center"/>
    </xf>
    <xf numFmtId="3" fontId="81" fillId="35" borderId="46" xfId="0" applyNumberFormat="1" applyFont="1" applyFill="1" applyBorder="1" applyAlignment="1">
      <alignment horizontal="center"/>
    </xf>
    <xf numFmtId="49" fontId="0" fillId="0" borderId="38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85" xfId="0" applyBorder="1" applyAlignment="1">
      <alignment horizontal="center" vertical="center"/>
    </xf>
    <xf numFmtId="0" fontId="0" fillId="0" borderId="8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85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38" xfId="0" applyBorder="1" applyAlignment="1">
      <alignment horizontal="left" vertical="top" wrapText="1"/>
    </xf>
    <xf numFmtId="0" fontId="0" fillId="0" borderId="85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49" fontId="0" fillId="0" borderId="85" xfId="0" applyNumberFormat="1" applyBorder="1" applyAlignment="1">
      <alignment horizontal="center" vertical="center"/>
    </xf>
    <xf numFmtId="0" fontId="0" fillId="0" borderId="38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113" fillId="0" borderId="23" xfId="0" applyFont="1" applyFill="1" applyBorder="1" applyAlignment="1">
      <alignment horizontal="center"/>
    </xf>
    <xf numFmtId="0" fontId="114" fillId="0" borderId="23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114" fillId="0" borderId="0" xfId="0" applyFont="1" applyFill="1" applyBorder="1" applyAlignment="1">
      <alignment horizontal="center"/>
    </xf>
    <xf numFmtId="0" fontId="105" fillId="4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93" fillId="36" borderId="86" xfId="0" applyFont="1" applyFill="1" applyBorder="1" applyAlignment="1">
      <alignment horizontal="center" vertical="center" textRotation="90"/>
    </xf>
    <xf numFmtId="0" fontId="93" fillId="36" borderId="87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88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/>
    </xf>
    <xf numFmtId="0" fontId="49" fillId="36" borderId="89" xfId="0" applyFont="1" applyFill="1" applyBorder="1" applyAlignment="1">
      <alignment horizontal="center" vertical="center" textRotation="90"/>
    </xf>
    <xf numFmtId="0" fontId="49" fillId="36" borderId="90" xfId="0" applyFont="1" applyFill="1" applyBorder="1" applyAlignment="1">
      <alignment horizontal="center" vertical="center" textRotation="90"/>
    </xf>
    <xf numFmtId="0" fontId="49" fillId="36" borderId="91" xfId="0" applyFont="1" applyFill="1" applyBorder="1" applyAlignment="1">
      <alignment horizontal="center" vertical="center" textRotation="90"/>
    </xf>
    <xf numFmtId="0" fontId="49" fillId="36" borderId="68" xfId="0" applyFont="1" applyFill="1" applyBorder="1" applyAlignment="1">
      <alignment horizontal="center" vertical="center" textRotation="90" wrapText="1"/>
    </xf>
    <xf numFmtId="0" fontId="104" fillId="36" borderId="92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93" xfId="0" applyFont="1" applyFill="1" applyBorder="1" applyAlignment="1">
      <alignment horizontal="center" vertical="center" textRotation="90" wrapText="1"/>
    </xf>
    <xf numFmtId="0" fontId="104" fillId="36" borderId="94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/>
    </xf>
    <xf numFmtId="0" fontId="49" fillId="36" borderId="96" xfId="0" applyFont="1" applyFill="1" applyBorder="1" applyAlignment="1">
      <alignment horizontal="center" vertical="center"/>
    </xf>
    <xf numFmtId="0" fontId="49" fillId="36" borderId="97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 wrapText="1"/>
    </xf>
    <xf numFmtId="0" fontId="104" fillId="36" borderId="98" xfId="0" applyFont="1" applyFill="1" applyBorder="1" applyAlignment="1">
      <alignment horizontal="center" vertical="center" textRotation="90"/>
    </xf>
    <xf numFmtId="0" fontId="49" fillId="36" borderId="68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86" xfId="0" applyFont="1" applyFill="1" applyBorder="1" applyAlignment="1">
      <alignment horizontal="center" vertical="center" textRotation="90"/>
    </xf>
    <xf numFmtId="0" fontId="49" fillId="36" borderId="87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/>
    </xf>
    <xf numFmtId="0" fontId="49" fillId="36" borderId="100" xfId="0" applyFont="1" applyFill="1" applyBorder="1" applyAlignment="1">
      <alignment horizontal="center" vertical="center"/>
    </xf>
    <xf numFmtId="0" fontId="49" fillId="36" borderId="10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35" borderId="59" xfId="0" applyFont="1" applyFill="1" applyBorder="1" applyAlignment="1">
      <alignment horizontal="center" vertical="center"/>
    </xf>
    <xf numFmtId="0" fontId="49" fillId="35" borderId="60" xfId="0" applyFont="1" applyFill="1" applyBorder="1" applyAlignment="1">
      <alignment horizontal="center" vertical="center"/>
    </xf>
    <xf numFmtId="0" fontId="49" fillId="35" borderId="61" xfId="0" applyFont="1" applyFill="1" applyBorder="1" applyAlignment="1">
      <alignment horizontal="center" vertical="center"/>
    </xf>
    <xf numFmtId="0" fontId="49" fillId="35" borderId="102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wrapText="1"/>
    </xf>
    <xf numFmtId="0" fontId="106" fillId="0" borderId="0" xfId="0" applyFont="1" applyBorder="1" applyAlignment="1">
      <alignment horizontal="center" vertical="top"/>
    </xf>
    <xf numFmtId="0" fontId="98" fillId="0" borderId="0" xfId="0" applyFont="1" applyBorder="1" applyAlignment="1">
      <alignment horizontal="left"/>
    </xf>
    <xf numFmtId="0" fontId="81" fillId="35" borderId="38" xfId="0" applyFont="1" applyFill="1" applyBorder="1" applyAlignment="1">
      <alignment horizontal="center"/>
    </xf>
    <xf numFmtId="0" fontId="81" fillId="35" borderId="54" xfId="0" applyFont="1" applyFill="1" applyBorder="1" applyAlignment="1">
      <alignment horizontal="center"/>
    </xf>
    <xf numFmtId="4" fontId="0" fillId="33" borderId="38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3" fontId="0" fillId="0" borderId="38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100" fillId="0" borderId="0" xfId="0" applyFont="1" applyBorder="1" applyAlignment="1">
      <alignment horizontal="center"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88" xfId="0" applyFont="1" applyFill="1" applyBorder="1" applyAlignment="1">
      <alignment horizontal="center" vertical="center" wrapText="1"/>
    </xf>
    <xf numFmtId="0" fontId="81" fillId="35" borderId="28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81" fillId="35" borderId="38" xfId="0" applyFont="1" applyFill="1" applyBorder="1" applyAlignment="1">
      <alignment horizontal="right" wrapText="1"/>
    </xf>
    <xf numFmtId="0" fontId="81" fillId="35" borderId="85" xfId="0" applyFont="1" applyFill="1" applyBorder="1" applyAlignment="1">
      <alignment horizontal="right" wrapText="1"/>
    </xf>
    <xf numFmtId="0" fontId="81" fillId="35" borderId="54" xfId="0" applyFont="1" applyFill="1" applyBorder="1" applyAlignment="1">
      <alignment horizontal="right" wrapText="1"/>
    </xf>
    <xf numFmtId="0" fontId="84" fillId="0" borderId="33" xfId="0" applyFont="1" applyBorder="1" applyAlignment="1">
      <alignment horizontal="center"/>
    </xf>
    <xf numFmtId="0" fontId="81" fillId="35" borderId="56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right" wrapText="1"/>
    </xf>
    <xf numFmtId="0" fontId="106" fillId="0" borderId="23" xfId="0" applyFont="1" applyBorder="1" applyAlignment="1">
      <alignment horizontal="left"/>
    </xf>
    <xf numFmtId="0" fontId="64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95" fillId="35" borderId="99" xfId="0" applyFont="1" applyFill="1" applyBorder="1" applyAlignment="1">
      <alignment horizontal="center" vertical="center" wrapText="1"/>
    </xf>
    <xf numFmtId="0" fontId="95" fillId="35" borderId="59" xfId="0" applyFont="1" applyFill="1" applyBorder="1" applyAlignment="1">
      <alignment horizontal="center" vertical="center" wrapText="1"/>
    </xf>
    <xf numFmtId="0" fontId="95" fillId="35" borderId="102" xfId="0" applyFont="1" applyFill="1" applyBorder="1" applyAlignment="1">
      <alignment horizontal="center" vertical="center" wrapText="1"/>
    </xf>
    <xf numFmtId="0" fontId="95" fillId="35" borderId="103" xfId="0" applyFont="1" applyFill="1" applyBorder="1" applyAlignment="1">
      <alignment horizontal="center" vertical="center" wrapText="1"/>
    </xf>
    <xf numFmtId="0" fontId="95" fillId="35" borderId="104" xfId="0" applyFont="1" applyFill="1" applyBorder="1" applyAlignment="1">
      <alignment horizontal="center" vertical="center" wrapText="1"/>
    </xf>
    <xf numFmtId="0" fontId="95" fillId="35" borderId="106" xfId="0" applyFont="1" applyFill="1" applyBorder="1" applyAlignment="1">
      <alignment horizontal="center" vertical="center" wrapText="1"/>
    </xf>
    <xf numFmtId="0" fontId="95" fillId="35" borderId="60" xfId="0" applyFont="1" applyFill="1" applyBorder="1" applyAlignment="1">
      <alignment horizontal="center" vertical="center" wrapText="1"/>
    </xf>
    <xf numFmtId="0" fontId="95" fillId="36" borderId="105" xfId="0" applyFont="1" applyFill="1" applyBorder="1" applyAlignment="1">
      <alignment horizontal="center" vertical="center" wrapText="1"/>
    </xf>
    <xf numFmtId="0" fontId="95" fillId="36" borderId="100" xfId="0" applyFont="1" applyFill="1" applyBorder="1" applyAlignment="1">
      <alignment horizontal="center" vertical="center" wrapText="1"/>
    </xf>
    <xf numFmtId="0" fontId="95" fillId="36" borderId="107" xfId="0" applyFont="1" applyFill="1" applyBorder="1" applyAlignment="1">
      <alignment horizontal="center" vertical="center" wrapText="1"/>
    </xf>
    <xf numFmtId="0" fontId="95" fillId="35" borderId="71" xfId="0" applyFont="1" applyFill="1" applyBorder="1" applyAlignment="1">
      <alignment horizontal="center" vertical="center" wrapText="1"/>
    </xf>
    <xf numFmtId="0" fontId="95" fillId="35" borderId="61" xfId="0" applyFont="1" applyFill="1" applyBorder="1" applyAlignment="1">
      <alignment horizontal="center" vertical="center" wrapText="1"/>
    </xf>
    <xf numFmtId="0" fontId="95" fillId="36" borderId="108" xfId="0" applyFont="1" applyFill="1" applyBorder="1" applyAlignment="1">
      <alignment horizontal="center" vertical="center" wrapText="1"/>
    </xf>
    <xf numFmtId="0" fontId="95" fillId="36" borderId="74" xfId="0" applyFont="1" applyFill="1" applyBorder="1" applyAlignment="1">
      <alignment horizontal="center" vertical="center" wrapText="1"/>
    </xf>
    <xf numFmtId="0" fontId="94" fillId="36" borderId="105" xfId="0" applyFont="1" applyFill="1" applyBorder="1" applyAlignment="1">
      <alignment/>
    </xf>
    <xf numFmtId="0" fontId="94" fillId="0" borderId="64" xfId="0" applyFont="1" applyBorder="1" applyAlignment="1">
      <alignment/>
    </xf>
    <xf numFmtId="3" fontId="94" fillId="0" borderId="53" xfId="0" applyNumberFormat="1" applyFont="1" applyBorder="1" applyAlignment="1">
      <alignment/>
    </xf>
    <xf numFmtId="0" fontId="94" fillId="0" borderId="105" xfId="0" applyFont="1" applyBorder="1" applyAlignment="1">
      <alignment/>
    </xf>
    <xf numFmtId="0" fontId="94" fillId="35" borderId="62" xfId="0" applyFont="1" applyFill="1" applyBorder="1" applyAlignment="1">
      <alignment/>
    </xf>
    <xf numFmtId="0" fontId="94" fillId="0" borderId="67" xfId="0" applyFont="1" applyBorder="1" applyAlignment="1">
      <alignment/>
    </xf>
    <xf numFmtId="3" fontId="94" fillId="0" borderId="38" xfId="0" applyNumberFormat="1" applyFont="1" applyBorder="1" applyAlignment="1">
      <alignment/>
    </xf>
    <xf numFmtId="0" fontId="94" fillId="0" borderId="62" xfId="0" applyFont="1" applyBorder="1" applyAlignment="1">
      <alignment/>
    </xf>
    <xf numFmtId="0" fontId="94" fillId="0" borderId="38" xfId="0" applyFont="1" applyBorder="1" applyAlignment="1">
      <alignment/>
    </xf>
    <xf numFmtId="0" fontId="94" fillId="36" borderId="62" xfId="0" applyFont="1" applyFill="1" applyBorder="1" applyAlignment="1">
      <alignment/>
    </xf>
    <xf numFmtId="3" fontId="94" fillId="0" borderId="67" xfId="0" applyNumberFormat="1" applyFont="1" applyBorder="1" applyAlignment="1">
      <alignment/>
    </xf>
    <xf numFmtId="3" fontId="94" fillId="0" borderId="62" xfId="0" applyNumberFormat="1" applyFont="1" applyBorder="1" applyAlignment="1">
      <alignment/>
    </xf>
    <xf numFmtId="0" fontId="94" fillId="36" borderId="109" xfId="0" applyFont="1" applyFill="1" applyBorder="1" applyAlignment="1">
      <alignment/>
    </xf>
    <xf numFmtId="0" fontId="94" fillId="0" borderId="89" xfId="0" applyFont="1" applyBorder="1" applyAlignment="1">
      <alignment/>
    </xf>
    <xf numFmtId="3" fontId="94" fillId="0" borderId="93" xfId="0" applyNumberFormat="1" applyFont="1" applyBorder="1" applyAlignment="1">
      <alignment/>
    </xf>
    <xf numFmtId="0" fontId="94" fillId="0" borderId="109" xfId="0" applyFont="1" applyBorder="1" applyAlignment="1">
      <alignment/>
    </xf>
    <xf numFmtId="0" fontId="94" fillId="35" borderId="102" xfId="0" applyFont="1" applyFill="1" applyBorder="1" applyAlignment="1">
      <alignment/>
    </xf>
    <xf numFmtId="0" fontId="95" fillId="35" borderId="102" xfId="0" applyFont="1" applyFill="1" applyBorder="1" applyAlignment="1">
      <alignment/>
    </xf>
    <xf numFmtId="3" fontId="95" fillId="35" borderId="1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left" vertical="top"/>
    </xf>
    <xf numFmtId="3" fontId="94" fillId="0" borderId="66" xfId="0" applyNumberFormat="1" applyFont="1" applyBorder="1" applyAlignment="1">
      <alignment/>
    </xf>
    <xf numFmtId="0" fontId="94" fillId="0" borderId="68" xfId="0" applyFont="1" applyBorder="1" applyAlignment="1">
      <alignment/>
    </xf>
    <xf numFmtId="3" fontId="94" fillId="0" borderId="68" xfId="0" applyNumberFormat="1" applyFont="1" applyBorder="1" applyAlignment="1">
      <alignment/>
    </xf>
    <xf numFmtId="0" fontId="94" fillId="0" borderId="92" xfId="0" applyFont="1" applyBorder="1" applyAlignment="1">
      <alignment/>
    </xf>
    <xf numFmtId="3" fontId="95" fillId="35" borderId="111" xfId="0" applyNumberFormat="1" applyFont="1" applyFill="1" applyBorder="1" applyAlignment="1">
      <alignment/>
    </xf>
    <xf numFmtId="0" fontId="102" fillId="36" borderId="30" xfId="0" applyNumberFormat="1" applyFont="1" applyFill="1" applyBorder="1" applyAlignment="1" quotePrefix="1">
      <alignment horizontal="center" vertical="center"/>
    </xf>
    <xf numFmtId="0" fontId="102" fillId="36" borderId="3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24" sqref="A2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06" t="s">
        <v>258</v>
      </c>
      <c r="B4" s="306"/>
      <c r="C4" s="306"/>
      <c r="D4" s="306"/>
      <c r="E4" s="306"/>
      <c r="F4" s="306"/>
      <c r="G4" s="306"/>
      <c r="H4" s="306"/>
      <c r="I4" s="306"/>
    </row>
    <row r="18" spans="1:9" ht="20.25">
      <c r="A18" s="307" t="s">
        <v>259</v>
      </c>
      <c r="B18" s="307"/>
      <c r="C18" s="307"/>
      <c r="D18" s="307"/>
      <c r="E18" s="307"/>
      <c r="F18" s="307"/>
      <c r="G18" s="307"/>
      <c r="H18" s="307"/>
      <c r="I18" s="307"/>
    </row>
    <row r="19" spans="1:9" ht="20.25">
      <c r="A19" s="307"/>
      <c r="B19" s="307"/>
      <c r="C19" s="307"/>
      <c r="D19" s="307"/>
      <c r="E19" s="307"/>
      <c r="F19" s="307"/>
      <c r="G19" s="307"/>
      <c r="H19" s="307"/>
      <c r="I19" s="307"/>
    </row>
    <row r="20" spans="1:7" ht="20.25">
      <c r="A20" s="307"/>
      <c r="B20" s="307"/>
      <c r="C20" s="307"/>
      <c r="D20" s="307"/>
      <c r="E20" s="307"/>
      <c r="F20" s="307"/>
      <c r="G20" s="307"/>
    </row>
    <row r="21" spans="1:7" ht="15.75">
      <c r="A21" s="136"/>
      <c r="B21" s="137"/>
      <c r="C21" s="137"/>
      <c r="D21" s="137"/>
      <c r="E21" s="137"/>
      <c r="F21" s="137"/>
      <c r="G21" s="137"/>
    </row>
    <row r="22" spans="1:7" ht="15.75">
      <c r="A22" s="136"/>
      <c r="B22" s="137"/>
      <c r="C22" s="137"/>
      <c r="D22" s="137"/>
      <c r="E22" s="137"/>
      <c r="F22" s="137"/>
      <c r="G22" s="137"/>
    </row>
    <row r="23" spans="1:9" ht="20.25">
      <c r="A23" s="308" t="s">
        <v>486</v>
      </c>
      <c r="B23" s="308"/>
      <c r="C23" s="308"/>
      <c r="D23" s="308"/>
      <c r="E23" s="308"/>
      <c r="F23" s="308"/>
      <c r="G23" s="308"/>
      <c r="H23" s="308"/>
      <c r="I23" s="308"/>
    </row>
    <row r="24" spans="1:7" ht="15.75">
      <c r="A24" s="136"/>
      <c r="B24" s="137"/>
      <c r="C24" s="137"/>
      <c r="D24" s="137"/>
      <c r="E24" s="137"/>
      <c r="F24" s="137"/>
      <c r="G24" s="137"/>
    </row>
    <row r="25" spans="1:7" ht="15.75">
      <c r="A25" s="136"/>
      <c r="B25" s="137"/>
      <c r="C25" s="137"/>
      <c r="D25" s="137"/>
      <c r="E25" s="137"/>
      <c r="F25" s="137"/>
      <c r="G25" s="137"/>
    </row>
    <row r="26" spans="1:7" ht="15.75">
      <c r="A26" s="136"/>
      <c r="B26" s="137"/>
      <c r="C26" s="137"/>
      <c r="D26" s="137"/>
      <c r="E26" s="137"/>
      <c r="F26" s="137"/>
      <c r="G26" s="137"/>
    </row>
    <row r="27" spans="1:7" ht="15.75">
      <c r="A27" s="136"/>
      <c r="B27" s="137"/>
      <c r="C27" s="137"/>
      <c r="D27" s="137"/>
      <c r="E27" s="137"/>
      <c r="F27" s="137"/>
      <c r="G27" s="137"/>
    </row>
    <row r="28" spans="1:7" ht="15.75">
      <c r="A28" s="136"/>
      <c r="B28" s="137"/>
      <c r="C28" s="137"/>
      <c r="D28" s="137"/>
      <c r="E28" s="137"/>
      <c r="F28" s="137"/>
      <c r="G28" s="137"/>
    </row>
    <row r="29" spans="1:7" ht="23.25">
      <c r="A29" s="136"/>
      <c r="B29" s="137"/>
      <c r="C29" s="309"/>
      <c r="D29" s="309"/>
      <c r="E29" s="309"/>
      <c r="F29" s="137"/>
      <c r="G29" s="137"/>
    </row>
    <row r="30" spans="1:7" ht="15.75">
      <c r="A30" s="136"/>
      <c r="B30" s="137"/>
      <c r="C30" s="137"/>
      <c r="D30" s="137"/>
      <c r="E30" s="137"/>
      <c r="F30" s="137"/>
      <c r="G30" s="137"/>
    </row>
    <row r="31" spans="1:7" ht="15.75">
      <c r="A31" s="136"/>
      <c r="B31" s="137"/>
      <c r="C31" s="137"/>
      <c r="D31" s="137"/>
      <c r="E31" s="137"/>
      <c r="F31" s="137"/>
      <c r="G31" s="137"/>
    </row>
    <row r="32" spans="1:7" ht="15.75">
      <c r="A32" s="136"/>
      <c r="B32" s="137"/>
      <c r="C32" s="137"/>
      <c r="D32" s="137"/>
      <c r="E32" s="137"/>
      <c r="F32" s="137"/>
      <c r="G32" s="137"/>
    </row>
    <row r="33" spans="1:7" ht="15.75">
      <c r="A33" s="136"/>
      <c r="B33" s="137"/>
      <c r="C33" s="137"/>
      <c r="D33" s="137"/>
      <c r="E33" s="137"/>
      <c r="F33" s="137"/>
      <c r="G33" s="137"/>
    </row>
    <row r="34" spans="1:7" ht="15.75">
      <c r="A34" s="136"/>
      <c r="B34" s="137"/>
      <c r="C34" s="137"/>
      <c r="D34" s="137"/>
      <c r="E34" s="137"/>
      <c r="F34" s="137"/>
      <c r="G34" s="137"/>
    </row>
    <row r="35" spans="1:7" ht="15.75">
      <c r="A35" s="136"/>
      <c r="B35" s="137"/>
      <c r="C35" s="137"/>
      <c r="D35" s="137"/>
      <c r="E35" s="137"/>
      <c r="F35" s="137"/>
      <c r="G35" s="137"/>
    </row>
    <row r="36" spans="1:7" ht="15.75">
      <c r="A36" s="136"/>
      <c r="B36" s="137"/>
      <c r="C36" s="137"/>
      <c r="D36" s="137"/>
      <c r="E36" s="137"/>
      <c r="F36" s="137"/>
      <c r="G36" s="137"/>
    </row>
    <row r="37" spans="1:7" ht="15.75">
      <c r="A37" s="136"/>
      <c r="B37" s="137"/>
      <c r="C37" s="137"/>
      <c r="D37" s="137"/>
      <c r="E37" s="137"/>
      <c r="F37" s="137"/>
      <c r="G37" s="137"/>
    </row>
    <row r="38" spans="1:9" ht="15.75">
      <c r="A38" s="304" t="s">
        <v>260</v>
      </c>
      <c r="B38" s="304"/>
      <c r="C38" s="304"/>
      <c r="D38" s="304"/>
      <c r="E38" s="304"/>
      <c r="F38" s="304"/>
      <c r="G38" s="304"/>
      <c r="H38" s="304"/>
      <c r="I38" s="304"/>
    </row>
    <row r="39" spans="1:9" ht="15.75">
      <c r="A39" s="304" t="s">
        <v>261</v>
      </c>
      <c r="B39" s="304"/>
      <c r="C39" s="304"/>
      <c r="D39" s="304"/>
      <c r="E39" s="304"/>
      <c r="F39" s="304"/>
      <c r="G39" s="304"/>
      <c r="H39" s="304"/>
      <c r="I39" s="304"/>
    </row>
    <row r="40" spans="1:9" ht="15.75">
      <c r="A40" s="136"/>
      <c r="B40" s="137"/>
      <c r="C40" s="137"/>
      <c r="D40" s="137"/>
      <c r="E40" s="137"/>
      <c r="F40" s="137"/>
      <c r="G40" s="137"/>
      <c r="H40" s="138"/>
      <c r="I40" s="138"/>
    </row>
    <row r="41" spans="1:9" ht="15.75">
      <c r="A41" s="136"/>
      <c r="B41" s="137"/>
      <c r="C41" s="137"/>
      <c r="D41" s="137"/>
      <c r="E41" s="137"/>
      <c r="F41" s="137"/>
      <c r="G41" s="137"/>
      <c r="H41" s="138"/>
      <c r="I41" s="138"/>
    </row>
    <row r="42" spans="1:9" ht="15">
      <c r="A42" s="305" t="s">
        <v>453</v>
      </c>
      <c r="B42" s="305"/>
      <c r="C42" s="305"/>
      <c r="D42" s="305"/>
      <c r="E42" s="305"/>
      <c r="F42" s="305"/>
      <c r="G42" s="305"/>
      <c r="H42" s="305"/>
      <c r="I42" s="305"/>
    </row>
    <row r="43" spans="1:7" ht="15">
      <c r="A43" s="138"/>
      <c r="B43" s="138"/>
      <c r="C43" s="138"/>
      <c r="D43" s="138"/>
      <c r="E43" s="138"/>
      <c r="F43" s="138"/>
      <c r="G43" s="138"/>
    </row>
    <row r="44" spans="1:7" ht="15">
      <c r="A44" s="138"/>
      <c r="B44" s="138"/>
      <c r="C44" s="138"/>
      <c r="D44" s="138"/>
      <c r="E44" s="138"/>
      <c r="F44" s="138"/>
      <c r="G44" s="138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9.140625" style="0" customWidth="1"/>
    <col min="3" max="3" width="15.140625" style="0" customWidth="1"/>
    <col min="8" max="9" width="9.140625" style="0" customWidth="1"/>
    <col min="10" max="10" width="8.00390625" style="0" customWidth="1"/>
    <col min="200" max="200" width="5.140625" style="0" customWidth="1"/>
    <col min="209" max="209" width="9.140625" style="0" customWidth="1"/>
    <col min="211" max="211" width="27.7109375" style="0" customWidth="1"/>
  </cols>
  <sheetData>
    <row r="2" spans="1:10" ht="17.25" customHeight="1" thickBot="1">
      <c r="A2" s="310" t="s">
        <v>493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9" ht="16.5" customHeight="1">
      <c r="A5" s="324" t="s">
        <v>133</v>
      </c>
      <c r="B5" s="324"/>
      <c r="C5" s="324"/>
      <c r="D5" s="324"/>
      <c r="E5" s="324"/>
      <c r="F5" s="324"/>
      <c r="G5" s="324"/>
      <c r="H5" s="324"/>
      <c r="I5" s="324"/>
    </row>
    <row r="7" spans="3:7" ht="15">
      <c r="C7" s="347" t="s">
        <v>134</v>
      </c>
      <c r="D7" s="347"/>
      <c r="E7" s="347"/>
      <c r="F7" s="347"/>
      <c r="G7" s="347"/>
    </row>
    <row r="9" spans="1:9" ht="15.75" customHeight="1">
      <c r="A9" s="86" t="s">
        <v>135</v>
      </c>
      <c r="B9" s="383" t="s">
        <v>349</v>
      </c>
      <c r="C9" s="383"/>
      <c r="D9" s="383" t="s">
        <v>136</v>
      </c>
      <c r="E9" s="383"/>
      <c r="F9" s="383"/>
      <c r="G9" s="383"/>
      <c r="H9" s="86" t="s">
        <v>9</v>
      </c>
      <c r="I9" s="86" t="s">
        <v>137</v>
      </c>
    </row>
    <row r="10" spans="1:9" ht="25.5" customHeight="1">
      <c r="A10" s="94">
        <v>1</v>
      </c>
      <c r="B10" s="374" t="s">
        <v>138</v>
      </c>
      <c r="C10" s="375"/>
      <c r="D10" s="371" t="s">
        <v>139</v>
      </c>
      <c r="E10" s="372"/>
      <c r="F10" s="372"/>
      <c r="G10" s="373"/>
      <c r="H10" s="95">
        <v>134</v>
      </c>
      <c r="I10" s="156">
        <f>H10/1182*100</f>
        <v>11.336717428087987</v>
      </c>
    </row>
    <row r="11" spans="1:9" ht="13.5" customHeight="1">
      <c r="A11" s="96">
        <v>2</v>
      </c>
      <c r="B11" s="374" t="s">
        <v>140</v>
      </c>
      <c r="C11" s="375"/>
      <c r="D11" s="382" t="s">
        <v>141</v>
      </c>
      <c r="E11" s="377"/>
      <c r="F11" s="377"/>
      <c r="G11" s="378"/>
      <c r="H11" s="95">
        <v>108</v>
      </c>
      <c r="I11" s="156">
        <f aca="true" t="shared" si="0" ref="I11:I19">H11/1182*100</f>
        <v>9.137055837563452</v>
      </c>
    </row>
    <row r="12" spans="1:9" ht="17.25" customHeight="1">
      <c r="A12" s="94">
        <v>3</v>
      </c>
      <c r="B12" s="374" t="s">
        <v>310</v>
      </c>
      <c r="C12" s="379"/>
      <c r="D12" s="376" t="s">
        <v>311</v>
      </c>
      <c r="E12" s="380"/>
      <c r="F12" s="380"/>
      <c r="G12" s="381"/>
      <c r="H12" s="95">
        <v>29</v>
      </c>
      <c r="I12" s="156">
        <f t="shared" si="0"/>
        <v>2.4534686971235193</v>
      </c>
    </row>
    <row r="13" spans="1:9" ht="30" customHeight="1">
      <c r="A13" s="96">
        <v>4</v>
      </c>
      <c r="B13" s="369" t="s">
        <v>145</v>
      </c>
      <c r="C13" s="370"/>
      <c r="D13" s="371" t="s">
        <v>306</v>
      </c>
      <c r="E13" s="372"/>
      <c r="F13" s="372"/>
      <c r="G13" s="373"/>
      <c r="H13" s="95">
        <v>25</v>
      </c>
      <c r="I13" s="156">
        <f t="shared" si="0"/>
        <v>2.1150592216582065</v>
      </c>
    </row>
    <row r="14" spans="1:9" ht="25.5" customHeight="1">
      <c r="A14" s="94">
        <v>5</v>
      </c>
      <c r="B14" s="374" t="s">
        <v>325</v>
      </c>
      <c r="C14" s="375"/>
      <c r="D14" s="376" t="s">
        <v>326</v>
      </c>
      <c r="E14" s="377"/>
      <c r="F14" s="377"/>
      <c r="G14" s="378"/>
      <c r="H14" s="95">
        <v>24</v>
      </c>
      <c r="I14" s="156">
        <f t="shared" si="0"/>
        <v>2.030456852791878</v>
      </c>
    </row>
    <row r="15" spans="1:9" ht="16.5" customHeight="1">
      <c r="A15" s="96">
        <v>6</v>
      </c>
      <c r="B15" s="374" t="s">
        <v>455</v>
      </c>
      <c r="C15" s="379"/>
      <c r="D15" s="376" t="s">
        <v>456</v>
      </c>
      <c r="E15" s="380"/>
      <c r="F15" s="380"/>
      <c r="G15" s="381"/>
      <c r="H15" s="95">
        <v>22</v>
      </c>
      <c r="I15" s="156">
        <f t="shared" si="0"/>
        <v>1.8612521150592216</v>
      </c>
    </row>
    <row r="16" spans="1:9" ht="29.25" customHeight="1">
      <c r="A16" s="94">
        <v>7</v>
      </c>
      <c r="B16" s="374" t="s">
        <v>323</v>
      </c>
      <c r="C16" s="375"/>
      <c r="D16" s="376" t="s">
        <v>324</v>
      </c>
      <c r="E16" s="377"/>
      <c r="F16" s="377"/>
      <c r="G16" s="378"/>
      <c r="H16" s="95">
        <v>20</v>
      </c>
      <c r="I16" s="156">
        <f t="shared" si="0"/>
        <v>1.6920473773265652</v>
      </c>
    </row>
    <row r="17" spans="1:9" ht="26.25" customHeight="1">
      <c r="A17" s="96">
        <v>8</v>
      </c>
      <c r="B17" s="374" t="s">
        <v>142</v>
      </c>
      <c r="C17" s="375"/>
      <c r="D17" s="376" t="s">
        <v>143</v>
      </c>
      <c r="E17" s="377"/>
      <c r="F17" s="377"/>
      <c r="G17" s="378"/>
      <c r="H17" s="95">
        <v>20</v>
      </c>
      <c r="I17" s="156">
        <f t="shared" si="0"/>
        <v>1.6920473773265652</v>
      </c>
    </row>
    <row r="18" spans="1:9" ht="28.5" customHeight="1">
      <c r="A18" s="94">
        <v>9</v>
      </c>
      <c r="B18" s="374" t="s">
        <v>499</v>
      </c>
      <c r="C18" s="375"/>
      <c r="D18" s="376" t="s">
        <v>500</v>
      </c>
      <c r="E18" s="380"/>
      <c r="F18" s="380"/>
      <c r="G18" s="381"/>
      <c r="H18" s="95">
        <v>16</v>
      </c>
      <c r="I18" s="156">
        <f t="shared" si="0"/>
        <v>1.353637901861252</v>
      </c>
    </row>
    <row r="19" spans="1:9" ht="16.5" customHeight="1">
      <c r="A19" s="96">
        <v>10</v>
      </c>
      <c r="B19" s="384" t="s">
        <v>339</v>
      </c>
      <c r="C19" s="384"/>
      <c r="D19" s="385" t="s">
        <v>340</v>
      </c>
      <c r="E19" s="386"/>
      <c r="F19" s="386"/>
      <c r="G19" s="387"/>
      <c r="H19" s="95">
        <v>16</v>
      </c>
      <c r="I19" s="156">
        <f t="shared" si="0"/>
        <v>1.353637901861252</v>
      </c>
    </row>
    <row r="20" spans="1:3" ht="15">
      <c r="A20" s="3" t="s">
        <v>18</v>
      </c>
      <c r="B20" s="3"/>
      <c r="C20" s="3"/>
    </row>
    <row r="21" spans="3:7" ht="15.75" customHeight="1">
      <c r="C21" s="347" t="s">
        <v>144</v>
      </c>
      <c r="D21" s="347"/>
      <c r="E21" s="347"/>
      <c r="F21" s="347"/>
      <c r="G21" s="347"/>
    </row>
    <row r="23" spans="1:9" ht="30.75" customHeight="1">
      <c r="A23" s="86" t="s">
        <v>135</v>
      </c>
      <c r="B23" s="383" t="s">
        <v>349</v>
      </c>
      <c r="C23" s="383"/>
      <c r="D23" s="383" t="s">
        <v>136</v>
      </c>
      <c r="E23" s="383"/>
      <c r="F23" s="383"/>
      <c r="G23" s="383"/>
      <c r="H23" s="86" t="s">
        <v>9</v>
      </c>
      <c r="I23" s="86" t="s">
        <v>137</v>
      </c>
    </row>
    <row r="24" spans="1:9" ht="28.5" customHeight="1">
      <c r="A24" s="94">
        <v>1</v>
      </c>
      <c r="B24" s="374" t="s">
        <v>138</v>
      </c>
      <c r="C24" s="375"/>
      <c r="D24" s="382" t="s">
        <v>139</v>
      </c>
      <c r="E24" s="377"/>
      <c r="F24" s="377"/>
      <c r="G24" s="378"/>
      <c r="H24" s="95">
        <v>741</v>
      </c>
      <c r="I24" s="156">
        <f>H24/5652*100</f>
        <v>13.1104033970276</v>
      </c>
    </row>
    <row r="25" spans="1:9" ht="29.25" customHeight="1">
      <c r="A25" s="96">
        <v>2</v>
      </c>
      <c r="B25" s="374" t="s">
        <v>142</v>
      </c>
      <c r="C25" s="375"/>
      <c r="D25" s="382" t="s">
        <v>143</v>
      </c>
      <c r="E25" s="377"/>
      <c r="F25" s="377"/>
      <c r="G25" s="378"/>
      <c r="H25" s="95">
        <v>188</v>
      </c>
      <c r="I25" s="156">
        <f aca="true" t="shared" si="1" ref="I25:I33">H25/5652*100</f>
        <v>3.326256192498231</v>
      </c>
    </row>
    <row r="26" spans="1:9" ht="27.75" customHeight="1">
      <c r="A26" s="94">
        <v>3</v>
      </c>
      <c r="B26" s="374" t="s">
        <v>145</v>
      </c>
      <c r="C26" s="375"/>
      <c r="D26" s="376" t="s">
        <v>306</v>
      </c>
      <c r="E26" s="377"/>
      <c r="F26" s="377"/>
      <c r="G26" s="378"/>
      <c r="H26" s="95">
        <v>144</v>
      </c>
      <c r="I26" s="156">
        <f t="shared" si="1"/>
        <v>2.547770700636943</v>
      </c>
    </row>
    <row r="27" spans="1:9" ht="15">
      <c r="A27" s="96">
        <v>4</v>
      </c>
      <c r="B27" s="374" t="s">
        <v>150</v>
      </c>
      <c r="C27" s="375"/>
      <c r="D27" s="382" t="s">
        <v>151</v>
      </c>
      <c r="E27" s="377"/>
      <c r="F27" s="377"/>
      <c r="G27" s="378"/>
      <c r="H27" s="95">
        <v>123</v>
      </c>
      <c r="I27" s="156">
        <f t="shared" si="1"/>
        <v>2.176220806794055</v>
      </c>
    </row>
    <row r="28" spans="1:9" ht="18" customHeight="1">
      <c r="A28" s="94">
        <v>5</v>
      </c>
      <c r="B28" s="374" t="s">
        <v>140</v>
      </c>
      <c r="C28" s="375"/>
      <c r="D28" s="376" t="s">
        <v>141</v>
      </c>
      <c r="E28" s="380"/>
      <c r="F28" s="380"/>
      <c r="G28" s="381"/>
      <c r="H28" s="95">
        <v>98</v>
      </c>
      <c r="I28" s="156">
        <f t="shared" si="1"/>
        <v>1.7338995046001413</v>
      </c>
    </row>
    <row r="29" spans="1:9" ht="17.25" customHeight="1">
      <c r="A29" s="96">
        <v>6</v>
      </c>
      <c r="B29" s="374" t="s">
        <v>455</v>
      </c>
      <c r="C29" s="375"/>
      <c r="D29" s="376" t="s">
        <v>456</v>
      </c>
      <c r="E29" s="380"/>
      <c r="F29" s="380"/>
      <c r="G29" s="381"/>
      <c r="H29" s="95">
        <v>86</v>
      </c>
      <c r="I29" s="156">
        <f t="shared" si="1"/>
        <v>1.521585279547063</v>
      </c>
    </row>
    <row r="30" spans="1:9" ht="17.25" customHeight="1">
      <c r="A30" s="94">
        <v>7</v>
      </c>
      <c r="B30" s="369" t="s">
        <v>506</v>
      </c>
      <c r="C30" s="370"/>
      <c r="D30" s="376" t="s">
        <v>501</v>
      </c>
      <c r="E30" s="377"/>
      <c r="F30" s="377"/>
      <c r="G30" s="378"/>
      <c r="H30" s="95">
        <v>86</v>
      </c>
      <c r="I30" s="156">
        <f t="shared" si="1"/>
        <v>1.521585279547063</v>
      </c>
    </row>
    <row r="31" spans="1:9" ht="27.75" customHeight="1">
      <c r="A31" s="96">
        <v>8</v>
      </c>
      <c r="B31" s="374" t="s">
        <v>502</v>
      </c>
      <c r="C31" s="375"/>
      <c r="D31" s="376" t="s">
        <v>313</v>
      </c>
      <c r="E31" s="377"/>
      <c r="F31" s="377"/>
      <c r="G31" s="378"/>
      <c r="H31" s="95">
        <v>80</v>
      </c>
      <c r="I31" s="156">
        <f t="shared" si="1"/>
        <v>1.4154281670205235</v>
      </c>
    </row>
    <row r="32" spans="1:9" ht="39.75" customHeight="1">
      <c r="A32" s="94">
        <v>9</v>
      </c>
      <c r="B32" s="369" t="s">
        <v>312</v>
      </c>
      <c r="C32" s="391"/>
      <c r="D32" s="371" t="s">
        <v>313</v>
      </c>
      <c r="E32" s="372"/>
      <c r="F32" s="372"/>
      <c r="G32" s="373"/>
      <c r="H32" s="95">
        <v>80</v>
      </c>
      <c r="I32" s="156">
        <f t="shared" si="1"/>
        <v>1.4154281670205235</v>
      </c>
    </row>
    <row r="33" spans="1:9" ht="16.5" customHeight="1">
      <c r="A33" s="96">
        <v>10</v>
      </c>
      <c r="B33" s="374" t="s">
        <v>504</v>
      </c>
      <c r="C33" s="375"/>
      <c r="D33" s="376" t="s">
        <v>505</v>
      </c>
      <c r="E33" s="377"/>
      <c r="F33" s="377"/>
      <c r="G33" s="378"/>
      <c r="H33" s="95">
        <v>75</v>
      </c>
      <c r="I33" s="156">
        <f t="shared" si="1"/>
        <v>1.3269639065817411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.75" customHeight="1">
      <c r="C41" s="347" t="s">
        <v>152</v>
      </c>
      <c r="D41" s="347"/>
      <c r="E41" s="347"/>
      <c r="F41" s="347"/>
      <c r="G41" s="347"/>
    </row>
    <row r="43" spans="1:9" ht="33" customHeight="1">
      <c r="A43" s="86" t="s">
        <v>135</v>
      </c>
      <c r="B43" s="383" t="s">
        <v>349</v>
      </c>
      <c r="C43" s="383"/>
      <c r="D43" s="383" t="s">
        <v>136</v>
      </c>
      <c r="E43" s="383"/>
      <c r="F43" s="383"/>
      <c r="G43" s="383"/>
      <c r="H43" s="86" t="s">
        <v>9</v>
      </c>
      <c r="I43" s="86" t="s">
        <v>137</v>
      </c>
    </row>
    <row r="44" spans="1:9" ht="29.25" customHeight="1">
      <c r="A44" s="94">
        <v>1</v>
      </c>
      <c r="B44" s="374" t="s">
        <v>138</v>
      </c>
      <c r="C44" s="375"/>
      <c r="D44" s="382" t="s">
        <v>139</v>
      </c>
      <c r="E44" s="377"/>
      <c r="F44" s="377"/>
      <c r="G44" s="378"/>
      <c r="H44" s="223">
        <v>910</v>
      </c>
      <c r="I44" s="156">
        <f>H44/4801*100</f>
        <v>18.954384503228493</v>
      </c>
    </row>
    <row r="45" spans="1:9" ht="30" customHeight="1">
      <c r="A45" s="96">
        <v>2</v>
      </c>
      <c r="B45" s="374" t="s">
        <v>146</v>
      </c>
      <c r="C45" s="375"/>
      <c r="D45" s="382" t="s">
        <v>147</v>
      </c>
      <c r="E45" s="377"/>
      <c r="F45" s="377"/>
      <c r="G45" s="378"/>
      <c r="H45" s="95">
        <v>172</v>
      </c>
      <c r="I45" s="156">
        <f aca="true" t="shared" si="2" ref="I45:I53">H45/4801*100</f>
        <v>3.5825869610497816</v>
      </c>
    </row>
    <row r="46" spans="1:9" ht="39.75" customHeight="1">
      <c r="A46" s="94">
        <v>3</v>
      </c>
      <c r="B46" s="374" t="s">
        <v>142</v>
      </c>
      <c r="C46" s="375"/>
      <c r="D46" s="382" t="s">
        <v>143</v>
      </c>
      <c r="E46" s="377"/>
      <c r="F46" s="377"/>
      <c r="G46" s="378"/>
      <c r="H46" s="95">
        <v>168</v>
      </c>
      <c r="I46" s="156">
        <f t="shared" si="2"/>
        <v>3.499270985211414</v>
      </c>
    </row>
    <row r="47" spans="1:9" ht="28.5" customHeight="1">
      <c r="A47" s="96">
        <v>4</v>
      </c>
      <c r="B47" s="374" t="s">
        <v>345</v>
      </c>
      <c r="C47" s="375"/>
      <c r="D47" s="382" t="s">
        <v>346</v>
      </c>
      <c r="E47" s="377"/>
      <c r="F47" s="377"/>
      <c r="G47" s="378"/>
      <c r="H47" s="95">
        <v>151</v>
      </c>
      <c r="I47" s="156">
        <f t="shared" si="2"/>
        <v>3.1451780878983544</v>
      </c>
    </row>
    <row r="48" spans="1:9" ht="29.25" customHeight="1">
      <c r="A48" s="94">
        <v>5</v>
      </c>
      <c r="B48" s="374" t="s">
        <v>153</v>
      </c>
      <c r="C48" s="375"/>
      <c r="D48" s="388" t="s">
        <v>279</v>
      </c>
      <c r="E48" s="389"/>
      <c r="F48" s="389"/>
      <c r="G48" s="390"/>
      <c r="H48" s="95">
        <v>136</v>
      </c>
      <c r="I48" s="156">
        <f t="shared" si="2"/>
        <v>2.832743178504478</v>
      </c>
    </row>
    <row r="49" spans="1:9" ht="18" customHeight="1">
      <c r="A49" s="96">
        <v>6</v>
      </c>
      <c r="B49" s="374" t="s">
        <v>339</v>
      </c>
      <c r="C49" s="375"/>
      <c r="D49" s="376" t="s">
        <v>340</v>
      </c>
      <c r="E49" s="377"/>
      <c r="F49" s="377"/>
      <c r="G49" s="378"/>
      <c r="H49" s="95">
        <v>96</v>
      </c>
      <c r="I49" s="156">
        <f t="shared" si="2"/>
        <v>1.9995834201208083</v>
      </c>
    </row>
    <row r="50" spans="1:9" ht="26.25" customHeight="1">
      <c r="A50" s="94">
        <v>7</v>
      </c>
      <c r="B50" s="374" t="s">
        <v>347</v>
      </c>
      <c r="C50" s="375"/>
      <c r="D50" s="376" t="s">
        <v>348</v>
      </c>
      <c r="E50" s="377"/>
      <c r="F50" s="377"/>
      <c r="G50" s="378"/>
      <c r="H50" s="95">
        <v>89</v>
      </c>
      <c r="I50" s="156">
        <f t="shared" si="2"/>
        <v>1.853780462403666</v>
      </c>
    </row>
    <row r="51" spans="1:9" ht="17.25" customHeight="1">
      <c r="A51" s="96">
        <v>8</v>
      </c>
      <c r="B51" s="369" t="s">
        <v>148</v>
      </c>
      <c r="C51" s="370"/>
      <c r="D51" s="376" t="s">
        <v>149</v>
      </c>
      <c r="E51" s="377"/>
      <c r="F51" s="377"/>
      <c r="G51" s="378"/>
      <c r="H51" s="95">
        <v>82</v>
      </c>
      <c r="I51" s="156">
        <f t="shared" si="2"/>
        <v>1.7079775046865235</v>
      </c>
    </row>
    <row r="52" spans="1:9" ht="28.5" customHeight="1">
      <c r="A52" s="94">
        <v>9</v>
      </c>
      <c r="B52" s="374" t="s">
        <v>312</v>
      </c>
      <c r="C52" s="379"/>
      <c r="D52" s="392" t="s">
        <v>313</v>
      </c>
      <c r="E52" s="393"/>
      <c r="F52" s="393"/>
      <c r="G52" s="394"/>
      <c r="H52" s="95">
        <v>72</v>
      </c>
      <c r="I52" s="156">
        <f t="shared" si="2"/>
        <v>1.499687565090606</v>
      </c>
    </row>
    <row r="53" spans="1:9" ht="27.75" customHeight="1">
      <c r="A53" s="96">
        <v>10</v>
      </c>
      <c r="B53" s="374" t="s">
        <v>154</v>
      </c>
      <c r="C53" s="375"/>
      <c r="D53" s="376" t="s">
        <v>155</v>
      </c>
      <c r="E53" s="377"/>
      <c r="F53" s="377"/>
      <c r="G53" s="378"/>
      <c r="H53" s="95">
        <v>70</v>
      </c>
      <c r="I53" s="156">
        <f t="shared" si="2"/>
        <v>1.4580295771714225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B53:C53"/>
    <mergeCell ref="D53:G53"/>
    <mergeCell ref="B51:C51"/>
    <mergeCell ref="D51:G51"/>
    <mergeCell ref="B52:C52"/>
    <mergeCell ref="D52:G52"/>
    <mergeCell ref="B50:C50"/>
    <mergeCell ref="D50:G50"/>
    <mergeCell ref="B33:C33"/>
    <mergeCell ref="D45:G45"/>
    <mergeCell ref="D33:G33"/>
    <mergeCell ref="B47:C47"/>
    <mergeCell ref="D49:G49"/>
    <mergeCell ref="B49:C49"/>
    <mergeCell ref="B44:C44"/>
    <mergeCell ref="D44:G44"/>
    <mergeCell ref="B15:C15"/>
    <mergeCell ref="D15:G15"/>
    <mergeCell ref="B32:C32"/>
    <mergeCell ref="D32:G32"/>
    <mergeCell ref="B46:C46"/>
    <mergeCell ref="C41:G41"/>
    <mergeCell ref="B27:C27"/>
    <mergeCell ref="D27:G27"/>
    <mergeCell ref="B43:C43"/>
    <mergeCell ref="B31:C31"/>
    <mergeCell ref="B45:C45"/>
    <mergeCell ref="D46:G46"/>
    <mergeCell ref="D47:G47"/>
    <mergeCell ref="B48:C48"/>
    <mergeCell ref="D48:G48"/>
    <mergeCell ref="D43:G43"/>
    <mergeCell ref="B28:C28"/>
    <mergeCell ref="D28:G28"/>
    <mergeCell ref="B29:C29"/>
    <mergeCell ref="D29:G29"/>
    <mergeCell ref="D31:G31"/>
    <mergeCell ref="D30:G30"/>
    <mergeCell ref="B30:C30"/>
    <mergeCell ref="B23:C23"/>
    <mergeCell ref="D23:G23"/>
    <mergeCell ref="D19:G19"/>
    <mergeCell ref="B25:C25"/>
    <mergeCell ref="D25:G25"/>
    <mergeCell ref="B26:C26"/>
    <mergeCell ref="D26:G26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3:C13"/>
    <mergeCell ref="D13:G13"/>
    <mergeCell ref="B14:C14"/>
    <mergeCell ref="D14:G14"/>
    <mergeCell ref="B12:C12"/>
    <mergeCell ref="D12:G1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4.00390625" style="256" customWidth="1"/>
    <col min="2" max="2" width="8.421875" style="256" customWidth="1"/>
    <col min="3" max="3" width="13.00390625" style="256" customWidth="1"/>
    <col min="4" max="6" width="9.140625" style="256" customWidth="1"/>
    <col min="7" max="7" width="10.00390625" style="256" customWidth="1"/>
    <col min="8" max="8" width="6.8515625" style="256" customWidth="1"/>
    <col min="9" max="9" width="6.28125" style="256" customWidth="1"/>
    <col min="10" max="10" width="8.00390625" style="256" customWidth="1"/>
    <col min="11" max="149" width="9.140625" style="256" customWidth="1"/>
    <col min="150" max="150" width="5.140625" style="256" customWidth="1"/>
    <col min="151" max="16384" width="9.140625" style="256" customWidth="1"/>
  </cols>
  <sheetData>
    <row r="1" spans="1:10" ht="17.25" customHeight="1" thickBot="1">
      <c r="A1" s="395" t="s">
        <v>493</v>
      </c>
      <c r="B1" s="396"/>
      <c r="C1" s="396"/>
      <c r="D1" s="396"/>
      <c r="E1" s="396"/>
      <c r="F1" s="396"/>
      <c r="G1" s="396"/>
      <c r="H1" s="396"/>
      <c r="I1" s="396"/>
      <c r="J1" s="255"/>
    </row>
    <row r="2" spans="1:9" ht="16.5" customHeight="1">
      <c r="A2" s="397" t="s">
        <v>344</v>
      </c>
      <c r="B2" s="398"/>
      <c r="C2" s="398"/>
      <c r="D2" s="398"/>
      <c r="E2" s="398"/>
      <c r="F2" s="398"/>
      <c r="G2" s="398"/>
      <c r="H2" s="398"/>
      <c r="I2" s="398"/>
    </row>
    <row r="3" spans="3:7" ht="15">
      <c r="C3" s="397" t="s">
        <v>134</v>
      </c>
      <c r="D3" s="397"/>
      <c r="E3" s="397"/>
      <c r="F3" s="397"/>
      <c r="G3" s="397"/>
    </row>
    <row r="4" spans="1:9" ht="21.75" customHeight="1">
      <c r="A4" s="257" t="s">
        <v>135</v>
      </c>
      <c r="B4" s="399" t="s">
        <v>337</v>
      </c>
      <c r="C4" s="399"/>
      <c r="D4" s="399" t="s">
        <v>136</v>
      </c>
      <c r="E4" s="399"/>
      <c r="F4" s="399"/>
      <c r="G4" s="399"/>
      <c r="H4" s="257" t="s">
        <v>9</v>
      </c>
      <c r="I4" s="257" t="s">
        <v>338</v>
      </c>
    </row>
    <row r="5" spans="1:9" ht="28.5" customHeight="1">
      <c r="A5" s="232">
        <v>1</v>
      </c>
      <c r="B5" s="400" t="s">
        <v>138</v>
      </c>
      <c r="C5" s="400"/>
      <c r="D5" s="401" t="s">
        <v>139</v>
      </c>
      <c r="E5" s="401"/>
      <c r="F5" s="401"/>
      <c r="G5" s="401"/>
      <c r="H5" s="258">
        <v>15</v>
      </c>
      <c r="I5" s="259">
        <f>H5/258*100</f>
        <v>5.813953488372093</v>
      </c>
    </row>
    <row r="6" spans="1:9" ht="18.75" customHeight="1">
      <c r="A6" s="260">
        <v>2</v>
      </c>
      <c r="B6" s="400" t="s">
        <v>140</v>
      </c>
      <c r="C6" s="400"/>
      <c r="D6" s="402" t="s">
        <v>141</v>
      </c>
      <c r="E6" s="402"/>
      <c r="F6" s="402"/>
      <c r="G6" s="402"/>
      <c r="H6" s="258">
        <v>12</v>
      </c>
      <c r="I6" s="259">
        <f aca="true" t="shared" si="0" ref="I6:I14">H6/258*100</f>
        <v>4.651162790697675</v>
      </c>
    </row>
    <row r="7" spans="1:9" ht="29.25" customHeight="1">
      <c r="A7" s="232">
        <v>3</v>
      </c>
      <c r="B7" s="400" t="s">
        <v>150</v>
      </c>
      <c r="C7" s="400"/>
      <c r="D7" s="402" t="s">
        <v>151</v>
      </c>
      <c r="E7" s="402"/>
      <c r="F7" s="402"/>
      <c r="G7" s="402"/>
      <c r="H7" s="258">
        <v>6</v>
      </c>
      <c r="I7" s="259">
        <f t="shared" si="0"/>
        <v>2.3255813953488373</v>
      </c>
    </row>
    <row r="8" spans="1:9" ht="28.5" customHeight="1">
      <c r="A8" s="260">
        <v>4</v>
      </c>
      <c r="B8" s="400" t="s">
        <v>502</v>
      </c>
      <c r="C8" s="400"/>
      <c r="D8" s="402" t="s">
        <v>503</v>
      </c>
      <c r="E8" s="402"/>
      <c r="F8" s="402"/>
      <c r="G8" s="402"/>
      <c r="H8" s="258">
        <v>6</v>
      </c>
      <c r="I8" s="259">
        <f t="shared" si="0"/>
        <v>2.3255813953488373</v>
      </c>
    </row>
    <row r="9" spans="1:9" ht="45" customHeight="1">
      <c r="A9" s="232">
        <v>5</v>
      </c>
      <c r="B9" s="400" t="s">
        <v>146</v>
      </c>
      <c r="C9" s="400"/>
      <c r="D9" s="402" t="s">
        <v>147</v>
      </c>
      <c r="E9" s="402"/>
      <c r="F9" s="402"/>
      <c r="G9" s="402"/>
      <c r="H9" s="258">
        <v>5</v>
      </c>
      <c r="I9" s="259">
        <f t="shared" si="0"/>
        <v>1.937984496124031</v>
      </c>
    </row>
    <row r="10" spans="1:9" ht="43.5" customHeight="1">
      <c r="A10" s="260">
        <v>6</v>
      </c>
      <c r="B10" s="400" t="s">
        <v>459</v>
      </c>
      <c r="C10" s="400"/>
      <c r="D10" s="402" t="s">
        <v>460</v>
      </c>
      <c r="E10" s="402"/>
      <c r="F10" s="402"/>
      <c r="G10" s="402"/>
      <c r="H10" s="258">
        <v>5</v>
      </c>
      <c r="I10" s="259">
        <f t="shared" si="0"/>
        <v>1.937984496124031</v>
      </c>
    </row>
    <row r="11" spans="1:9" ht="30" customHeight="1">
      <c r="A11" s="232">
        <v>7</v>
      </c>
      <c r="B11" s="400" t="s">
        <v>507</v>
      </c>
      <c r="C11" s="400"/>
      <c r="D11" s="402" t="s">
        <v>508</v>
      </c>
      <c r="E11" s="402"/>
      <c r="F11" s="402"/>
      <c r="G11" s="402"/>
      <c r="H11" s="258">
        <v>5</v>
      </c>
      <c r="I11" s="259">
        <f t="shared" si="0"/>
        <v>1.937984496124031</v>
      </c>
    </row>
    <row r="12" spans="1:9" ht="20.25" customHeight="1">
      <c r="A12" s="260">
        <v>8</v>
      </c>
      <c r="B12" s="400" t="s">
        <v>509</v>
      </c>
      <c r="C12" s="400"/>
      <c r="D12" s="402" t="s">
        <v>510</v>
      </c>
      <c r="E12" s="402"/>
      <c r="F12" s="402"/>
      <c r="G12" s="402"/>
      <c r="H12" s="258">
        <v>4</v>
      </c>
      <c r="I12" s="259">
        <f t="shared" si="0"/>
        <v>1.550387596899225</v>
      </c>
    </row>
    <row r="13" spans="1:9" ht="30" customHeight="1">
      <c r="A13" s="232">
        <v>9</v>
      </c>
      <c r="B13" s="400" t="s">
        <v>347</v>
      </c>
      <c r="C13" s="400"/>
      <c r="D13" s="402" t="s">
        <v>348</v>
      </c>
      <c r="E13" s="402"/>
      <c r="F13" s="402"/>
      <c r="G13" s="402"/>
      <c r="H13" s="258">
        <v>4</v>
      </c>
      <c r="I13" s="259">
        <f t="shared" si="0"/>
        <v>1.550387596899225</v>
      </c>
    </row>
    <row r="14" spans="1:9" ht="33" customHeight="1">
      <c r="A14" s="260">
        <v>10</v>
      </c>
      <c r="B14" s="400" t="s">
        <v>445</v>
      </c>
      <c r="C14" s="400"/>
      <c r="D14" s="402" t="s">
        <v>446</v>
      </c>
      <c r="E14" s="402"/>
      <c r="F14" s="402"/>
      <c r="G14" s="402"/>
      <c r="H14" s="258">
        <v>4</v>
      </c>
      <c r="I14" s="259">
        <f t="shared" si="0"/>
        <v>1.550387596899225</v>
      </c>
    </row>
    <row r="15" spans="1:9" ht="30.75" customHeight="1">
      <c r="A15" s="295"/>
      <c r="B15" s="287"/>
      <c r="C15" s="287"/>
      <c r="D15" s="288"/>
      <c r="E15" s="288"/>
      <c r="F15" s="288"/>
      <c r="G15" s="288"/>
      <c r="H15" s="289"/>
      <c r="I15" s="290"/>
    </row>
    <row r="16" spans="3:7" ht="15">
      <c r="C16" s="397" t="s">
        <v>144</v>
      </c>
      <c r="D16" s="397"/>
      <c r="E16" s="397"/>
      <c r="F16" s="397"/>
      <c r="G16" s="397"/>
    </row>
    <row r="17" spans="1:9" ht="15" customHeight="1">
      <c r="A17" s="257" t="s">
        <v>135</v>
      </c>
      <c r="B17" s="399" t="s">
        <v>337</v>
      </c>
      <c r="C17" s="399"/>
      <c r="D17" s="399" t="s">
        <v>136</v>
      </c>
      <c r="E17" s="399"/>
      <c r="F17" s="399"/>
      <c r="G17" s="399"/>
      <c r="H17" s="257" t="s">
        <v>9</v>
      </c>
      <c r="I17" s="257" t="s">
        <v>338</v>
      </c>
    </row>
    <row r="18" spans="1:9" ht="28.5" customHeight="1">
      <c r="A18" s="232">
        <v>1</v>
      </c>
      <c r="B18" s="400" t="s">
        <v>138</v>
      </c>
      <c r="C18" s="400"/>
      <c r="D18" s="402" t="s">
        <v>139</v>
      </c>
      <c r="E18" s="402"/>
      <c r="F18" s="402"/>
      <c r="G18" s="402"/>
      <c r="H18" s="261">
        <v>145</v>
      </c>
      <c r="I18" s="259">
        <f>H18/1645*100</f>
        <v>8.814589665653495</v>
      </c>
    </row>
    <row r="19" spans="1:9" ht="42" customHeight="1">
      <c r="A19" s="260">
        <v>2</v>
      </c>
      <c r="B19" s="400" t="s">
        <v>145</v>
      </c>
      <c r="C19" s="400"/>
      <c r="D19" s="402" t="s">
        <v>306</v>
      </c>
      <c r="E19" s="402"/>
      <c r="F19" s="402"/>
      <c r="G19" s="402"/>
      <c r="H19" s="258">
        <v>39</v>
      </c>
      <c r="I19" s="259">
        <f aca="true" t="shared" si="1" ref="I19:I27">H19/1645*100</f>
        <v>2.370820668693009</v>
      </c>
    </row>
    <row r="20" spans="1:9" ht="30.75" customHeight="1">
      <c r="A20" s="232">
        <v>3</v>
      </c>
      <c r="B20" s="400" t="s">
        <v>146</v>
      </c>
      <c r="C20" s="400"/>
      <c r="D20" s="402" t="s">
        <v>147</v>
      </c>
      <c r="E20" s="402"/>
      <c r="F20" s="402"/>
      <c r="G20" s="402"/>
      <c r="H20" s="258">
        <v>38</v>
      </c>
      <c r="I20" s="259">
        <f t="shared" si="1"/>
        <v>2.310030395136778</v>
      </c>
    </row>
    <row r="21" spans="1:9" ht="31.5" customHeight="1">
      <c r="A21" s="260">
        <v>4</v>
      </c>
      <c r="B21" s="400" t="s">
        <v>142</v>
      </c>
      <c r="C21" s="400"/>
      <c r="D21" s="402" t="s">
        <v>143</v>
      </c>
      <c r="E21" s="402"/>
      <c r="F21" s="402"/>
      <c r="G21" s="402"/>
      <c r="H21" s="258">
        <v>31</v>
      </c>
      <c r="I21" s="259">
        <f t="shared" si="1"/>
        <v>1.884498480243161</v>
      </c>
    </row>
    <row r="22" spans="1:9" ht="44.25" customHeight="1">
      <c r="A22" s="232">
        <v>5</v>
      </c>
      <c r="B22" s="400" t="s">
        <v>154</v>
      </c>
      <c r="C22" s="400"/>
      <c r="D22" s="402" t="s">
        <v>155</v>
      </c>
      <c r="E22" s="402"/>
      <c r="F22" s="402"/>
      <c r="G22" s="402"/>
      <c r="H22" s="258">
        <v>30</v>
      </c>
      <c r="I22" s="259">
        <f t="shared" si="1"/>
        <v>1.82370820668693</v>
      </c>
    </row>
    <row r="23" spans="1:9" ht="28.5" customHeight="1">
      <c r="A23" s="260">
        <v>6</v>
      </c>
      <c r="B23" s="400" t="s">
        <v>150</v>
      </c>
      <c r="C23" s="400"/>
      <c r="D23" s="402" t="s">
        <v>151</v>
      </c>
      <c r="E23" s="402"/>
      <c r="F23" s="402"/>
      <c r="G23" s="402"/>
      <c r="H23" s="258">
        <v>27</v>
      </c>
      <c r="I23" s="259">
        <f t="shared" si="1"/>
        <v>1.6413373860182372</v>
      </c>
    </row>
    <row r="24" spans="1:9" ht="18" customHeight="1">
      <c r="A24" s="232">
        <v>7</v>
      </c>
      <c r="B24" s="400" t="s">
        <v>148</v>
      </c>
      <c r="C24" s="400"/>
      <c r="D24" s="402" t="s">
        <v>149</v>
      </c>
      <c r="E24" s="402"/>
      <c r="F24" s="402"/>
      <c r="G24" s="402"/>
      <c r="H24" s="258">
        <v>26</v>
      </c>
      <c r="I24" s="259">
        <f t="shared" si="1"/>
        <v>1.5805471124620063</v>
      </c>
    </row>
    <row r="25" spans="1:9" ht="19.5" customHeight="1">
      <c r="A25" s="260">
        <v>8</v>
      </c>
      <c r="B25" s="400" t="s">
        <v>339</v>
      </c>
      <c r="C25" s="400"/>
      <c r="D25" s="402" t="s">
        <v>340</v>
      </c>
      <c r="E25" s="402"/>
      <c r="F25" s="402"/>
      <c r="G25" s="402"/>
      <c r="H25" s="258">
        <v>25</v>
      </c>
      <c r="I25" s="259">
        <f t="shared" si="1"/>
        <v>1.5197568389057752</v>
      </c>
    </row>
    <row r="26" spans="1:9" ht="18.75" customHeight="1">
      <c r="A26" s="232">
        <v>9</v>
      </c>
      <c r="B26" s="400" t="s">
        <v>457</v>
      </c>
      <c r="C26" s="400"/>
      <c r="D26" s="402" t="s">
        <v>458</v>
      </c>
      <c r="E26" s="402"/>
      <c r="F26" s="402"/>
      <c r="G26" s="402"/>
      <c r="H26" s="258">
        <v>25</v>
      </c>
      <c r="I26" s="259">
        <f t="shared" si="1"/>
        <v>1.5197568389057752</v>
      </c>
    </row>
    <row r="27" spans="1:9" ht="29.25" customHeight="1">
      <c r="A27" s="260">
        <v>10</v>
      </c>
      <c r="B27" s="400" t="s">
        <v>502</v>
      </c>
      <c r="C27" s="400"/>
      <c r="D27" s="402" t="s">
        <v>503</v>
      </c>
      <c r="E27" s="402"/>
      <c r="F27" s="402"/>
      <c r="G27" s="402"/>
      <c r="H27" s="258">
        <v>24</v>
      </c>
      <c r="I27" s="259">
        <f t="shared" si="1"/>
        <v>1.458966565349544</v>
      </c>
    </row>
    <row r="28" spans="1:3" ht="15">
      <c r="A28" s="262"/>
      <c r="B28" s="262"/>
      <c r="C28" s="262"/>
    </row>
    <row r="29" spans="3:7" ht="15">
      <c r="C29" s="397" t="s">
        <v>152</v>
      </c>
      <c r="D29" s="397"/>
      <c r="E29" s="397"/>
      <c r="F29" s="397"/>
      <c r="G29" s="397"/>
    </row>
    <row r="30" spans="1:9" ht="25.5" customHeight="1">
      <c r="A30" s="257" t="s">
        <v>135</v>
      </c>
      <c r="B30" s="399" t="s">
        <v>337</v>
      </c>
      <c r="C30" s="399"/>
      <c r="D30" s="399" t="s">
        <v>136</v>
      </c>
      <c r="E30" s="399"/>
      <c r="F30" s="399"/>
      <c r="G30" s="399"/>
      <c r="H30" s="257" t="s">
        <v>9</v>
      </c>
      <c r="I30" s="257" t="s">
        <v>338</v>
      </c>
    </row>
    <row r="31" spans="1:9" ht="42" customHeight="1">
      <c r="A31" s="232">
        <v>1</v>
      </c>
      <c r="B31" s="400" t="s">
        <v>146</v>
      </c>
      <c r="C31" s="400"/>
      <c r="D31" s="402" t="s">
        <v>147</v>
      </c>
      <c r="E31" s="402"/>
      <c r="F31" s="402"/>
      <c r="G31" s="402"/>
      <c r="H31" s="263">
        <v>354</v>
      </c>
      <c r="I31" s="264">
        <f>H31/2692*100</f>
        <v>13.150074294205053</v>
      </c>
    </row>
    <row r="32" spans="1:9" ht="30" customHeight="1">
      <c r="A32" s="260">
        <v>2</v>
      </c>
      <c r="B32" s="400" t="s">
        <v>138</v>
      </c>
      <c r="C32" s="400"/>
      <c r="D32" s="402" t="s">
        <v>139</v>
      </c>
      <c r="E32" s="402"/>
      <c r="F32" s="402"/>
      <c r="G32" s="402"/>
      <c r="H32" s="265">
        <v>353</v>
      </c>
      <c r="I32" s="264">
        <f aca="true" t="shared" si="2" ref="I32:I40">H32/2692*100</f>
        <v>13.11292719167905</v>
      </c>
    </row>
    <row r="33" spans="1:9" ht="28.5" customHeight="1">
      <c r="A33" s="232">
        <v>3</v>
      </c>
      <c r="B33" s="400" t="s">
        <v>142</v>
      </c>
      <c r="C33" s="400"/>
      <c r="D33" s="402" t="s">
        <v>143</v>
      </c>
      <c r="E33" s="402"/>
      <c r="F33" s="402"/>
      <c r="G33" s="402"/>
      <c r="H33" s="265">
        <v>117</v>
      </c>
      <c r="I33" s="264">
        <f t="shared" si="2"/>
        <v>4.346210995542347</v>
      </c>
    </row>
    <row r="34" spans="1:9" ht="44.25" customHeight="1">
      <c r="A34" s="260">
        <v>4</v>
      </c>
      <c r="B34" s="400" t="s">
        <v>154</v>
      </c>
      <c r="C34" s="400"/>
      <c r="D34" s="402" t="s">
        <v>155</v>
      </c>
      <c r="E34" s="402"/>
      <c r="F34" s="402"/>
      <c r="G34" s="402"/>
      <c r="H34" s="265">
        <v>63</v>
      </c>
      <c r="I34" s="264">
        <f t="shared" si="2"/>
        <v>2.3402674591381873</v>
      </c>
    </row>
    <row r="35" spans="1:9" ht="42.75" customHeight="1">
      <c r="A35" s="232">
        <v>5</v>
      </c>
      <c r="B35" s="400" t="s">
        <v>341</v>
      </c>
      <c r="C35" s="400"/>
      <c r="D35" s="402" t="s">
        <v>342</v>
      </c>
      <c r="E35" s="402"/>
      <c r="F35" s="402"/>
      <c r="G35" s="402"/>
      <c r="H35" s="265">
        <v>60</v>
      </c>
      <c r="I35" s="264">
        <f t="shared" si="2"/>
        <v>2.2288261515601784</v>
      </c>
    </row>
    <row r="36" spans="1:9" ht="39.75" customHeight="1">
      <c r="A36" s="260">
        <v>6</v>
      </c>
      <c r="B36" s="400" t="s">
        <v>312</v>
      </c>
      <c r="C36" s="400"/>
      <c r="D36" s="402" t="s">
        <v>313</v>
      </c>
      <c r="E36" s="402"/>
      <c r="F36" s="402"/>
      <c r="G36" s="402"/>
      <c r="H36" s="265">
        <v>56</v>
      </c>
      <c r="I36" s="264">
        <f t="shared" si="2"/>
        <v>2.080237741456166</v>
      </c>
    </row>
    <row r="37" spans="1:9" ht="47.25" customHeight="1">
      <c r="A37" s="232">
        <v>7</v>
      </c>
      <c r="B37" s="400" t="s">
        <v>153</v>
      </c>
      <c r="C37" s="400"/>
      <c r="D37" s="402" t="s">
        <v>279</v>
      </c>
      <c r="E37" s="402"/>
      <c r="F37" s="402"/>
      <c r="G37" s="402"/>
      <c r="H37" s="265">
        <v>56</v>
      </c>
      <c r="I37" s="264">
        <f t="shared" si="2"/>
        <v>2.080237741456166</v>
      </c>
    </row>
    <row r="38" spans="1:9" ht="20.25" customHeight="1">
      <c r="A38" s="260">
        <v>8</v>
      </c>
      <c r="B38" s="400" t="s">
        <v>455</v>
      </c>
      <c r="C38" s="400"/>
      <c r="D38" s="402" t="s">
        <v>456</v>
      </c>
      <c r="E38" s="402"/>
      <c r="F38" s="402"/>
      <c r="G38" s="402"/>
      <c r="H38" s="265">
        <v>46</v>
      </c>
      <c r="I38" s="264">
        <f t="shared" si="2"/>
        <v>1.7087667161961366</v>
      </c>
    </row>
    <row r="39" spans="1:9" ht="21" customHeight="1">
      <c r="A39" s="232">
        <v>9</v>
      </c>
      <c r="B39" s="400" t="s">
        <v>339</v>
      </c>
      <c r="C39" s="400"/>
      <c r="D39" s="402" t="s">
        <v>340</v>
      </c>
      <c r="E39" s="402"/>
      <c r="F39" s="402"/>
      <c r="G39" s="402"/>
      <c r="H39" s="265">
        <v>40</v>
      </c>
      <c r="I39" s="264">
        <f t="shared" si="2"/>
        <v>1.4858841010401187</v>
      </c>
    </row>
    <row r="40" spans="1:9" ht="33.75" customHeight="1">
      <c r="A40" s="260">
        <v>10</v>
      </c>
      <c r="B40" s="403" t="s">
        <v>512</v>
      </c>
      <c r="C40" s="403"/>
      <c r="D40" s="402" t="s">
        <v>511</v>
      </c>
      <c r="E40" s="402"/>
      <c r="F40" s="402"/>
      <c r="G40" s="402"/>
      <c r="H40" s="265">
        <v>36</v>
      </c>
      <c r="I40" s="264">
        <f t="shared" si="2"/>
        <v>1.337295690936107</v>
      </c>
    </row>
    <row r="41" spans="1:8" ht="15">
      <c r="A41" s="256" t="s">
        <v>343</v>
      </c>
      <c r="B41" s="266"/>
      <c r="C41" s="266"/>
      <c r="D41" s="266"/>
      <c r="E41" s="266"/>
      <c r="F41" s="266"/>
      <c r="G41" s="266"/>
      <c r="H41" s="266"/>
    </row>
    <row r="42" ht="15">
      <c r="A42" s="262" t="s">
        <v>18</v>
      </c>
    </row>
  </sheetData>
  <sheetProtection/>
  <mergeCells count="71">
    <mergeCell ref="B40:C40"/>
    <mergeCell ref="D40:G40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D33:G33"/>
    <mergeCell ref="B26:C26"/>
    <mergeCell ref="D26:G26"/>
    <mergeCell ref="B27:C27"/>
    <mergeCell ref="D27:G27"/>
    <mergeCell ref="C29:G29"/>
    <mergeCell ref="B30:C30"/>
    <mergeCell ref="D30:G30"/>
    <mergeCell ref="B23:C23"/>
    <mergeCell ref="D23:G23"/>
    <mergeCell ref="B24:C24"/>
    <mergeCell ref="D24:G24"/>
    <mergeCell ref="B25:C25"/>
    <mergeCell ref="D25:G25"/>
    <mergeCell ref="B20:C20"/>
    <mergeCell ref="D20:G20"/>
    <mergeCell ref="B21:C21"/>
    <mergeCell ref="D21:G21"/>
    <mergeCell ref="B22:C22"/>
    <mergeCell ref="D22:G22"/>
    <mergeCell ref="C16:G16"/>
    <mergeCell ref="B17:C17"/>
    <mergeCell ref="D17:G17"/>
    <mergeCell ref="B18:C18"/>
    <mergeCell ref="D18:G18"/>
    <mergeCell ref="B19:C19"/>
    <mergeCell ref="D19:G19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C11"/>
    <mergeCell ref="D11:G11"/>
    <mergeCell ref="B6:C6"/>
    <mergeCell ref="D6:G6"/>
    <mergeCell ref="B7:C7"/>
    <mergeCell ref="D7:G7"/>
    <mergeCell ref="B8:C8"/>
    <mergeCell ref="D8:G8"/>
    <mergeCell ref="A1:I1"/>
    <mergeCell ref="A2:I2"/>
    <mergeCell ref="C3:G3"/>
    <mergeCell ref="B4:C4"/>
    <mergeCell ref="D4:G4"/>
    <mergeCell ref="B5:C5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6.140625" style="98" customWidth="1"/>
    <col min="2" max="2" width="11.421875" style="98" customWidth="1"/>
    <col min="3" max="3" width="5.57421875" style="97" customWidth="1"/>
    <col min="4" max="4" width="3.8515625" style="97" customWidth="1"/>
    <col min="5" max="5" width="5.8515625" style="97" customWidth="1"/>
    <col min="6" max="6" width="5.28125" style="97" customWidth="1"/>
    <col min="7" max="7" width="3.7109375" style="97" customWidth="1"/>
    <col min="8" max="8" width="5.28125" style="97" customWidth="1"/>
    <col min="9" max="9" width="4.00390625" style="97" bestFit="1" customWidth="1"/>
    <col min="10" max="10" width="5.57421875" style="97" customWidth="1"/>
    <col min="11" max="11" width="5.57421875" style="114" customWidth="1"/>
    <col min="12" max="12" width="4.00390625" style="97" customWidth="1"/>
    <col min="13" max="13" width="6.140625" style="97" customWidth="1"/>
    <col min="14" max="14" width="5.28125" style="97" customWidth="1"/>
    <col min="15" max="15" width="4.28125" style="97" customWidth="1"/>
    <col min="16" max="16" width="5.140625" style="97" customWidth="1"/>
    <col min="17" max="17" width="4.00390625" style="97" customWidth="1"/>
    <col min="18" max="18" width="5.28125" style="97" customWidth="1"/>
    <col min="19" max="16384" width="9.140625" style="97" customWidth="1"/>
  </cols>
  <sheetData>
    <row r="1" spans="1:18" ht="18">
      <c r="A1" s="429" t="s">
        <v>490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</row>
    <row r="3" spans="1:18" ht="15.75">
      <c r="A3" s="430" t="s">
        <v>156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</row>
    <row r="4" ht="15.75" thickBot="1">
      <c r="K4" s="97"/>
    </row>
    <row r="5" spans="1:18" s="99" customFormat="1" ht="17.25" customHeight="1" thickBot="1" thickTop="1">
      <c r="A5" s="267"/>
      <c r="B5" s="431" t="s">
        <v>157</v>
      </c>
      <c r="C5" s="434" t="s">
        <v>494</v>
      </c>
      <c r="D5" s="435"/>
      <c r="E5" s="435"/>
      <c r="F5" s="435"/>
      <c r="G5" s="435"/>
      <c r="H5" s="435"/>
      <c r="I5" s="435"/>
      <c r="J5" s="436"/>
      <c r="K5" s="434" t="s">
        <v>495</v>
      </c>
      <c r="L5" s="435"/>
      <c r="M5" s="435"/>
      <c r="N5" s="435"/>
      <c r="O5" s="435"/>
      <c r="P5" s="435"/>
      <c r="Q5" s="435"/>
      <c r="R5" s="436"/>
    </row>
    <row r="6" spans="1:18" ht="15.75" customHeight="1" thickTop="1">
      <c r="A6" s="268" t="s">
        <v>351</v>
      </c>
      <c r="B6" s="432"/>
      <c r="C6" s="437" t="s">
        <v>158</v>
      </c>
      <c r="D6" s="417"/>
      <c r="E6" s="427"/>
      <c r="F6" s="426" t="s">
        <v>159</v>
      </c>
      <c r="G6" s="418"/>
      <c r="H6" s="417" t="s">
        <v>350</v>
      </c>
      <c r="I6" s="417"/>
      <c r="J6" s="418"/>
      <c r="K6" s="417" t="s">
        <v>158</v>
      </c>
      <c r="L6" s="417"/>
      <c r="M6" s="417"/>
      <c r="N6" s="426" t="s">
        <v>159</v>
      </c>
      <c r="O6" s="427"/>
      <c r="P6" s="426" t="s">
        <v>350</v>
      </c>
      <c r="Q6" s="428"/>
      <c r="R6" s="418"/>
    </row>
    <row r="7" spans="1:18" ht="15" customHeight="1">
      <c r="A7" s="268" t="s">
        <v>352</v>
      </c>
      <c r="B7" s="432"/>
      <c r="C7" s="409" t="s">
        <v>160</v>
      </c>
      <c r="D7" s="407" t="s">
        <v>161</v>
      </c>
      <c r="E7" s="415" t="s">
        <v>162</v>
      </c>
      <c r="F7" s="408" t="s">
        <v>160</v>
      </c>
      <c r="G7" s="422" t="s">
        <v>161</v>
      </c>
      <c r="H7" s="424" t="s">
        <v>160</v>
      </c>
      <c r="I7" s="407" t="s">
        <v>161</v>
      </c>
      <c r="J7" s="420" t="s">
        <v>162</v>
      </c>
      <c r="K7" s="408" t="s">
        <v>160</v>
      </c>
      <c r="L7" s="406" t="s">
        <v>161</v>
      </c>
      <c r="M7" s="412" t="s">
        <v>162</v>
      </c>
      <c r="N7" s="404" t="s">
        <v>160</v>
      </c>
      <c r="O7" s="410" t="s">
        <v>161</v>
      </c>
      <c r="P7" s="408" t="s">
        <v>160</v>
      </c>
      <c r="Q7" s="406" t="s">
        <v>161</v>
      </c>
      <c r="R7" s="412" t="s">
        <v>162</v>
      </c>
    </row>
    <row r="8" spans="1:18" ht="24.75" customHeight="1" thickBot="1">
      <c r="A8" s="269"/>
      <c r="B8" s="433"/>
      <c r="C8" s="419"/>
      <c r="D8" s="414"/>
      <c r="E8" s="416"/>
      <c r="F8" s="409"/>
      <c r="G8" s="423"/>
      <c r="H8" s="425"/>
      <c r="I8" s="414"/>
      <c r="J8" s="421"/>
      <c r="K8" s="409"/>
      <c r="L8" s="407"/>
      <c r="M8" s="413"/>
      <c r="N8" s="405"/>
      <c r="O8" s="411"/>
      <c r="P8" s="409"/>
      <c r="Q8" s="407"/>
      <c r="R8" s="413"/>
    </row>
    <row r="9" spans="1:18" ht="15.75" thickTop="1">
      <c r="A9" s="270" t="s">
        <v>353</v>
      </c>
      <c r="B9" s="271" t="s">
        <v>163</v>
      </c>
      <c r="C9" s="272">
        <v>167</v>
      </c>
      <c r="D9" s="273">
        <v>1</v>
      </c>
      <c r="E9" s="274">
        <v>57</v>
      </c>
      <c r="F9" s="272">
        <v>18</v>
      </c>
      <c r="G9" s="274">
        <v>0</v>
      </c>
      <c r="H9" s="272">
        <v>47</v>
      </c>
      <c r="I9" s="273">
        <v>5</v>
      </c>
      <c r="J9" s="274">
        <v>44</v>
      </c>
      <c r="K9" s="272">
        <v>168</v>
      </c>
      <c r="L9" s="273">
        <v>1</v>
      </c>
      <c r="M9" s="274">
        <v>47</v>
      </c>
      <c r="N9" s="272">
        <v>38</v>
      </c>
      <c r="O9" s="274">
        <v>1</v>
      </c>
      <c r="P9" s="272">
        <v>57</v>
      </c>
      <c r="Q9" s="273">
        <v>2</v>
      </c>
      <c r="R9" s="274">
        <v>60</v>
      </c>
    </row>
    <row r="10" spans="1:18" ht="15">
      <c r="A10" s="275" t="s">
        <v>354</v>
      </c>
      <c r="B10" s="275" t="s">
        <v>164</v>
      </c>
      <c r="C10" s="276">
        <v>17</v>
      </c>
      <c r="D10" s="277">
        <v>0</v>
      </c>
      <c r="E10" s="278">
        <v>13</v>
      </c>
      <c r="F10" s="276">
        <v>7</v>
      </c>
      <c r="G10" s="278">
        <v>0</v>
      </c>
      <c r="H10" s="276">
        <v>13</v>
      </c>
      <c r="I10" s="277">
        <v>1</v>
      </c>
      <c r="J10" s="278">
        <v>2</v>
      </c>
      <c r="K10" s="276">
        <v>14</v>
      </c>
      <c r="L10" s="277">
        <v>2</v>
      </c>
      <c r="M10" s="278">
        <v>12</v>
      </c>
      <c r="N10" s="276">
        <v>11</v>
      </c>
      <c r="O10" s="278">
        <v>0</v>
      </c>
      <c r="P10" s="276">
        <v>5</v>
      </c>
      <c r="Q10" s="277">
        <v>0</v>
      </c>
      <c r="R10" s="278">
        <v>8</v>
      </c>
    </row>
    <row r="11" spans="1:18" ht="15">
      <c r="A11" s="270" t="s">
        <v>355</v>
      </c>
      <c r="B11" s="270" t="s">
        <v>436</v>
      </c>
      <c r="C11" s="276">
        <v>22</v>
      </c>
      <c r="D11" s="277">
        <v>1</v>
      </c>
      <c r="E11" s="278">
        <v>23</v>
      </c>
      <c r="F11" s="276">
        <v>9</v>
      </c>
      <c r="G11" s="278">
        <v>1</v>
      </c>
      <c r="H11" s="276">
        <v>9</v>
      </c>
      <c r="I11" s="277">
        <v>1</v>
      </c>
      <c r="J11" s="278">
        <v>17</v>
      </c>
      <c r="K11" s="276">
        <v>18</v>
      </c>
      <c r="L11" s="277">
        <v>0</v>
      </c>
      <c r="M11" s="278">
        <v>37</v>
      </c>
      <c r="N11" s="276">
        <v>3</v>
      </c>
      <c r="O11" s="278">
        <v>0</v>
      </c>
      <c r="P11" s="276">
        <v>15</v>
      </c>
      <c r="Q11" s="277">
        <v>5</v>
      </c>
      <c r="R11" s="278">
        <v>37</v>
      </c>
    </row>
    <row r="12" spans="1:18" ht="15">
      <c r="A12" s="275" t="s">
        <v>356</v>
      </c>
      <c r="B12" s="275" t="s">
        <v>165</v>
      </c>
      <c r="C12" s="276">
        <v>10</v>
      </c>
      <c r="D12" s="277">
        <v>0</v>
      </c>
      <c r="E12" s="278">
        <v>10</v>
      </c>
      <c r="F12" s="276">
        <v>1</v>
      </c>
      <c r="G12" s="278">
        <v>0</v>
      </c>
      <c r="H12" s="276">
        <v>1</v>
      </c>
      <c r="I12" s="277">
        <v>0</v>
      </c>
      <c r="J12" s="278">
        <v>8</v>
      </c>
      <c r="K12" s="276">
        <v>8</v>
      </c>
      <c r="L12" s="277">
        <v>0</v>
      </c>
      <c r="M12" s="278">
        <v>7</v>
      </c>
      <c r="N12" s="276">
        <v>2</v>
      </c>
      <c r="O12" s="278">
        <v>0</v>
      </c>
      <c r="P12" s="276">
        <v>3</v>
      </c>
      <c r="Q12" s="277">
        <v>0</v>
      </c>
      <c r="R12" s="278">
        <v>14</v>
      </c>
    </row>
    <row r="13" spans="1:18" ht="15">
      <c r="A13" s="270" t="s">
        <v>357</v>
      </c>
      <c r="B13" s="270" t="s">
        <v>166</v>
      </c>
      <c r="C13" s="276">
        <v>9</v>
      </c>
      <c r="D13" s="277">
        <v>1</v>
      </c>
      <c r="E13" s="278">
        <v>8</v>
      </c>
      <c r="F13" s="276">
        <v>4</v>
      </c>
      <c r="G13" s="278">
        <v>0</v>
      </c>
      <c r="H13" s="276">
        <v>0</v>
      </c>
      <c r="I13" s="277">
        <v>1</v>
      </c>
      <c r="J13" s="278">
        <v>4</v>
      </c>
      <c r="K13" s="276">
        <v>8</v>
      </c>
      <c r="L13" s="277">
        <v>1</v>
      </c>
      <c r="M13" s="278">
        <v>8</v>
      </c>
      <c r="N13" s="276">
        <v>5</v>
      </c>
      <c r="O13" s="278">
        <v>0</v>
      </c>
      <c r="P13" s="276">
        <v>0</v>
      </c>
      <c r="Q13" s="277">
        <v>4</v>
      </c>
      <c r="R13" s="278">
        <v>9</v>
      </c>
    </row>
    <row r="14" spans="1:18" ht="15">
      <c r="A14" s="275" t="s">
        <v>358</v>
      </c>
      <c r="B14" s="275" t="s">
        <v>167</v>
      </c>
      <c r="C14" s="276">
        <v>805</v>
      </c>
      <c r="D14" s="277">
        <v>15</v>
      </c>
      <c r="E14" s="278">
        <v>219</v>
      </c>
      <c r="F14" s="276">
        <v>58</v>
      </c>
      <c r="G14" s="278">
        <v>7</v>
      </c>
      <c r="H14" s="276">
        <v>128</v>
      </c>
      <c r="I14" s="277">
        <v>18</v>
      </c>
      <c r="J14" s="278">
        <v>260</v>
      </c>
      <c r="K14" s="276">
        <v>695</v>
      </c>
      <c r="L14" s="277">
        <v>12</v>
      </c>
      <c r="M14" s="278">
        <v>254</v>
      </c>
      <c r="N14" s="276">
        <v>119</v>
      </c>
      <c r="O14" s="278">
        <v>2</v>
      </c>
      <c r="P14" s="276">
        <v>163</v>
      </c>
      <c r="Q14" s="277">
        <v>14</v>
      </c>
      <c r="R14" s="278">
        <v>259</v>
      </c>
    </row>
    <row r="15" spans="1:18" ht="15">
      <c r="A15" s="270" t="s">
        <v>359</v>
      </c>
      <c r="B15" s="270" t="s">
        <v>168</v>
      </c>
      <c r="C15" s="276">
        <v>267</v>
      </c>
      <c r="D15" s="277">
        <v>1</v>
      </c>
      <c r="E15" s="278">
        <v>216</v>
      </c>
      <c r="F15" s="276">
        <v>21</v>
      </c>
      <c r="G15" s="278">
        <v>1</v>
      </c>
      <c r="H15" s="276">
        <v>53</v>
      </c>
      <c r="I15" s="277">
        <v>6</v>
      </c>
      <c r="J15" s="278">
        <v>124</v>
      </c>
      <c r="K15" s="276">
        <v>274</v>
      </c>
      <c r="L15" s="277">
        <v>3</v>
      </c>
      <c r="M15" s="278">
        <v>247</v>
      </c>
      <c r="N15" s="276">
        <v>45</v>
      </c>
      <c r="O15" s="278">
        <v>6</v>
      </c>
      <c r="P15" s="276">
        <v>107</v>
      </c>
      <c r="Q15" s="277">
        <v>8</v>
      </c>
      <c r="R15" s="278">
        <v>151</v>
      </c>
    </row>
    <row r="16" spans="1:18" ht="15">
      <c r="A16" s="275" t="s">
        <v>360</v>
      </c>
      <c r="B16" s="275" t="s">
        <v>169</v>
      </c>
      <c r="C16" s="276">
        <v>3</v>
      </c>
      <c r="D16" s="277">
        <v>1</v>
      </c>
      <c r="E16" s="278">
        <v>7</v>
      </c>
      <c r="F16" s="276">
        <v>1</v>
      </c>
      <c r="G16" s="278">
        <v>0</v>
      </c>
      <c r="H16" s="276">
        <v>0</v>
      </c>
      <c r="I16" s="277">
        <v>0</v>
      </c>
      <c r="J16" s="278">
        <v>4</v>
      </c>
      <c r="K16" s="276">
        <v>7</v>
      </c>
      <c r="L16" s="277">
        <v>0</v>
      </c>
      <c r="M16" s="278">
        <v>5</v>
      </c>
      <c r="N16" s="276">
        <v>1</v>
      </c>
      <c r="O16" s="278">
        <v>1</v>
      </c>
      <c r="P16" s="276">
        <v>1</v>
      </c>
      <c r="Q16" s="277">
        <v>0</v>
      </c>
      <c r="R16" s="278">
        <v>3</v>
      </c>
    </row>
    <row r="17" spans="1:18" ht="15">
      <c r="A17" s="270" t="s">
        <v>361</v>
      </c>
      <c r="B17" s="270" t="s">
        <v>170</v>
      </c>
      <c r="C17" s="276">
        <v>61</v>
      </c>
      <c r="D17" s="277">
        <v>2</v>
      </c>
      <c r="E17" s="278">
        <v>112</v>
      </c>
      <c r="F17" s="276">
        <v>14</v>
      </c>
      <c r="G17" s="278">
        <v>0</v>
      </c>
      <c r="H17" s="276">
        <v>23</v>
      </c>
      <c r="I17" s="277">
        <v>7</v>
      </c>
      <c r="J17" s="278">
        <v>63</v>
      </c>
      <c r="K17" s="276">
        <v>44</v>
      </c>
      <c r="L17" s="277">
        <v>0</v>
      </c>
      <c r="M17" s="278">
        <v>128</v>
      </c>
      <c r="N17" s="276">
        <v>14</v>
      </c>
      <c r="O17" s="278">
        <v>2</v>
      </c>
      <c r="P17" s="276">
        <v>19</v>
      </c>
      <c r="Q17" s="277">
        <v>9</v>
      </c>
      <c r="R17" s="278">
        <v>108</v>
      </c>
    </row>
    <row r="18" spans="1:18" ht="15">
      <c r="A18" s="275" t="s">
        <v>362</v>
      </c>
      <c r="B18" s="275" t="s">
        <v>171</v>
      </c>
      <c r="C18" s="276">
        <v>54</v>
      </c>
      <c r="D18" s="277">
        <v>1</v>
      </c>
      <c r="E18" s="278">
        <v>47</v>
      </c>
      <c r="F18" s="276">
        <v>6</v>
      </c>
      <c r="G18" s="278">
        <v>1</v>
      </c>
      <c r="H18" s="276">
        <v>19</v>
      </c>
      <c r="I18" s="277">
        <v>12</v>
      </c>
      <c r="J18" s="278">
        <v>72</v>
      </c>
      <c r="K18" s="276">
        <v>35</v>
      </c>
      <c r="L18" s="277">
        <v>1</v>
      </c>
      <c r="M18" s="278">
        <v>62</v>
      </c>
      <c r="N18" s="276">
        <v>5</v>
      </c>
      <c r="O18" s="278">
        <v>3</v>
      </c>
      <c r="P18" s="276">
        <v>25</v>
      </c>
      <c r="Q18" s="277">
        <v>11</v>
      </c>
      <c r="R18" s="278">
        <v>68</v>
      </c>
    </row>
    <row r="19" spans="1:18" ht="15">
      <c r="A19" s="270" t="s">
        <v>363</v>
      </c>
      <c r="B19" s="270" t="s">
        <v>172</v>
      </c>
      <c r="C19" s="276">
        <v>8</v>
      </c>
      <c r="D19" s="277">
        <v>0</v>
      </c>
      <c r="E19" s="278">
        <v>10</v>
      </c>
      <c r="F19" s="276">
        <v>2</v>
      </c>
      <c r="G19" s="278">
        <v>0</v>
      </c>
      <c r="H19" s="276">
        <v>0</v>
      </c>
      <c r="I19" s="277">
        <v>0</v>
      </c>
      <c r="J19" s="278">
        <v>4</v>
      </c>
      <c r="K19" s="276">
        <v>10</v>
      </c>
      <c r="L19" s="277">
        <v>0</v>
      </c>
      <c r="M19" s="278">
        <v>13</v>
      </c>
      <c r="N19" s="276">
        <v>2</v>
      </c>
      <c r="O19" s="278">
        <v>1</v>
      </c>
      <c r="P19" s="276">
        <v>1</v>
      </c>
      <c r="Q19" s="277">
        <v>0</v>
      </c>
      <c r="R19" s="278">
        <v>17</v>
      </c>
    </row>
    <row r="20" spans="1:18" ht="15">
      <c r="A20" s="275" t="s">
        <v>364</v>
      </c>
      <c r="B20" s="275" t="s">
        <v>173</v>
      </c>
      <c r="C20" s="276">
        <v>15</v>
      </c>
      <c r="D20" s="277">
        <v>0</v>
      </c>
      <c r="E20" s="278">
        <v>5</v>
      </c>
      <c r="F20" s="276">
        <v>2</v>
      </c>
      <c r="G20" s="278">
        <v>0</v>
      </c>
      <c r="H20" s="276">
        <v>3</v>
      </c>
      <c r="I20" s="277">
        <v>1</v>
      </c>
      <c r="J20" s="278">
        <v>3</v>
      </c>
      <c r="K20" s="276">
        <v>4</v>
      </c>
      <c r="L20" s="277">
        <v>0</v>
      </c>
      <c r="M20" s="278">
        <v>5</v>
      </c>
      <c r="N20" s="276">
        <v>3</v>
      </c>
      <c r="O20" s="278">
        <v>2</v>
      </c>
      <c r="P20" s="276">
        <v>1</v>
      </c>
      <c r="Q20" s="277">
        <v>0</v>
      </c>
      <c r="R20" s="278">
        <v>5</v>
      </c>
    </row>
    <row r="21" spans="1:18" ht="15">
      <c r="A21" s="270" t="s">
        <v>365</v>
      </c>
      <c r="B21" s="270" t="s">
        <v>174</v>
      </c>
      <c r="C21" s="276">
        <v>5</v>
      </c>
      <c r="D21" s="277">
        <v>0</v>
      </c>
      <c r="E21" s="278">
        <v>2</v>
      </c>
      <c r="F21" s="276">
        <v>1</v>
      </c>
      <c r="G21" s="278">
        <v>1</v>
      </c>
      <c r="H21" s="276">
        <v>1</v>
      </c>
      <c r="I21" s="277">
        <v>0</v>
      </c>
      <c r="J21" s="278">
        <v>6</v>
      </c>
      <c r="K21" s="276">
        <v>8</v>
      </c>
      <c r="L21" s="277">
        <v>0</v>
      </c>
      <c r="M21" s="278">
        <v>4</v>
      </c>
      <c r="N21" s="276">
        <v>0</v>
      </c>
      <c r="O21" s="278">
        <v>0</v>
      </c>
      <c r="P21" s="276">
        <v>3</v>
      </c>
      <c r="Q21" s="277">
        <v>0</v>
      </c>
      <c r="R21" s="278">
        <v>8</v>
      </c>
    </row>
    <row r="22" spans="1:18" ht="15">
      <c r="A22" s="275" t="s">
        <v>366</v>
      </c>
      <c r="B22" s="275" t="s">
        <v>175</v>
      </c>
      <c r="C22" s="276">
        <v>9</v>
      </c>
      <c r="D22" s="277">
        <v>0</v>
      </c>
      <c r="E22" s="278">
        <v>22</v>
      </c>
      <c r="F22" s="276">
        <v>2</v>
      </c>
      <c r="G22" s="278">
        <v>0</v>
      </c>
      <c r="H22" s="276">
        <v>7</v>
      </c>
      <c r="I22" s="277">
        <v>2</v>
      </c>
      <c r="J22" s="278">
        <v>9</v>
      </c>
      <c r="K22" s="276">
        <v>19</v>
      </c>
      <c r="L22" s="277">
        <v>0</v>
      </c>
      <c r="M22" s="278">
        <v>14</v>
      </c>
      <c r="N22" s="276">
        <v>9</v>
      </c>
      <c r="O22" s="278">
        <v>2</v>
      </c>
      <c r="P22" s="276">
        <v>9</v>
      </c>
      <c r="Q22" s="277">
        <v>1</v>
      </c>
      <c r="R22" s="278">
        <v>5</v>
      </c>
    </row>
    <row r="23" spans="1:18" ht="15">
      <c r="A23" s="270" t="s">
        <v>367</v>
      </c>
      <c r="B23" s="270" t="s">
        <v>176</v>
      </c>
      <c r="C23" s="276">
        <v>12</v>
      </c>
      <c r="D23" s="277">
        <v>0</v>
      </c>
      <c r="E23" s="278">
        <v>15</v>
      </c>
      <c r="F23" s="276">
        <v>1</v>
      </c>
      <c r="G23" s="278">
        <v>0</v>
      </c>
      <c r="H23" s="276">
        <v>0</v>
      </c>
      <c r="I23" s="277">
        <v>3</v>
      </c>
      <c r="J23" s="278">
        <v>1</v>
      </c>
      <c r="K23" s="276">
        <v>8</v>
      </c>
      <c r="L23" s="277">
        <v>0</v>
      </c>
      <c r="M23" s="278">
        <v>5</v>
      </c>
      <c r="N23" s="276">
        <v>3</v>
      </c>
      <c r="O23" s="278">
        <v>1</v>
      </c>
      <c r="P23" s="276">
        <v>2</v>
      </c>
      <c r="Q23" s="277">
        <v>1</v>
      </c>
      <c r="R23" s="278">
        <v>1</v>
      </c>
    </row>
    <row r="24" spans="1:18" ht="15">
      <c r="A24" s="275" t="s">
        <v>368</v>
      </c>
      <c r="B24" s="275" t="s">
        <v>177</v>
      </c>
      <c r="C24" s="276">
        <v>288</v>
      </c>
      <c r="D24" s="277">
        <v>3</v>
      </c>
      <c r="E24" s="278">
        <v>85</v>
      </c>
      <c r="F24" s="276">
        <v>12</v>
      </c>
      <c r="G24" s="278">
        <v>2</v>
      </c>
      <c r="H24" s="276">
        <v>58</v>
      </c>
      <c r="I24" s="277">
        <v>15</v>
      </c>
      <c r="J24" s="278">
        <v>42</v>
      </c>
      <c r="K24" s="276">
        <v>272</v>
      </c>
      <c r="L24" s="277">
        <v>2</v>
      </c>
      <c r="M24" s="278">
        <v>291</v>
      </c>
      <c r="N24" s="276">
        <v>19</v>
      </c>
      <c r="O24" s="278">
        <v>0</v>
      </c>
      <c r="P24" s="276">
        <v>83</v>
      </c>
      <c r="Q24" s="277">
        <v>19</v>
      </c>
      <c r="R24" s="278">
        <v>75</v>
      </c>
    </row>
    <row r="25" spans="1:18" ht="15">
      <c r="A25" s="270" t="s">
        <v>369</v>
      </c>
      <c r="B25" s="270" t="s">
        <v>178</v>
      </c>
      <c r="C25" s="276">
        <v>24</v>
      </c>
      <c r="D25" s="277">
        <v>3</v>
      </c>
      <c r="E25" s="278">
        <v>11</v>
      </c>
      <c r="F25" s="276">
        <v>3</v>
      </c>
      <c r="G25" s="278">
        <v>0</v>
      </c>
      <c r="H25" s="276">
        <v>7</v>
      </c>
      <c r="I25" s="277">
        <v>2</v>
      </c>
      <c r="J25" s="278">
        <v>14</v>
      </c>
      <c r="K25" s="276">
        <v>17</v>
      </c>
      <c r="L25" s="277">
        <v>1</v>
      </c>
      <c r="M25" s="278">
        <v>24</v>
      </c>
      <c r="N25" s="276">
        <v>0</v>
      </c>
      <c r="O25" s="278">
        <v>0</v>
      </c>
      <c r="P25" s="276">
        <v>16</v>
      </c>
      <c r="Q25" s="277">
        <v>4</v>
      </c>
      <c r="R25" s="278">
        <v>22</v>
      </c>
    </row>
    <row r="26" spans="1:18" ht="15">
      <c r="A26" s="275" t="s">
        <v>370</v>
      </c>
      <c r="B26" s="275" t="s">
        <v>179</v>
      </c>
      <c r="C26" s="276">
        <v>16</v>
      </c>
      <c r="D26" s="277">
        <v>0</v>
      </c>
      <c r="E26" s="278">
        <v>10</v>
      </c>
      <c r="F26" s="276">
        <v>0</v>
      </c>
      <c r="G26" s="278">
        <v>1</v>
      </c>
      <c r="H26" s="276">
        <v>1</v>
      </c>
      <c r="I26" s="277">
        <v>2</v>
      </c>
      <c r="J26" s="278">
        <v>1</v>
      </c>
      <c r="K26" s="276">
        <v>3</v>
      </c>
      <c r="L26" s="277">
        <v>0</v>
      </c>
      <c r="M26" s="278">
        <v>3</v>
      </c>
      <c r="N26" s="276">
        <v>0</v>
      </c>
      <c r="O26" s="278">
        <v>2</v>
      </c>
      <c r="P26" s="276">
        <v>0</v>
      </c>
      <c r="Q26" s="277">
        <v>1</v>
      </c>
      <c r="R26" s="278">
        <v>4</v>
      </c>
    </row>
    <row r="27" spans="1:18" ht="15">
      <c r="A27" s="270" t="s">
        <v>371</v>
      </c>
      <c r="B27" s="270" t="s">
        <v>180</v>
      </c>
      <c r="C27" s="276">
        <v>18</v>
      </c>
      <c r="D27" s="277">
        <v>2</v>
      </c>
      <c r="E27" s="278">
        <v>27</v>
      </c>
      <c r="F27" s="276">
        <v>2</v>
      </c>
      <c r="G27" s="278">
        <v>1</v>
      </c>
      <c r="H27" s="276">
        <v>4</v>
      </c>
      <c r="I27" s="277">
        <v>3</v>
      </c>
      <c r="J27" s="278">
        <v>29</v>
      </c>
      <c r="K27" s="276">
        <v>22</v>
      </c>
      <c r="L27" s="277">
        <v>0</v>
      </c>
      <c r="M27" s="278">
        <v>22</v>
      </c>
      <c r="N27" s="276">
        <v>0</v>
      </c>
      <c r="O27" s="278">
        <v>0</v>
      </c>
      <c r="P27" s="276">
        <v>2</v>
      </c>
      <c r="Q27" s="277">
        <v>1</v>
      </c>
      <c r="R27" s="278">
        <v>18</v>
      </c>
    </row>
    <row r="28" spans="1:18" ht="15">
      <c r="A28" s="275" t="s">
        <v>372</v>
      </c>
      <c r="B28" s="275" t="s">
        <v>181</v>
      </c>
      <c r="C28" s="276">
        <v>62</v>
      </c>
      <c r="D28" s="277">
        <v>1</v>
      </c>
      <c r="E28" s="278">
        <v>78</v>
      </c>
      <c r="F28" s="276">
        <v>7</v>
      </c>
      <c r="G28" s="278">
        <v>2</v>
      </c>
      <c r="H28" s="276">
        <v>11</v>
      </c>
      <c r="I28" s="277">
        <v>2</v>
      </c>
      <c r="J28" s="278">
        <v>54</v>
      </c>
      <c r="K28" s="276">
        <v>59</v>
      </c>
      <c r="L28" s="277">
        <v>0</v>
      </c>
      <c r="M28" s="278">
        <v>119</v>
      </c>
      <c r="N28" s="276">
        <v>8</v>
      </c>
      <c r="O28" s="278">
        <v>2</v>
      </c>
      <c r="P28" s="276">
        <v>22</v>
      </c>
      <c r="Q28" s="277">
        <v>4</v>
      </c>
      <c r="R28" s="278">
        <v>49</v>
      </c>
    </row>
    <row r="29" spans="1:18" ht="15">
      <c r="A29" s="270" t="s">
        <v>373</v>
      </c>
      <c r="B29" s="270" t="s">
        <v>182</v>
      </c>
      <c r="C29" s="276">
        <v>67</v>
      </c>
      <c r="D29" s="277">
        <v>1</v>
      </c>
      <c r="E29" s="278">
        <v>30</v>
      </c>
      <c r="F29" s="276">
        <v>12</v>
      </c>
      <c r="G29" s="278">
        <v>0</v>
      </c>
      <c r="H29" s="276">
        <v>14</v>
      </c>
      <c r="I29" s="277">
        <v>0</v>
      </c>
      <c r="J29" s="278">
        <v>6</v>
      </c>
      <c r="K29" s="276">
        <v>54</v>
      </c>
      <c r="L29" s="277">
        <v>0</v>
      </c>
      <c r="M29" s="278">
        <v>13</v>
      </c>
      <c r="N29" s="276">
        <v>37</v>
      </c>
      <c r="O29" s="278">
        <v>0</v>
      </c>
      <c r="P29" s="276">
        <v>11</v>
      </c>
      <c r="Q29" s="277">
        <v>4</v>
      </c>
      <c r="R29" s="278">
        <v>7</v>
      </c>
    </row>
    <row r="30" spans="1:18" ht="15">
      <c r="A30" s="275" t="s">
        <v>374</v>
      </c>
      <c r="B30" s="275" t="s">
        <v>183</v>
      </c>
      <c r="C30" s="276">
        <v>16</v>
      </c>
      <c r="D30" s="277">
        <v>0</v>
      </c>
      <c r="E30" s="278">
        <v>14</v>
      </c>
      <c r="F30" s="276">
        <v>1</v>
      </c>
      <c r="G30" s="278">
        <v>0</v>
      </c>
      <c r="H30" s="276">
        <v>7</v>
      </c>
      <c r="I30" s="277">
        <v>6</v>
      </c>
      <c r="J30" s="278">
        <v>20</v>
      </c>
      <c r="K30" s="276">
        <v>7</v>
      </c>
      <c r="L30" s="277">
        <v>0</v>
      </c>
      <c r="M30" s="278">
        <v>19</v>
      </c>
      <c r="N30" s="276">
        <v>4</v>
      </c>
      <c r="O30" s="278">
        <v>0</v>
      </c>
      <c r="P30" s="276">
        <v>3</v>
      </c>
      <c r="Q30" s="277">
        <v>5</v>
      </c>
      <c r="R30" s="278">
        <v>38</v>
      </c>
    </row>
    <row r="31" spans="1:18" ht="15">
      <c r="A31" s="270" t="s">
        <v>375</v>
      </c>
      <c r="B31" s="270" t="s">
        <v>184</v>
      </c>
      <c r="C31" s="276">
        <v>33</v>
      </c>
      <c r="D31" s="277">
        <v>0</v>
      </c>
      <c r="E31" s="278">
        <v>16</v>
      </c>
      <c r="F31" s="276">
        <v>5</v>
      </c>
      <c r="G31" s="278">
        <v>2</v>
      </c>
      <c r="H31" s="276">
        <v>16</v>
      </c>
      <c r="I31" s="277">
        <v>2</v>
      </c>
      <c r="J31" s="278">
        <v>17</v>
      </c>
      <c r="K31" s="276">
        <v>16</v>
      </c>
      <c r="L31" s="277">
        <v>0</v>
      </c>
      <c r="M31" s="278">
        <v>14</v>
      </c>
      <c r="N31" s="276">
        <v>8</v>
      </c>
      <c r="O31" s="278">
        <v>3</v>
      </c>
      <c r="P31" s="276">
        <v>13</v>
      </c>
      <c r="Q31" s="277">
        <v>2</v>
      </c>
      <c r="R31" s="278">
        <v>24</v>
      </c>
    </row>
    <row r="32" spans="1:18" ht="15">
      <c r="A32" s="275" t="s">
        <v>376</v>
      </c>
      <c r="B32" s="275" t="s">
        <v>185</v>
      </c>
      <c r="C32" s="276">
        <v>18</v>
      </c>
      <c r="D32" s="277">
        <v>0</v>
      </c>
      <c r="E32" s="278">
        <v>12</v>
      </c>
      <c r="F32" s="276">
        <v>3</v>
      </c>
      <c r="G32" s="278">
        <v>0</v>
      </c>
      <c r="H32" s="276">
        <v>6</v>
      </c>
      <c r="I32" s="277">
        <v>0</v>
      </c>
      <c r="J32" s="278">
        <v>11</v>
      </c>
      <c r="K32" s="276">
        <v>7</v>
      </c>
      <c r="L32" s="277">
        <v>0</v>
      </c>
      <c r="M32" s="278">
        <v>10</v>
      </c>
      <c r="N32" s="276">
        <v>6</v>
      </c>
      <c r="O32" s="278">
        <v>5</v>
      </c>
      <c r="P32" s="276">
        <v>2</v>
      </c>
      <c r="Q32" s="277">
        <v>1</v>
      </c>
      <c r="R32" s="278">
        <v>13</v>
      </c>
    </row>
    <row r="33" spans="1:18" ht="15">
      <c r="A33" s="270" t="s">
        <v>377</v>
      </c>
      <c r="B33" s="270" t="s">
        <v>186</v>
      </c>
      <c r="C33" s="276">
        <v>23</v>
      </c>
      <c r="D33" s="277">
        <v>0</v>
      </c>
      <c r="E33" s="278">
        <v>12</v>
      </c>
      <c r="F33" s="276">
        <v>2</v>
      </c>
      <c r="G33" s="278">
        <v>0</v>
      </c>
      <c r="H33" s="276">
        <v>4</v>
      </c>
      <c r="I33" s="277">
        <v>4</v>
      </c>
      <c r="J33" s="278">
        <v>9</v>
      </c>
      <c r="K33" s="276">
        <v>12</v>
      </c>
      <c r="L33" s="277">
        <v>0</v>
      </c>
      <c r="M33" s="278">
        <v>11</v>
      </c>
      <c r="N33" s="276">
        <v>12</v>
      </c>
      <c r="O33" s="278">
        <v>0</v>
      </c>
      <c r="P33" s="276">
        <v>8</v>
      </c>
      <c r="Q33" s="277">
        <v>9</v>
      </c>
      <c r="R33" s="278">
        <v>13</v>
      </c>
    </row>
    <row r="34" spans="1:18" ht="15">
      <c r="A34" s="275" t="s">
        <v>378</v>
      </c>
      <c r="B34" s="275" t="s">
        <v>187</v>
      </c>
      <c r="C34" s="276">
        <v>58</v>
      </c>
      <c r="D34" s="277">
        <v>0</v>
      </c>
      <c r="E34" s="278">
        <v>118</v>
      </c>
      <c r="F34" s="276">
        <v>8</v>
      </c>
      <c r="G34" s="278">
        <v>1</v>
      </c>
      <c r="H34" s="276">
        <v>16</v>
      </c>
      <c r="I34" s="277">
        <v>5</v>
      </c>
      <c r="J34" s="278">
        <v>58</v>
      </c>
      <c r="K34" s="276">
        <v>57</v>
      </c>
      <c r="L34" s="277">
        <v>1</v>
      </c>
      <c r="M34" s="278">
        <v>126</v>
      </c>
      <c r="N34" s="276">
        <v>8</v>
      </c>
      <c r="O34" s="278">
        <v>2</v>
      </c>
      <c r="P34" s="276">
        <v>27</v>
      </c>
      <c r="Q34" s="277">
        <v>1</v>
      </c>
      <c r="R34" s="278">
        <v>49</v>
      </c>
    </row>
    <row r="35" spans="1:18" ht="15">
      <c r="A35" s="270" t="s">
        <v>379</v>
      </c>
      <c r="B35" s="270" t="s">
        <v>188</v>
      </c>
      <c r="C35" s="276">
        <v>132</v>
      </c>
      <c r="D35" s="277">
        <v>1</v>
      </c>
      <c r="E35" s="278">
        <v>116</v>
      </c>
      <c r="F35" s="276">
        <v>19</v>
      </c>
      <c r="G35" s="278">
        <v>0</v>
      </c>
      <c r="H35" s="276">
        <v>12</v>
      </c>
      <c r="I35" s="277">
        <v>1</v>
      </c>
      <c r="J35" s="278">
        <v>16</v>
      </c>
      <c r="K35" s="276">
        <v>155</v>
      </c>
      <c r="L35" s="277">
        <v>0</v>
      </c>
      <c r="M35" s="278">
        <v>212</v>
      </c>
      <c r="N35" s="276">
        <v>7</v>
      </c>
      <c r="O35" s="278">
        <v>0</v>
      </c>
      <c r="P35" s="276">
        <v>21</v>
      </c>
      <c r="Q35" s="277">
        <v>0</v>
      </c>
      <c r="R35" s="278">
        <v>25</v>
      </c>
    </row>
    <row r="36" spans="1:18" ht="15">
      <c r="A36" s="275" t="s">
        <v>380</v>
      </c>
      <c r="B36" s="275" t="s">
        <v>189</v>
      </c>
      <c r="C36" s="276">
        <v>7</v>
      </c>
      <c r="D36" s="277">
        <v>0</v>
      </c>
      <c r="E36" s="278">
        <v>17</v>
      </c>
      <c r="F36" s="276">
        <v>3</v>
      </c>
      <c r="G36" s="278">
        <v>1</v>
      </c>
      <c r="H36" s="276">
        <v>7</v>
      </c>
      <c r="I36" s="277">
        <v>2</v>
      </c>
      <c r="J36" s="278">
        <v>12</v>
      </c>
      <c r="K36" s="276">
        <v>7</v>
      </c>
      <c r="L36" s="277">
        <v>1</v>
      </c>
      <c r="M36" s="278">
        <v>29</v>
      </c>
      <c r="N36" s="276">
        <v>1</v>
      </c>
      <c r="O36" s="278">
        <v>0</v>
      </c>
      <c r="P36" s="276">
        <v>3</v>
      </c>
      <c r="Q36" s="277">
        <v>2</v>
      </c>
      <c r="R36" s="278">
        <v>10</v>
      </c>
    </row>
    <row r="37" spans="1:18" ht="15">
      <c r="A37" s="270" t="s">
        <v>381</v>
      </c>
      <c r="B37" s="270" t="s">
        <v>190</v>
      </c>
      <c r="C37" s="276">
        <v>11</v>
      </c>
      <c r="D37" s="277">
        <v>1</v>
      </c>
      <c r="E37" s="278">
        <v>2</v>
      </c>
      <c r="F37" s="276">
        <v>3</v>
      </c>
      <c r="G37" s="278">
        <v>0</v>
      </c>
      <c r="H37" s="276">
        <v>0</v>
      </c>
      <c r="I37" s="277">
        <v>1</v>
      </c>
      <c r="J37" s="278">
        <v>7</v>
      </c>
      <c r="K37" s="276">
        <v>1</v>
      </c>
      <c r="L37" s="277">
        <v>0</v>
      </c>
      <c r="M37" s="278">
        <v>2</v>
      </c>
      <c r="N37" s="276">
        <v>1</v>
      </c>
      <c r="O37" s="278">
        <v>0</v>
      </c>
      <c r="P37" s="276">
        <v>1</v>
      </c>
      <c r="Q37" s="277">
        <v>1</v>
      </c>
      <c r="R37" s="278">
        <v>1</v>
      </c>
    </row>
    <row r="38" spans="1:18" ht="15">
      <c r="A38" s="275" t="s">
        <v>382</v>
      </c>
      <c r="B38" s="275" t="s">
        <v>191</v>
      </c>
      <c r="C38" s="276">
        <v>2</v>
      </c>
      <c r="D38" s="277">
        <v>0</v>
      </c>
      <c r="E38" s="278">
        <v>3</v>
      </c>
      <c r="F38" s="276">
        <v>0</v>
      </c>
      <c r="G38" s="278">
        <v>0</v>
      </c>
      <c r="H38" s="276">
        <v>0</v>
      </c>
      <c r="I38" s="277">
        <v>0</v>
      </c>
      <c r="J38" s="278">
        <v>2</v>
      </c>
      <c r="K38" s="276">
        <v>9</v>
      </c>
      <c r="L38" s="277">
        <v>0</v>
      </c>
      <c r="M38" s="278">
        <v>6</v>
      </c>
      <c r="N38" s="276">
        <v>0</v>
      </c>
      <c r="O38" s="278">
        <v>0</v>
      </c>
      <c r="P38" s="276">
        <v>0</v>
      </c>
      <c r="Q38" s="277">
        <v>0</v>
      </c>
      <c r="R38" s="278">
        <v>4</v>
      </c>
    </row>
    <row r="39" spans="1:18" ht="15">
      <c r="A39" s="270" t="s">
        <v>383</v>
      </c>
      <c r="B39" s="270" t="s">
        <v>192</v>
      </c>
      <c r="C39" s="276">
        <v>64</v>
      </c>
      <c r="D39" s="277">
        <v>1</v>
      </c>
      <c r="E39" s="278">
        <v>53</v>
      </c>
      <c r="F39" s="276">
        <v>25</v>
      </c>
      <c r="G39" s="278">
        <v>0</v>
      </c>
      <c r="H39" s="276">
        <v>10</v>
      </c>
      <c r="I39" s="277">
        <v>2</v>
      </c>
      <c r="J39" s="278">
        <v>76</v>
      </c>
      <c r="K39" s="276">
        <v>72</v>
      </c>
      <c r="L39" s="277">
        <v>2</v>
      </c>
      <c r="M39" s="278">
        <v>79</v>
      </c>
      <c r="N39" s="276">
        <v>14</v>
      </c>
      <c r="O39" s="278">
        <v>2</v>
      </c>
      <c r="P39" s="276">
        <v>19</v>
      </c>
      <c r="Q39" s="277">
        <v>4</v>
      </c>
      <c r="R39" s="278">
        <v>32</v>
      </c>
    </row>
    <row r="40" spans="1:18" ht="15">
      <c r="A40" s="275" t="s">
        <v>384</v>
      </c>
      <c r="B40" s="275" t="s">
        <v>193</v>
      </c>
      <c r="C40" s="276">
        <v>28</v>
      </c>
      <c r="D40" s="277">
        <v>0</v>
      </c>
      <c r="E40" s="278">
        <v>19</v>
      </c>
      <c r="F40" s="276">
        <v>2</v>
      </c>
      <c r="G40" s="278">
        <v>3</v>
      </c>
      <c r="H40" s="276">
        <v>10</v>
      </c>
      <c r="I40" s="277">
        <v>6</v>
      </c>
      <c r="J40" s="278">
        <v>10</v>
      </c>
      <c r="K40" s="276">
        <v>27</v>
      </c>
      <c r="L40" s="277">
        <v>0</v>
      </c>
      <c r="M40" s="278">
        <v>23</v>
      </c>
      <c r="N40" s="276">
        <v>4</v>
      </c>
      <c r="O40" s="278">
        <v>2</v>
      </c>
      <c r="P40" s="276">
        <v>1</v>
      </c>
      <c r="Q40" s="277">
        <v>1</v>
      </c>
      <c r="R40" s="278">
        <v>19</v>
      </c>
    </row>
    <row r="41" spans="1:18" ht="15">
      <c r="A41" s="270" t="s">
        <v>385</v>
      </c>
      <c r="B41" s="270" t="s">
        <v>314</v>
      </c>
      <c r="C41" s="276">
        <v>154</v>
      </c>
      <c r="D41" s="277">
        <v>2</v>
      </c>
      <c r="E41" s="278">
        <v>109</v>
      </c>
      <c r="F41" s="276">
        <v>18</v>
      </c>
      <c r="G41" s="278">
        <v>0</v>
      </c>
      <c r="H41" s="276">
        <v>28</v>
      </c>
      <c r="I41" s="277">
        <v>5</v>
      </c>
      <c r="J41" s="278">
        <v>34</v>
      </c>
      <c r="K41" s="276">
        <v>163</v>
      </c>
      <c r="L41" s="277">
        <v>6</v>
      </c>
      <c r="M41" s="278">
        <v>74</v>
      </c>
      <c r="N41" s="276">
        <v>33</v>
      </c>
      <c r="O41" s="278">
        <v>1</v>
      </c>
      <c r="P41" s="276">
        <v>41</v>
      </c>
      <c r="Q41" s="277">
        <v>2</v>
      </c>
      <c r="R41" s="278">
        <v>41</v>
      </c>
    </row>
    <row r="42" spans="1:18" ht="15">
      <c r="A42" s="275" t="s">
        <v>386</v>
      </c>
      <c r="B42" s="275" t="s">
        <v>194</v>
      </c>
      <c r="C42" s="276">
        <v>2562</v>
      </c>
      <c r="D42" s="277">
        <v>4</v>
      </c>
      <c r="E42" s="278">
        <v>1876</v>
      </c>
      <c r="F42" s="276">
        <v>499</v>
      </c>
      <c r="G42" s="278">
        <v>2</v>
      </c>
      <c r="H42" s="276">
        <v>955</v>
      </c>
      <c r="I42" s="277">
        <v>21</v>
      </c>
      <c r="J42" s="278">
        <v>821</v>
      </c>
      <c r="K42" s="276">
        <v>2442</v>
      </c>
      <c r="L42" s="277">
        <v>7</v>
      </c>
      <c r="M42" s="278">
        <v>2507</v>
      </c>
      <c r="N42" s="276">
        <v>816</v>
      </c>
      <c r="O42" s="278">
        <v>15</v>
      </c>
      <c r="P42" s="276">
        <v>1144</v>
      </c>
      <c r="Q42" s="277">
        <v>26</v>
      </c>
      <c r="R42" s="278">
        <v>1065</v>
      </c>
    </row>
    <row r="43" spans="1:18" ht="15">
      <c r="A43" s="270" t="s">
        <v>387</v>
      </c>
      <c r="B43" s="270" t="s">
        <v>195</v>
      </c>
      <c r="C43" s="276">
        <v>399</v>
      </c>
      <c r="D43" s="277">
        <v>1</v>
      </c>
      <c r="E43" s="278">
        <v>189</v>
      </c>
      <c r="F43" s="276">
        <v>56</v>
      </c>
      <c r="G43" s="278">
        <v>1</v>
      </c>
      <c r="H43" s="276">
        <v>129</v>
      </c>
      <c r="I43" s="277">
        <v>21</v>
      </c>
      <c r="J43" s="278">
        <v>87</v>
      </c>
      <c r="K43" s="276">
        <v>386</v>
      </c>
      <c r="L43" s="277">
        <v>2</v>
      </c>
      <c r="M43" s="278">
        <v>217</v>
      </c>
      <c r="N43" s="276">
        <v>86</v>
      </c>
      <c r="O43" s="278">
        <v>1</v>
      </c>
      <c r="P43" s="276">
        <v>210</v>
      </c>
      <c r="Q43" s="277">
        <v>21</v>
      </c>
      <c r="R43" s="278">
        <v>140</v>
      </c>
    </row>
    <row r="44" spans="1:18" ht="15">
      <c r="A44" s="275" t="s">
        <v>388</v>
      </c>
      <c r="B44" s="275" t="s">
        <v>196</v>
      </c>
      <c r="C44" s="276">
        <v>5</v>
      </c>
      <c r="D44" s="277">
        <v>0</v>
      </c>
      <c r="E44" s="278">
        <v>9</v>
      </c>
      <c r="F44" s="276">
        <v>0</v>
      </c>
      <c r="G44" s="278">
        <v>0</v>
      </c>
      <c r="H44" s="276">
        <v>2</v>
      </c>
      <c r="I44" s="277">
        <v>0</v>
      </c>
      <c r="J44" s="278">
        <v>6</v>
      </c>
      <c r="K44" s="276">
        <v>1</v>
      </c>
      <c r="L44" s="277">
        <v>1</v>
      </c>
      <c r="M44" s="278">
        <v>5</v>
      </c>
      <c r="N44" s="276">
        <v>1</v>
      </c>
      <c r="O44" s="278">
        <v>0</v>
      </c>
      <c r="P44" s="276">
        <v>6</v>
      </c>
      <c r="Q44" s="277">
        <v>0</v>
      </c>
      <c r="R44" s="278">
        <v>3</v>
      </c>
    </row>
    <row r="45" spans="1:18" ht="15">
      <c r="A45" s="270" t="s">
        <v>389</v>
      </c>
      <c r="B45" s="270" t="s">
        <v>197</v>
      </c>
      <c r="C45" s="276">
        <v>9</v>
      </c>
      <c r="D45" s="277">
        <v>0</v>
      </c>
      <c r="E45" s="278">
        <v>9</v>
      </c>
      <c r="F45" s="276">
        <v>1</v>
      </c>
      <c r="G45" s="278">
        <v>0</v>
      </c>
      <c r="H45" s="276">
        <v>4</v>
      </c>
      <c r="I45" s="277">
        <v>3</v>
      </c>
      <c r="J45" s="278">
        <v>13</v>
      </c>
      <c r="K45" s="276">
        <v>18</v>
      </c>
      <c r="L45" s="277">
        <v>2</v>
      </c>
      <c r="M45" s="278">
        <v>8</v>
      </c>
      <c r="N45" s="276">
        <v>1</v>
      </c>
      <c r="O45" s="278">
        <v>0</v>
      </c>
      <c r="P45" s="276">
        <v>3</v>
      </c>
      <c r="Q45" s="277">
        <v>1</v>
      </c>
      <c r="R45" s="278">
        <v>17</v>
      </c>
    </row>
    <row r="46" spans="1:18" ht="15">
      <c r="A46" s="275" t="s">
        <v>390</v>
      </c>
      <c r="B46" s="275" t="s">
        <v>198</v>
      </c>
      <c r="C46" s="276">
        <v>105</v>
      </c>
      <c r="D46" s="277">
        <v>0</v>
      </c>
      <c r="E46" s="278">
        <v>111</v>
      </c>
      <c r="F46" s="276">
        <v>9</v>
      </c>
      <c r="G46" s="278">
        <v>2</v>
      </c>
      <c r="H46" s="276">
        <v>30</v>
      </c>
      <c r="I46" s="277">
        <v>7</v>
      </c>
      <c r="J46" s="278">
        <v>38</v>
      </c>
      <c r="K46" s="276">
        <v>112</v>
      </c>
      <c r="L46" s="277">
        <v>1</v>
      </c>
      <c r="M46" s="278">
        <v>57</v>
      </c>
      <c r="N46" s="276">
        <v>23</v>
      </c>
      <c r="O46" s="278">
        <v>4</v>
      </c>
      <c r="P46" s="276">
        <v>35</v>
      </c>
      <c r="Q46" s="277">
        <v>3</v>
      </c>
      <c r="R46" s="278">
        <v>33</v>
      </c>
    </row>
    <row r="47" spans="1:18" ht="15">
      <c r="A47" s="270" t="s">
        <v>391</v>
      </c>
      <c r="B47" s="270" t="s">
        <v>199</v>
      </c>
      <c r="C47" s="276">
        <v>17</v>
      </c>
      <c r="D47" s="277">
        <v>0</v>
      </c>
      <c r="E47" s="278">
        <v>21</v>
      </c>
      <c r="F47" s="276">
        <v>4</v>
      </c>
      <c r="G47" s="278">
        <v>1</v>
      </c>
      <c r="H47" s="276">
        <v>4</v>
      </c>
      <c r="I47" s="277">
        <v>1</v>
      </c>
      <c r="J47" s="278">
        <v>35</v>
      </c>
      <c r="K47" s="276">
        <v>22</v>
      </c>
      <c r="L47" s="277">
        <v>1</v>
      </c>
      <c r="M47" s="278">
        <v>34</v>
      </c>
      <c r="N47" s="276">
        <v>8</v>
      </c>
      <c r="O47" s="278">
        <v>0</v>
      </c>
      <c r="P47" s="276">
        <v>3</v>
      </c>
      <c r="Q47" s="277">
        <v>8</v>
      </c>
      <c r="R47" s="278">
        <v>31</v>
      </c>
    </row>
    <row r="48" spans="1:18" ht="15">
      <c r="A48" s="275" t="s">
        <v>392</v>
      </c>
      <c r="B48" s="275" t="s">
        <v>200</v>
      </c>
      <c r="C48" s="276">
        <v>10</v>
      </c>
      <c r="D48" s="277">
        <v>0</v>
      </c>
      <c r="E48" s="278">
        <v>12</v>
      </c>
      <c r="F48" s="276">
        <v>0</v>
      </c>
      <c r="G48" s="278">
        <v>0</v>
      </c>
      <c r="H48" s="276">
        <v>2</v>
      </c>
      <c r="I48" s="277">
        <v>1</v>
      </c>
      <c r="J48" s="278">
        <v>10</v>
      </c>
      <c r="K48" s="276">
        <v>7</v>
      </c>
      <c r="L48" s="277">
        <v>0</v>
      </c>
      <c r="M48" s="278">
        <v>12</v>
      </c>
      <c r="N48" s="276">
        <v>2</v>
      </c>
      <c r="O48" s="278">
        <v>0</v>
      </c>
      <c r="P48" s="276">
        <v>2</v>
      </c>
      <c r="Q48" s="277">
        <v>3</v>
      </c>
      <c r="R48" s="278">
        <v>10</v>
      </c>
    </row>
    <row r="49" spans="1:18" ht="15">
      <c r="A49" s="270" t="s">
        <v>393</v>
      </c>
      <c r="B49" s="270" t="s">
        <v>201</v>
      </c>
      <c r="C49" s="276">
        <v>141</v>
      </c>
      <c r="D49" s="277">
        <v>1</v>
      </c>
      <c r="E49" s="278">
        <v>94</v>
      </c>
      <c r="F49" s="276">
        <v>16</v>
      </c>
      <c r="G49" s="278">
        <v>0</v>
      </c>
      <c r="H49" s="276">
        <v>47</v>
      </c>
      <c r="I49" s="277">
        <v>5</v>
      </c>
      <c r="J49" s="278">
        <v>24</v>
      </c>
      <c r="K49" s="276">
        <v>140</v>
      </c>
      <c r="L49" s="277">
        <v>0</v>
      </c>
      <c r="M49" s="278">
        <v>97</v>
      </c>
      <c r="N49" s="276">
        <v>30</v>
      </c>
      <c r="O49" s="278">
        <v>1</v>
      </c>
      <c r="P49" s="276">
        <v>50</v>
      </c>
      <c r="Q49" s="277">
        <v>10</v>
      </c>
      <c r="R49" s="278">
        <v>35</v>
      </c>
    </row>
    <row r="50" spans="1:18" ht="15">
      <c r="A50" s="275" t="s">
        <v>394</v>
      </c>
      <c r="B50" s="275" t="s">
        <v>202</v>
      </c>
      <c r="C50" s="276">
        <v>162</v>
      </c>
      <c r="D50" s="277">
        <v>3</v>
      </c>
      <c r="E50" s="278">
        <v>90</v>
      </c>
      <c r="F50" s="276">
        <v>11</v>
      </c>
      <c r="G50" s="278">
        <v>2</v>
      </c>
      <c r="H50" s="276">
        <v>29</v>
      </c>
      <c r="I50" s="277">
        <v>11</v>
      </c>
      <c r="J50" s="278">
        <v>49</v>
      </c>
      <c r="K50" s="276">
        <v>152</v>
      </c>
      <c r="L50" s="277">
        <v>3</v>
      </c>
      <c r="M50" s="278">
        <v>163</v>
      </c>
      <c r="N50" s="276">
        <v>12</v>
      </c>
      <c r="O50" s="278">
        <v>10</v>
      </c>
      <c r="P50" s="276">
        <v>56</v>
      </c>
      <c r="Q50" s="277">
        <v>22</v>
      </c>
      <c r="R50" s="278">
        <v>67</v>
      </c>
    </row>
    <row r="51" spans="1:18" ht="15">
      <c r="A51" s="270" t="s">
        <v>395</v>
      </c>
      <c r="B51" s="270" t="s">
        <v>203</v>
      </c>
      <c r="C51" s="276">
        <v>18</v>
      </c>
      <c r="D51" s="277">
        <v>2</v>
      </c>
      <c r="E51" s="278">
        <v>25</v>
      </c>
      <c r="F51" s="276">
        <v>2</v>
      </c>
      <c r="G51" s="278">
        <v>0</v>
      </c>
      <c r="H51" s="276">
        <v>4</v>
      </c>
      <c r="I51" s="277">
        <v>3</v>
      </c>
      <c r="J51" s="278">
        <v>31</v>
      </c>
      <c r="K51" s="276">
        <v>9</v>
      </c>
      <c r="L51" s="277">
        <v>1</v>
      </c>
      <c r="M51" s="278">
        <v>27</v>
      </c>
      <c r="N51" s="276">
        <v>0</v>
      </c>
      <c r="O51" s="278">
        <v>5</v>
      </c>
      <c r="P51" s="276">
        <v>4</v>
      </c>
      <c r="Q51" s="277">
        <v>2</v>
      </c>
      <c r="R51" s="278">
        <v>25</v>
      </c>
    </row>
    <row r="52" spans="1:18" ht="15">
      <c r="A52" s="275" t="s">
        <v>396</v>
      </c>
      <c r="B52" s="275" t="s">
        <v>204</v>
      </c>
      <c r="C52" s="276">
        <v>49</v>
      </c>
      <c r="D52" s="277">
        <v>0</v>
      </c>
      <c r="E52" s="278">
        <v>12</v>
      </c>
      <c r="F52" s="276">
        <v>5</v>
      </c>
      <c r="G52" s="278">
        <v>0</v>
      </c>
      <c r="H52" s="276">
        <v>4</v>
      </c>
      <c r="I52" s="277">
        <v>0</v>
      </c>
      <c r="J52" s="278">
        <v>22</v>
      </c>
      <c r="K52" s="276">
        <v>25</v>
      </c>
      <c r="L52" s="277">
        <v>0</v>
      </c>
      <c r="M52" s="278">
        <v>15</v>
      </c>
      <c r="N52" s="276">
        <v>3</v>
      </c>
      <c r="O52" s="278">
        <v>0</v>
      </c>
      <c r="P52" s="276">
        <v>7</v>
      </c>
      <c r="Q52" s="277">
        <v>1</v>
      </c>
      <c r="R52" s="278">
        <v>20</v>
      </c>
    </row>
    <row r="53" spans="1:18" ht="15">
      <c r="A53" s="270" t="s">
        <v>397</v>
      </c>
      <c r="B53" s="270" t="s">
        <v>205</v>
      </c>
      <c r="C53" s="276">
        <v>65</v>
      </c>
      <c r="D53" s="277">
        <v>0</v>
      </c>
      <c r="E53" s="278">
        <v>63</v>
      </c>
      <c r="F53" s="276">
        <v>5</v>
      </c>
      <c r="G53" s="278">
        <v>5</v>
      </c>
      <c r="H53" s="276">
        <v>9</v>
      </c>
      <c r="I53" s="277">
        <v>5</v>
      </c>
      <c r="J53" s="278">
        <v>25</v>
      </c>
      <c r="K53" s="276">
        <v>43</v>
      </c>
      <c r="L53" s="277">
        <v>5</v>
      </c>
      <c r="M53" s="278">
        <v>78</v>
      </c>
      <c r="N53" s="276">
        <v>13</v>
      </c>
      <c r="O53" s="278">
        <v>2</v>
      </c>
      <c r="P53" s="276">
        <v>21</v>
      </c>
      <c r="Q53" s="277">
        <v>6</v>
      </c>
      <c r="R53" s="278">
        <v>50</v>
      </c>
    </row>
    <row r="54" spans="1:18" ht="15">
      <c r="A54" s="275" t="s">
        <v>398</v>
      </c>
      <c r="B54" s="275" t="s">
        <v>206</v>
      </c>
      <c r="C54" s="276">
        <v>55</v>
      </c>
      <c r="D54" s="277">
        <v>0</v>
      </c>
      <c r="E54" s="278">
        <v>72</v>
      </c>
      <c r="F54" s="276">
        <v>6</v>
      </c>
      <c r="G54" s="278">
        <v>0</v>
      </c>
      <c r="H54" s="276">
        <v>3</v>
      </c>
      <c r="I54" s="277">
        <v>5</v>
      </c>
      <c r="J54" s="278">
        <v>21</v>
      </c>
      <c r="K54" s="276">
        <v>46</v>
      </c>
      <c r="L54" s="277">
        <v>1</v>
      </c>
      <c r="M54" s="278">
        <v>92</v>
      </c>
      <c r="N54" s="276">
        <v>8</v>
      </c>
      <c r="O54" s="278">
        <v>0</v>
      </c>
      <c r="P54" s="276">
        <v>7</v>
      </c>
      <c r="Q54" s="277">
        <v>6</v>
      </c>
      <c r="R54" s="278">
        <v>29</v>
      </c>
    </row>
    <row r="55" spans="1:18" ht="15">
      <c r="A55" s="270" t="s">
        <v>399</v>
      </c>
      <c r="B55" s="270" t="s">
        <v>207</v>
      </c>
      <c r="C55" s="276">
        <v>24</v>
      </c>
      <c r="D55" s="277">
        <v>0</v>
      </c>
      <c r="E55" s="278">
        <v>10</v>
      </c>
      <c r="F55" s="276">
        <v>1</v>
      </c>
      <c r="G55" s="278">
        <v>0</v>
      </c>
      <c r="H55" s="276">
        <v>2</v>
      </c>
      <c r="I55" s="277">
        <v>1</v>
      </c>
      <c r="J55" s="278">
        <v>3</v>
      </c>
      <c r="K55" s="276">
        <v>26</v>
      </c>
      <c r="L55" s="277">
        <v>0</v>
      </c>
      <c r="M55" s="278">
        <v>13</v>
      </c>
      <c r="N55" s="276">
        <v>2</v>
      </c>
      <c r="O55" s="278">
        <v>1</v>
      </c>
      <c r="P55" s="276">
        <v>0</v>
      </c>
      <c r="Q55" s="277">
        <v>0</v>
      </c>
      <c r="R55" s="278">
        <v>12</v>
      </c>
    </row>
    <row r="56" spans="1:18" ht="15">
      <c r="A56" s="275" t="s">
        <v>400</v>
      </c>
      <c r="B56" s="275" t="s">
        <v>208</v>
      </c>
      <c r="C56" s="276">
        <v>77</v>
      </c>
      <c r="D56" s="277">
        <v>0</v>
      </c>
      <c r="E56" s="278">
        <v>82</v>
      </c>
      <c r="F56" s="276">
        <v>12</v>
      </c>
      <c r="G56" s="278">
        <v>0</v>
      </c>
      <c r="H56" s="276">
        <v>24</v>
      </c>
      <c r="I56" s="277">
        <v>8</v>
      </c>
      <c r="J56" s="278">
        <v>61</v>
      </c>
      <c r="K56" s="276">
        <v>60</v>
      </c>
      <c r="L56" s="277">
        <v>1</v>
      </c>
      <c r="M56" s="278">
        <v>151</v>
      </c>
      <c r="N56" s="276">
        <v>25</v>
      </c>
      <c r="O56" s="278">
        <v>0</v>
      </c>
      <c r="P56" s="276">
        <v>40</v>
      </c>
      <c r="Q56" s="277">
        <v>8</v>
      </c>
      <c r="R56" s="278">
        <v>61</v>
      </c>
    </row>
    <row r="57" spans="1:18" ht="15">
      <c r="A57" s="270" t="s">
        <v>401</v>
      </c>
      <c r="B57" s="270" t="s">
        <v>209</v>
      </c>
      <c r="C57" s="276">
        <v>7</v>
      </c>
      <c r="D57" s="277">
        <v>1</v>
      </c>
      <c r="E57" s="278">
        <v>5</v>
      </c>
      <c r="F57" s="276">
        <v>3</v>
      </c>
      <c r="G57" s="278">
        <v>2</v>
      </c>
      <c r="H57" s="276">
        <v>2</v>
      </c>
      <c r="I57" s="277">
        <v>3</v>
      </c>
      <c r="J57" s="278">
        <v>2</v>
      </c>
      <c r="K57" s="276">
        <v>8</v>
      </c>
      <c r="L57" s="277">
        <v>0</v>
      </c>
      <c r="M57" s="278">
        <v>7</v>
      </c>
      <c r="N57" s="276">
        <v>1</v>
      </c>
      <c r="O57" s="278">
        <v>0</v>
      </c>
      <c r="P57" s="276">
        <v>2</v>
      </c>
      <c r="Q57" s="277">
        <v>0</v>
      </c>
      <c r="R57" s="278">
        <v>3</v>
      </c>
    </row>
    <row r="58" spans="1:18" ht="15">
      <c r="A58" s="275" t="s">
        <v>402</v>
      </c>
      <c r="B58" s="275" t="s">
        <v>210</v>
      </c>
      <c r="C58" s="276">
        <v>20</v>
      </c>
      <c r="D58" s="277">
        <v>0</v>
      </c>
      <c r="E58" s="278">
        <v>15</v>
      </c>
      <c r="F58" s="276">
        <v>1</v>
      </c>
      <c r="G58" s="278">
        <v>3</v>
      </c>
      <c r="H58" s="276">
        <v>3</v>
      </c>
      <c r="I58" s="277">
        <v>11</v>
      </c>
      <c r="J58" s="278">
        <v>6</v>
      </c>
      <c r="K58" s="276">
        <v>13</v>
      </c>
      <c r="L58" s="277">
        <v>5</v>
      </c>
      <c r="M58" s="278">
        <v>24</v>
      </c>
      <c r="N58" s="276">
        <v>1</v>
      </c>
      <c r="O58" s="278">
        <v>10</v>
      </c>
      <c r="P58" s="276">
        <v>4</v>
      </c>
      <c r="Q58" s="277">
        <v>6</v>
      </c>
      <c r="R58" s="278">
        <v>15</v>
      </c>
    </row>
    <row r="59" spans="1:18" ht="15">
      <c r="A59" s="270" t="s">
        <v>403</v>
      </c>
      <c r="B59" s="270" t="s">
        <v>211</v>
      </c>
      <c r="C59" s="276">
        <v>10</v>
      </c>
      <c r="D59" s="277">
        <v>0</v>
      </c>
      <c r="E59" s="278">
        <v>20</v>
      </c>
      <c r="F59" s="276">
        <v>3</v>
      </c>
      <c r="G59" s="278">
        <v>0</v>
      </c>
      <c r="H59" s="276">
        <v>2</v>
      </c>
      <c r="I59" s="277">
        <v>1</v>
      </c>
      <c r="J59" s="278">
        <v>1</v>
      </c>
      <c r="K59" s="276">
        <v>10</v>
      </c>
      <c r="L59" s="277">
        <v>2</v>
      </c>
      <c r="M59" s="278">
        <v>3</v>
      </c>
      <c r="N59" s="276">
        <v>5</v>
      </c>
      <c r="O59" s="278">
        <v>0</v>
      </c>
      <c r="P59" s="276">
        <v>1</v>
      </c>
      <c r="Q59" s="277">
        <v>0</v>
      </c>
      <c r="R59" s="278">
        <v>6</v>
      </c>
    </row>
    <row r="60" spans="1:18" ht="15">
      <c r="A60" s="275" t="s">
        <v>404</v>
      </c>
      <c r="B60" s="275" t="s">
        <v>212</v>
      </c>
      <c r="C60" s="276">
        <v>12</v>
      </c>
      <c r="D60" s="277">
        <v>1</v>
      </c>
      <c r="E60" s="278">
        <v>48</v>
      </c>
      <c r="F60" s="276">
        <v>3</v>
      </c>
      <c r="G60" s="278">
        <v>0</v>
      </c>
      <c r="H60" s="276">
        <v>7</v>
      </c>
      <c r="I60" s="277">
        <v>0</v>
      </c>
      <c r="J60" s="278">
        <v>22</v>
      </c>
      <c r="K60" s="276">
        <v>17</v>
      </c>
      <c r="L60" s="277">
        <v>0</v>
      </c>
      <c r="M60" s="278">
        <v>26</v>
      </c>
      <c r="N60" s="276">
        <v>2</v>
      </c>
      <c r="O60" s="278">
        <v>0</v>
      </c>
      <c r="P60" s="276">
        <v>7</v>
      </c>
      <c r="Q60" s="277">
        <v>1</v>
      </c>
      <c r="R60" s="278">
        <v>23</v>
      </c>
    </row>
    <row r="61" spans="1:18" ht="15">
      <c r="A61" s="270" t="s">
        <v>405</v>
      </c>
      <c r="B61" s="270" t="s">
        <v>213</v>
      </c>
      <c r="C61" s="276">
        <v>12</v>
      </c>
      <c r="D61" s="277">
        <v>0</v>
      </c>
      <c r="E61" s="278">
        <v>5</v>
      </c>
      <c r="F61" s="276">
        <v>4</v>
      </c>
      <c r="G61" s="278">
        <v>1</v>
      </c>
      <c r="H61" s="276">
        <v>7</v>
      </c>
      <c r="I61" s="277">
        <v>1</v>
      </c>
      <c r="J61" s="278">
        <v>13</v>
      </c>
      <c r="K61" s="276">
        <v>10</v>
      </c>
      <c r="L61" s="277">
        <v>1</v>
      </c>
      <c r="M61" s="278">
        <v>14</v>
      </c>
      <c r="N61" s="276">
        <v>3</v>
      </c>
      <c r="O61" s="278">
        <v>1</v>
      </c>
      <c r="P61" s="276">
        <v>8</v>
      </c>
      <c r="Q61" s="277">
        <v>1</v>
      </c>
      <c r="R61" s="278">
        <v>8</v>
      </c>
    </row>
    <row r="62" spans="1:18" ht="15">
      <c r="A62" s="275" t="s">
        <v>406</v>
      </c>
      <c r="B62" s="275" t="s">
        <v>214</v>
      </c>
      <c r="C62" s="276">
        <v>55</v>
      </c>
      <c r="D62" s="277">
        <v>1</v>
      </c>
      <c r="E62" s="278">
        <v>41</v>
      </c>
      <c r="F62" s="276">
        <v>5</v>
      </c>
      <c r="G62" s="278">
        <v>0</v>
      </c>
      <c r="H62" s="276">
        <v>9</v>
      </c>
      <c r="I62" s="277">
        <v>2</v>
      </c>
      <c r="J62" s="278">
        <v>15</v>
      </c>
      <c r="K62" s="276">
        <v>56</v>
      </c>
      <c r="L62" s="277">
        <v>0</v>
      </c>
      <c r="M62" s="278">
        <v>36</v>
      </c>
      <c r="N62" s="276">
        <v>10</v>
      </c>
      <c r="O62" s="278">
        <v>0</v>
      </c>
      <c r="P62" s="276">
        <v>15</v>
      </c>
      <c r="Q62" s="277">
        <v>7</v>
      </c>
      <c r="R62" s="278">
        <v>24</v>
      </c>
    </row>
    <row r="63" spans="1:18" ht="15">
      <c r="A63" s="270" t="s">
        <v>407</v>
      </c>
      <c r="B63" s="270" t="s">
        <v>215</v>
      </c>
      <c r="C63" s="276">
        <v>59</v>
      </c>
      <c r="D63" s="277">
        <v>1</v>
      </c>
      <c r="E63" s="278">
        <v>46</v>
      </c>
      <c r="F63" s="276">
        <v>6</v>
      </c>
      <c r="G63" s="278">
        <v>1</v>
      </c>
      <c r="H63" s="276">
        <v>17</v>
      </c>
      <c r="I63" s="277">
        <v>3</v>
      </c>
      <c r="J63" s="278">
        <v>45</v>
      </c>
      <c r="K63" s="276">
        <v>52</v>
      </c>
      <c r="L63" s="277">
        <v>0</v>
      </c>
      <c r="M63" s="278">
        <v>33</v>
      </c>
      <c r="N63" s="276">
        <v>9</v>
      </c>
      <c r="O63" s="278">
        <v>0</v>
      </c>
      <c r="P63" s="276">
        <v>13</v>
      </c>
      <c r="Q63" s="277">
        <v>3</v>
      </c>
      <c r="R63" s="278">
        <v>26</v>
      </c>
    </row>
    <row r="64" spans="1:18" ht="15">
      <c r="A64" s="275" t="s">
        <v>408</v>
      </c>
      <c r="B64" s="275" t="s">
        <v>216</v>
      </c>
      <c r="C64" s="276">
        <v>3</v>
      </c>
      <c r="D64" s="277">
        <v>0</v>
      </c>
      <c r="E64" s="278">
        <v>2</v>
      </c>
      <c r="F64" s="276">
        <v>0</v>
      </c>
      <c r="G64" s="278">
        <v>0</v>
      </c>
      <c r="H64" s="276">
        <v>3</v>
      </c>
      <c r="I64" s="277">
        <v>0</v>
      </c>
      <c r="J64" s="278">
        <v>2</v>
      </c>
      <c r="K64" s="276">
        <v>8</v>
      </c>
      <c r="L64" s="277">
        <v>0</v>
      </c>
      <c r="M64" s="278">
        <v>5</v>
      </c>
      <c r="N64" s="276">
        <v>0</v>
      </c>
      <c r="O64" s="278">
        <v>0</v>
      </c>
      <c r="P64" s="276">
        <v>1</v>
      </c>
      <c r="Q64" s="277">
        <v>0</v>
      </c>
      <c r="R64" s="278">
        <v>2</v>
      </c>
    </row>
    <row r="65" spans="1:18" ht="15">
      <c r="A65" s="270" t="s">
        <v>409</v>
      </c>
      <c r="B65" s="270" t="s">
        <v>217</v>
      </c>
      <c r="C65" s="276">
        <v>6</v>
      </c>
      <c r="D65" s="277">
        <v>1</v>
      </c>
      <c r="E65" s="278">
        <v>1</v>
      </c>
      <c r="F65" s="276">
        <v>2</v>
      </c>
      <c r="G65" s="278">
        <v>0</v>
      </c>
      <c r="H65" s="276">
        <v>1</v>
      </c>
      <c r="I65" s="277">
        <v>2</v>
      </c>
      <c r="J65" s="278">
        <v>3</v>
      </c>
      <c r="K65" s="276">
        <v>3</v>
      </c>
      <c r="L65" s="277">
        <v>0</v>
      </c>
      <c r="M65" s="278">
        <v>2</v>
      </c>
      <c r="N65" s="276">
        <v>0</v>
      </c>
      <c r="O65" s="278">
        <v>2</v>
      </c>
      <c r="P65" s="276">
        <v>4</v>
      </c>
      <c r="Q65" s="277">
        <v>0</v>
      </c>
      <c r="R65" s="278">
        <v>3</v>
      </c>
    </row>
    <row r="66" spans="1:18" ht="15">
      <c r="A66" s="275" t="s">
        <v>410</v>
      </c>
      <c r="B66" s="275" t="s">
        <v>218</v>
      </c>
      <c r="C66" s="276">
        <v>39</v>
      </c>
      <c r="D66" s="277">
        <v>0</v>
      </c>
      <c r="E66" s="278">
        <v>23</v>
      </c>
      <c r="F66" s="276">
        <v>10</v>
      </c>
      <c r="G66" s="278">
        <v>1</v>
      </c>
      <c r="H66" s="276">
        <v>7</v>
      </c>
      <c r="I66" s="277">
        <v>1</v>
      </c>
      <c r="J66" s="278">
        <v>16</v>
      </c>
      <c r="K66" s="276">
        <v>28</v>
      </c>
      <c r="L66" s="277">
        <v>0</v>
      </c>
      <c r="M66" s="278">
        <v>28</v>
      </c>
      <c r="N66" s="276">
        <v>7</v>
      </c>
      <c r="O66" s="278">
        <v>0</v>
      </c>
      <c r="P66" s="276">
        <v>9</v>
      </c>
      <c r="Q66" s="277">
        <v>1</v>
      </c>
      <c r="R66" s="278">
        <v>17</v>
      </c>
    </row>
    <row r="67" spans="1:18" ht="15">
      <c r="A67" s="270" t="s">
        <v>411</v>
      </c>
      <c r="B67" s="270" t="s">
        <v>219</v>
      </c>
      <c r="C67" s="276">
        <v>54</v>
      </c>
      <c r="D67" s="277">
        <v>1</v>
      </c>
      <c r="E67" s="278">
        <v>113</v>
      </c>
      <c r="F67" s="276">
        <v>5</v>
      </c>
      <c r="G67" s="278">
        <v>0</v>
      </c>
      <c r="H67" s="276">
        <v>19</v>
      </c>
      <c r="I67" s="277">
        <v>3</v>
      </c>
      <c r="J67" s="278">
        <v>71</v>
      </c>
      <c r="K67" s="276">
        <v>67</v>
      </c>
      <c r="L67" s="277">
        <v>0</v>
      </c>
      <c r="M67" s="278">
        <v>85</v>
      </c>
      <c r="N67" s="276">
        <v>9</v>
      </c>
      <c r="O67" s="278">
        <v>0</v>
      </c>
      <c r="P67" s="276">
        <v>13</v>
      </c>
      <c r="Q67" s="277">
        <v>2</v>
      </c>
      <c r="R67" s="278">
        <v>49</v>
      </c>
    </row>
    <row r="68" spans="1:18" ht="15">
      <c r="A68" s="275" t="s">
        <v>412</v>
      </c>
      <c r="B68" s="275" t="s">
        <v>220</v>
      </c>
      <c r="C68" s="276">
        <v>11</v>
      </c>
      <c r="D68" s="277">
        <v>1</v>
      </c>
      <c r="E68" s="278">
        <v>26</v>
      </c>
      <c r="F68" s="276">
        <v>3</v>
      </c>
      <c r="G68" s="278">
        <v>0</v>
      </c>
      <c r="H68" s="276">
        <v>2</v>
      </c>
      <c r="I68" s="277">
        <v>0</v>
      </c>
      <c r="J68" s="278">
        <v>31</v>
      </c>
      <c r="K68" s="276">
        <v>21</v>
      </c>
      <c r="L68" s="277">
        <v>2</v>
      </c>
      <c r="M68" s="278">
        <v>19</v>
      </c>
      <c r="N68" s="276">
        <v>1</v>
      </c>
      <c r="O68" s="278">
        <v>0</v>
      </c>
      <c r="P68" s="276">
        <v>6</v>
      </c>
      <c r="Q68" s="277">
        <v>4</v>
      </c>
      <c r="R68" s="278">
        <v>33</v>
      </c>
    </row>
    <row r="69" spans="1:18" ht="15">
      <c r="A69" s="270" t="s">
        <v>413</v>
      </c>
      <c r="B69" s="270" t="s">
        <v>221</v>
      </c>
      <c r="C69" s="276">
        <v>57</v>
      </c>
      <c r="D69" s="277">
        <v>0</v>
      </c>
      <c r="E69" s="278">
        <v>32</v>
      </c>
      <c r="F69" s="276">
        <v>2</v>
      </c>
      <c r="G69" s="278">
        <v>0</v>
      </c>
      <c r="H69" s="276">
        <v>6</v>
      </c>
      <c r="I69" s="277">
        <v>2</v>
      </c>
      <c r="J69" s="278">
        <v>23</v>
      </c>
      <c r="K69" s="276">
        <v>46</v>
      </c>
      <c r="L69" s="277">
        <v>2</v>
      </c>
      <c r="M69" s="278">
        <v>19</v>
      </c>
      <c r="N69" s="276">
        <v>5</v>
      </c>
      <c r="O69" s="278">
        <v>2</v>
      </c>
      <c r="P69" s="276">
        <v>8</v>
      </c>
      <c r="Q69" s="277">
        <v>3</v>
      </c>
      <c r="R69" s="278">
        <v>12</v>
      </c>
    </row>
    <row r="70" spans="1:18" ht="15">
      <c r="A70" s="275" t="s">
        <v>414</v>
      </c>
      <c r="B70" s="275" t="s">
        <v>222</v>
      </c>
      <c r="C70" s="276">
        <v>2</v>
      </c>
      <c r="D70" s="277">
        <v>0</v>
      </c>
      <c r="E70" s="278">
        <v>1</v>
      </c>
      <c r="F70" s="276">
        <v>0</v>
      </c>
      <c r="G70" s="278">
        <v>0</v>
      </c>
      <c r="H70" s="276">
        <v>0</v>
      </c>
      <c r="I70" s="277">
        <v>0</v>
      </c>
      <c r="J70" s="278">
        <v>7</v>
      </c>
      <c r="K70" s="276">
        <v>0</v>
      </c>
      <c r="L70" s="277">
        <v>0</v>
      </c>
      <c r="M70" s="278">
        <v>1</v>
      </c>
      <c r="N70" s="276">
        <v>1</v>
      </c>
      <c r="O70" s="278">
        <v>0</v>
      </c>
      <c r="P70" s="276">
        <v>0</v>
      </c>
      <c r="Q70" s="277">
        <v>1</v>
      </c>
      <c r="R70" s="278">
        <v>1</v>
      </c>
    </row>
    <row r="71" spans="1:18" ht="15">
      <c r="A71" s="270" t="s">
        <v>415</v>
      </c>
      <c r="B71" s="270" t="s">
        <v>223</v>
      </c>
      <c r="C71" s="276">
        <v>65</v>
      </c>
      <c r="D71" s="277">
        <v>0</v>
      </c>
      <c r="E71" s="278">
        <v>30</v>
      </c>
      <c r="F71" s="276">
        <v>7</v>
      </c>
      <c r="G71" s="278">
        <v>0</v>
      </c>
      <c r="H71" s="276">
        <v>2</v>
      </c>
      <c r="I71" s="277">
        <v>0</v>
      </c>
      <c r="J71" s="278">
        <v>5</v>
      </c>
      <c r="K71" s="276">
        <v>70</v>
      </c>
      <c r="L71" s="277">
        <v>0</v>
      </c>
      <c r="M71" s="278">
        <v>49</v>
      </c>
      <c r="N71" s="276">
        <v>12</v>
      </c>
      <c r="O71" s="278">
        <v>2</v>
      </c>
      <c r="P71" s="276">
        <v>7</v>
      </c>
      <c r="Q71" s="277">
        <v>2</v>
      </c>
      <c r="R71" s="278">
        <v>7</v>
      </c>
    </row>
    <row r="72" spans="1:18" ht="15">
      <c r="A72" s="275" t="s">
        <v>416</v>
      </c>
      <c r="B72" s="275" t="s">
        <v>224</v>
      </c>
      <c r="C72" s="276">
        <v>29</v>
      </c>
      <c r="D72" s="277">
        <v>1</v>
      </c>
      <c r="E72" s="278">
        <v>14</v>
      </c>
      <c r="F72" s="276">
        <v>3</v>
      </c>
      <c r="G72" s="278">
        <v>0</v>
      </c>
      <c r="H72" s="276">
        <v>1</v>
      </c>
      <c r="I72" s="277">
        <v>2</v>
      </c>
      <c r="J72" s="278">
        <v>6</v>
      </c>
      <c r="K72" s="276">
        <v>21</v>
      </c>
      <c r="L72" s="277">
        <v>0</v>
      </c>
      <c r="M72" s="278">
        <v>10</v>
      </c>
      <c r="N72" s="276">
        <v>3</v>
      </c>
      <c r="O72" s="278">
        <v>0</v>
      </c>
      <c r="P72" s="276">
        <v>3</v>
      </c>
      <c r="Q72" s="277">
        <v>3</v>
      </c>
      <c r="R72" s="278">
        <v>6</v>
      </c>
    </row>
    <row r="73" spans="1:18" ht="15">
      <c r="A73" s="270" t="s">
        <v>417</v>
      </c>
      <c r="B73" s="270" t="s">
        <v>225</v>
      </c>
      <c r="C73" s="276">
        <v>29</v>
      </c>
      <c r="D73" s="277">
        <v>0</v>
      </c>
      <c r="E73" s="278">
        <v>33</v>
      </c>
      <c r="F73" s="276">
        <v>7</v>
      </c>
      <c r="G73" s="278">
        <v>1</v>
      </c>
      <c r="H73" s="276">
        <v>11</v>
      </c>
      <c r="I73" s="277">
        <v>4</v>
      </c>
      <c r="J73" s="278">
        <v>16</v>
      </c>
      <c r="K73" s="276">
        <v>26</v>
      </c>
      <c r="L73" s="277">
        <v>1</v>
      </c>
      <c r="M73" s="278">
        <v>26</v>
      </c>
      <c r="N73" s="276">
        <v>14</v>
      </c>
      <c r="O73" s="278">
        <v>2</v>
      </c>
      <c r="P73" s="276">
        <v>7</v>
      </c>
      <c r="Q73" s="277">
        <v>11</v>
      </c>
      <c r="R73" s="278">
        <v>25</v>
      </c>
    </row>
    <row r="74" spans="1:18" ht="15">
      <c r="A74" s="275" t="s">
        <v>418</v>
      </c>
      <c r="B74" s="275" t="s">
        <v>226</v>
      </c>
      <c r="C74" s="276">
        <v>27</v>
      </c>
      <c r="D74" s="277">
        <v>0</v>
      </c>
      <c r="E74" s="278">
        <v>17</v>
      </c>
      <c r="F74" s="276">
        <v>0</v>
      </c>
      <c r="G74" s="278">
        <v>0</v>
      </c>
      <c r="H74" s="276">
        <v>2</v>
      </c>
      <c r="I74" s="277">
        <v>2</v>
      </c>
      <c r="J74" s="278">
        <v>7</v>
      </c>
      <c r="K74" s="276">
        <v>4</v>
      </c>
      <c r="L74" s="277">
        <v>0</v>
      </c>
      <c r="M74" s="278">
        <v>15</v>
      </c>
      <c r="N74" s="276">
        <v>3</v>
      </c>
      <c r="O74" s="278">
        <v>0</v>
      </c>
      <c r="P74" s="276">
        <v>6</v>
      </c>
      <c r="Q74" s="277">
        <v>1</v>
      </c>
      <c r="R74" s="278">
        <v>8</v>
      </c>
    </row>
    <row r="75" spans="1:18" ht="15">
      <c r="A75" s="270" t="s">
        <v>419</v>
      </c>
      <c r="B75" s="270" t="s">
        <v>227</v>
      </c>
      <c r="C75" s="276">
        <v>10</v>
      </c>
      <c r="D75" s="277">
        <v>0</v>
      </c>
      <c r="E75" s="278">
        <v>25</v>
      </c>
      <c r="F75" s="276">
        <v>4</v>
      </c>
      <c r="G75" s="278">
        <v>0</v>
      </c>
      <c r="H75" s="276">
        <v>10</v>
      </c>
      <c r="I75" s="277">
        <v>2</v>
      </c>
      <c r="J75" s="278">
        <v>35</v>
      </c>
      <c r="K75" s="276">
        <v>14</v>
      </c>
      <c r="L75" s="277">
        <v>0</v>
      </c>
      <c r="M75" s="278">
        <v>29</v>
      </c>
      <c r="N75" s="276">
        <v>2</v>
      </c>
      <c r="O75" s="278">
        <v>3</v>
      </c>
      <c r="P75" s="276">
        <v>9</v>
      </c>
      <c r="Q75" s="277">
        <v>3</v>
      </c>
      <c r="R75" s="278">
        <v>36</v>
      </c>
    </row>
    <row r="76" spans="1:18" ht="15">
      <c r="A76" s="275" t="s">
        <v>420</v>
      </c>
      <c r="B76" s="275" t="s">
        <v>228</v>
      </c>
      <c r="C76" s="276">
        <v>18</v>
      </c>
      <c r="D76" s="277">
        <v>1</v>
      </c>
      <c r="E76" s="278">
        <v>16</v>
      </c>
      <c r="F76" s="276">
        <v>3</v>
      </c>
      <c r="G76" s="278">
        <v>1</v>
      </c>
      <c r="H76" s="276">
        <v>5</v>
      </c>
      <c r="I76" s="277">
        <v>0</v>
      </c>
      <c r="J76" s="278">
        <v>5</v>
      </c>
      <c r="K76" s="276">
        <v>29</v>
      </c>
      <c r="L76" s="277">
        <v>0</v>
      </c>
      <c r="M76" s="278">
        <v>16</v>
      </c>
      <c r="N76" s="276">
        <v>7</v>
      </c>
      <c r="O76" s="278">
        <v>3</v>
      </c>
      <c r="P76" s="276">
        <v>12</v>
      </c>
      <c r="Q76" s="277">
        <v>0</v>
      </c>
      <c r="R76" s="278">
        <v>10</v>
      </c>
    </row>
    <row r="77" spans="1:18" ht="15">
      <c r="A77" s="270" t="s">
        <v>421</v>
      </c>
      <c r="B77" s="270" t="s">
        <v>229</v>
      </c>
      <c r="C77" s="276">
        <v>2</v>
      </c>
      <c r="D77" s="277">
        <v>0</v>
      </c>
      <c r="E77" s="278">
        <v>1</v>
      </c>
      <c r="F77" s="276">
        <v>0</v>
      </c>
      <c r="G77" s="278">
        <v>0</v>
      </c>
      <c r="H77" s="276">
        <v>0</v>
      </c>
      <c r="I77" s="277">
        <v>0</v>
      </c>
      <c r="J77" s="278">
        <v>4</v>
      </c>
      <c r="K77" s="276">
        <v>1</v>
      </c>
      <c r="L77" s="277">
        <v>0</v>
      </c>
      <c r="M77" s="278">
        <v>2</v>
      </c>
      <c r="N77" s="276">
        <v>1</v>
      </c>
      <c r="O77" s="278">
        <v>0</v>
      </c>
      <c r="P77" s="276">
        <v>0</v>
      </c>
      <c r="Q77" s="277">
        <v>1</v>
      </c>
      <c r="R77" s="278">
        <v>7</v>
      </c>
    </row>
    <row r="78" spans="1:18" ht="15">
      <c r="A78" s="275" t="s">
        <v>422</v>
      </c>
      <c r="B78" s="275" t="s">
        <v>230</v>
      </c>
      <c r="C78" s="276">
        <v>14</v>
      </c>
      <c r="D78" s="277">
        <v>0</v>
      </c>
      <c r="E78" s="278">
        <v>12</v>
      </c>
      <c r="F78" s="276">
        <v>1</v>
      </c>
      <c r="G78" s="278">
        <v>0</v>
      </c>
      <c r="H78" s="276">
        <v>3</v>
      </c>
      <c r="I78" s="277">
        <v>1</v>
      </c>
      <c r="J78" s="278">
        <v>7</v>
      </c>
      <c r="K78" s="276">
        <v>11</v>
      </c>
      <c r="L78" s="277">
        <v>0</v>
      </c>
      <c r="M78" s="278">
        <v>7</v>
      </c>
      <c r="N78" s="276">
        <v>0</v>
      </c>
      <c r="O78" s="278">
        <v>0</v>
      </c>
      <c r="P78" s="276">
        <v>3</v>
      </c>
      <c r="Q78" s="277">
        <v>1</v>
      </c>
      <c r="R78" s="278">
        <v>6</v>
      </c>
    </row>
    <row r="79" spans="1:18" ht="15">
      <c r="A79" s="270" t="s">
        <v>423</v>
      </c>
      <c r="B79" s="270" t="s">
        <v>231</v>
      </c>
      <c r="C79" s="276">
        <v>9</v>
      </c>
      <c r="D79" s="277">
        <v>0</v>
      </c>
      <c r="E79" s="278">
        <v>8</v>
      </c>
      <c r="F79" s="276">
        <v>0</v>
      </c>
      <c r="G79" s="278">
        <v>0</v>
      </c>
      <c r="H79" s="276">
        <v>1</v>
      </c>
      <c r="I79" s="277">
        <v>2</v>
      </c>
      <c r="J79" s="278">
        <v>7</v>
      </c>
      <c r="K79" s="276">
        <v>7</v>
      </c>
      <c r="L79" s="277">
        <v>0</v>
      </c>
      <c r="M79" s="278">
        <v>8</v>
      </c>
      <c r="N79" s="276">
        <v>1</v>
      </c>
      <c r="O79" s="278">
        <v>0</v>
      </c>
      <c r="P79" s="276">
        <v>0</v>
      </c>
      <c r="Q79" s="277">
        <v>0</v>
      </c>
      <c r="R79" s="278">
        <v>3</v>
      </c>
    </row>
    <row r="80" spans="1:18" ht="15">
      <c r="A80" s="275" t="s">
        <v>424</v>
      </c>
      <c r="B80" s="275" t="s">
        <v>232</v>
      </c>
      <c r="C80" s="276">
        <v>20</v>
      </c>
      <c r="D80" s="277">
        <v>1</v>
      </c>
      <c r="E80" s="278">
        <v>6</v>
      </c>
      <c r="F80" s="276">
        <v>2</v>
      </c>
      <c r="G80" s="278">
        <v>0</v>
      </c>
      <c r="H80" s="276">
        <v>1</v>
      </c>
      <c r="I80" s="277">
        <v>0</v>
      </c>
      <c r="J80" s="278">
        <v>2</v>
      </c>
      <c r="K80" s="276">
        <v>14</v>
      </c>
      <c r="L80" s="277">
        <v>1</v>
      </c>
      <c r="M80" s="278">
        <v>8</v>
      </c>
      <c r="N80" s="276">
        <v>0</v>
      </c>
      <c r="O80" s="278">
        <v>0</v>
      </c>
      <c r="P80" s="276">
        <v>5</v>
      </c>
      <c r="Q80" s="277">
        <v>0</v>
      </c>
      <c r="R80" s="278">
        <v>6</v>
      </c>
    </row>
    <row r="81" spans="1:18" ht="15">
      <c r="A81" s="270" t="s">
        <v>425</v>
      </c>
      <c r="B81" s="270" t="s">
        <v>233</v>
      </c>
      <c r="C81" s="276">
        <v>5</v>
      </c>
      <c r="D81" s="277">
        <v>0</v>
      </c>
      <c r="E81" s="278">
        <v>3</v>
      </c>
      <c r="F81" s="276">
        <v>0</v>
      </c>
      <c r="G81" s="278">
        <v>0</v>
      </c>
      <c r="H81" s="276">
        <v>0</v>
      </c>
      <c r="I81" s="277">
        <v>0</v>
      </c>
      <c r="J81" s="278">
        <v>2</v>
      </c>
      <c r="K81" s="276">
        <v>26</v>
      </c>
      <c r="L81" s="277">
        <v>0</v>
      </c>
      <c r="M81" s="278">
        <v>9</v>
      </c>
      <c r="N81" s="276">
        <v>10</v>
      </c>
      <c r="O81" s="278">
        <v>0</v>
      </c>
      <c r="P81" s="276">
        <v>0</v>
      </c>
      <c r="Q81" s="277">
        <v>0</v>
      </c>
      <c r="R81" s="278">
        <v>3</v>
      </c>
    </row>
    <row r="82" spans="1:18" ht="15">
      <c r="A82" s="275" t="s">
        <v>426</v>
      </c>
      <c r="B82" s="275" t="s">
        <v>234</v>
      </c>
      <c r="C82" s="276">
        <v>0</v>
      </c>
      <c r="D82" s="277">
        <v>0</v>
      </c>
      <c r="E82" s="278">
        <v>6</v>
      </c>
      <c r="F82" s="276">
        <v>0</v>
      </c>
      <c r="G82" s="278">
        <v>0</v>
      </c>
      <c r="H82" s="276">
        <v>1</v>
      </c>
      <c r="I82" s="277">
        <v>0</v>
      </c>
      <c r="J82" s="278">
        <v>7</v>
      </c>
      <c r="K82" s="276">
        <v>3</v>
      </c>
      <c r="L82" s="277">
        <v>0</v>
      </c>
      <c r="M82" s="278">
        <v>5</v>
      </c>
      <c r="N82" s="276">
        <v>3</v>
      </c>
      <c r="O82" s="278">
        <v>0</v>
      </c>
      <c r="P82" s="276">
        <v>2</v>
      </c>
      <c r="Q82" s="277">
        <v>1</v>
      </c>
      <c r="R82" s="278">
        <v>6</v>
      </c>
    </row>
    <row r="83" spans="1:18" ht="15">
      <c r="A83" s="270" t="s">
        <v>427</v>
      </c>
      <c r="B83" s="270" t="s">
        <v>235</v>
      </c>
      <c r="C83" s="276">
        <v>1</v>
      </c>
      <c r="D83" s="277">
        <v>0</v>
      </c>
      <c r="E83" s="278">
        <v>2</v>
      </c>
      <c r="F83" s="276">
        <v>0</v>
      </c>
      <c r="G83" s="278">
        <v>0</v>
      </c>
      <c r="H83" s="276">
        <v>0</v>
      </c>
      <c r="I83" s="277">
        <v>0</v>
      </c>
      <c r="J83" s="278">
        <v>1</v>
      </c>
      <c r="K83" s="276">
        <v>1</v>
      </c>
      <c r="L83" s="277">
        <v>0</v>
      </c>
      <c r="M83" s="278">
        <v>3</v>
      </c>
      <c r="N83" s="276">
        <v>0</v>
      </c>
      <c r="O83" s="278">
        <v>0</v>
      </c>
      <c r="P83" s="276">
        <v>1</v>
      </c>
      <c r="Q83" s="277">
        <v>0</v>
      </c>
      <c r="R83" s="278">
        <v>1</v>
      </c>
    </row>
    <row r="84" spans="1:18" ht="15">
      <c r="A84" s="275" t="s">
        <v>428</v>
      </c>
      <c r="B84" s="275" t="s">
        <v>236</v>
      </c>
      <c r="C84" s="276">
        <v>4</v>
      </c>
      <c r="D84" s="277">
        <v>0</v>
      </c>
      <c r="E84" s="278">
        <v>14</v>
      </c>
      <c r="F84" s="276">
        <v>1</v>
      </c>
      <c r="G84" s="278">
        <v>0</v>
      </c>
      <c r="H84" s="276">
        <v>1</v>
      </c>
      <c r="I84" s="277">
        <v>1</v>
      </c>
      <c r="J84" s="278">
        <v>4</v>
      </c>
      <c r="K84" s="276">
        <v>7</v>
      </c>
      <c r="L84" s="277">
        <v>3</v>
      </c>
      <c r="M84" s="278">
        <v>15</v>
      </c>
      <c r="N84" s="276">
        <v>2</v>
      </c>
      <c r="O84" s="278">
        <v>0</v>
      </c>
      <c r="P84" s="276">
        <v>1</v>
      </c>
      <c r="Q84" s="277">
        <v>0</v>
      </c>
      <c r="R84" s="278">
        <v>3</v>
      </c>
    </row>
    <row r="85" spans="1:18" ht="15">
      <c r="A85" s="270" t="s">
        <v>429</v>
      </c>
      <c r="B85" s="270" t="s">
        <v>237</v>
      </c>
      <c r="C85" s="276">
        <v>17</v>
      </c>
      <c r="D85" s="277">
        <v>0</v>
      </c>
      <c r="E85" s="278">
        <v>14</v>
      </c>
      <c r="F85" s="276">
        <v>0</v>
      </c>
      <c r="G85" s="278">
        <v>0</v>
      </c>
      <c r="H85" s="276">
        <v>4</v>
      </c>
      <c r="I85" s="277">
        <v>0</v>
      </c>
      <c r="J85" s="278">
        <v>11</v>
      </c>
      <c r="K85" s="276">
        <v>14</v>
      </c>
      <c r="L85" s="277">
        <v>1</v>
      </c>
      <c r="M85" s="278">
        <v>24</v>
      </c>
      <c r="N85" s="276">
        <v>7</v>
      </c>
      <c r="O85" s="278">
        <v>2</v>
      </c>
      <c r="P85" s="276">
        <v>5</v>
      </c>
      <c r="Q85" s="277">
        <v>0</v>
      </c>
      <c r="R85" s="278">
        <v>5</v>
      </c>
    </row>
    <row r="86" spans="1:18" ht="15">
      <c r="A86" s="275" t="s">
        <v>430</v>
      </c>
      <c r="B86" s="275" t="s">
        <v>238</v>
      </c>
      <c r="C86" s="276">
        <v>7</v>
      </c>
      <c r="D86" s="277">
        <v>0</v>
      </c>
      <c r="E86" s="278">
        <v>9</v>
      </c>
      <c r="F86" s="276">
        <v>0</v>
      </c>
      <c r="G86" s="278">
        <v>0</v>
      </c>
      <c r="H86" s="276">
        <v>6</v>
      </c>
      <c r="I86" s="277">
        <v>8</v>
      </c>
      <c r="J86" s="278">
        <v>11</v>
      </c>
      <c r="K86" s="276">
        <v>12</v>
      </c>
      <c r="L86" s="277">
        <v>0</v>
      </c>
      <c r="M86" s="278">
        <v>14</v>
      </c>
      <c r="N86" s="276">
        <v>4</v>
      </c>
      <c r="O86" s="278">
        <v>1</v>
      </c>
      <c r="P86" s="276">
        <v>3</v>
      </c>
      <c r="Q86" s="277">
        <v>8</v>
      </c>
      <c r="R86" s="278">
        <v>11</v>
      </c>
    </row>
    <row r="87" spans="1:18" ht="15">
      <c r="A87" s="270" t="s">
        <v>431</v>
      </c>
      <c r="B87" s="270" t="s">
        <v>239</v>
      </c>
      <c r="C87" s="276">
        <v>6</v>
      </c>
      <c r="D87" s="277">
        <v>0</v>
      </c>
      <c r="E87" s="278">
        <v>7</v>
      </c>
      <c r="F87" s="276">
        <v>0</v>
      </c>
      <c r="G87" s="278">
        <v>0</v>
      </c>
      <c r="H87" s="276">
        <v>0</v>
      </c>
      <c r="I87" s="277">
        <v>0</v>
      </c>
      <c r="J87" s="278">
        <v>1</v>
      </c>
      <c r="K87" s="276">
        <v>7</v>
      </c>
      <c r="L87" s="277">
        <v>0</v>
      </c>
      <c r="M87" s="278">
        <v>6</v>
      </c>
      <c r="N87" s="276">
        <v>0</v>
      </c>
      <c r="O87" s="278">
        <v>0</v>
      </c>
      <c r="P87" s="276">
        <v>1</v>
      </c>
      <c r="Q87" s="277">
        <v>0</v>
      </c>
      <c r="R87" s="278">
        <v>3</v>
      </c>
    </row>
    <row r="88" spans="1:18" ht="15">
      <c r="A88" s="275" t="s">
        <v>432</v>
      </c>
      <c r="B88" s="275" t="s">
        <v>240</v>
      </c>
      <c r="C88" s="276">
        <v>29</v>
      </c>
      <c r="D88" s="277">
        <v>0</v>
      </c>
      <c r="E88" s="278">
        <v>11</v>
      </c>
      <c r="F88" s="276">
        <v>4</v>
      </c>
      <c r="G88" s="278">
        <v>0</v>
      </c>
      <c r="H88" s="276">
        <v>12</v>
      </c>
      <c r="I88" s="277">
        <v>3</v>
      </c>
      <c r="J88" s="278">
        <v>17</v>
      </c>
      <c r="K88" s="276">
        <v>11</v>
      </c>
      <c r="L88" s="277">
        <v>0</v>
      </c>
      <c r="M88" s="278">
        <v>8</v>
      </c>
      <c r="N88" s="276">
        <v>9</v>
      </c>
      <c r="O88" s="278">
        <v>0</v>
      </c>
      <c r="P88" s="276">
        <v>6</v>
      </c>
      <c r="Q88" s="277">
        <v>0</v>
      </c>
      <c r="R88" s="278">
        <v>8</v>
      </c>
    </row>
    <row r="89" spans="1:18" ht="15.75" thickBot="1">
      <c r="A89" s="279" t="s">
        <v>433</v>
      </c>
      <c r="B89" s="280" t="s">
        <v>241</v>
      </c>
      <c r="C89" s="276">
        <v>13</v>
      </c>
      <c r="D89" s="277">
        <v>0</v>
      </c>
      <c r="E89" s="278">
        <v>22</v>
      </c>
      <c r="F89" s="276">
        <v>2</v>
      </c>
      <c r="G89" s="278">
        <v>1</v>
      </c>
      <c r="H89" s="276">
        <v>7</v>
      </c>
      <c r="I89" s="277">
        <v>2</v>
      </c>
      <c r="J89" s="278">
        <v>5</v>
      </c>
      <c r="K89" s="276">
        <v>9</v>
      </c>
      <c r="L89" s="277">
        <v>0</v>
      </c>
      <c r="M89" s="278">
        <v>8</v>
      </c>
      <c r="N89" s="276">
        <v>4</v>
      </c>
      <c r="O89" s="278">
        <v>0</v>
      </c>
      <c r="P89" s="276">
        <v>7</v>
      </c>
      <c r="Q89" s="277">
        <v>0</v>
      </c>
      <c r="R89" s="278">
        <v>3</v>
      </c>
    </row>
    <row r="90" spans="1:18" s="100" customFormat="1" ht="17.25" thickBot="1" thickTop="1">
      <c r="A90" s="292"/>
      <c r="B90" s="281" t="s">
        <v>242</v>
      </c>
      <c r="C90" s="282">
        <f>SUM(C9:C89)</f>
        <v>6835</v>
      </c>
      <c r="D90" s="283">
        <f aca="true" t="shared" si="0" ref="D90:R90">SUM(D9:D89)</f>
        <v>59</v>
      </c>
      <c r="E90" s="284">
        <f t="shared" si="0"/>
        <v>4801</v>
      </c>
      <c r="F90" s="285">
        <f t="shared" si="0"/>
        <v>980</v>
      </c>
      <c r="G90" s="284">
        <f t="shared" si="0"/>
        <v>48</v>
      </c>
      <c r="H90" s="285">
        <f t="shared" si="0"/>
        <v>1915</v>
      </c>
      <c r="I90" s="283">
        <f t="shared" si="0"/>
        <v>263</v>
      </c>
      <c r="J90" s="284">
        <f t="shared" si="0"/>
        <v>2695</v>
      </c>
      <c r="K90" s="282">
        <f t="shared" si="0"/>
        <v>6395</v>
      </c>
      <c r="L90" s="283">
        <f>SUM(L9:L89)</f>
        <v>76</v>
      </c>
      <c r="M90" s="284">
        <f t="shared" si="0"/>
        <v>5965</v>
      </c>
      <c r="N90" s="282">
        <f t="shared" si="0"/>
        <v>1588</v>
      </c>
      <c r="O90" s="284">
        <f>SUM(O9:O89)</f>
        <v>107</v>
      </c>
      <c r="P90" s="282">
        <f t="shared" si="0"/>
        <v>2441</v>
      </c>
      <c r="Q90" s="283">
        <f t="shared" si="0"/>
        <v>293</v>
      </c>
      <c r="R90" s="284">
        <f t="shared" si="0"/>
        <v>3174</v>
      </c>
    </row>
    <row r="91" spans="1:18" s="106" customFormat="1" ht="16.5" customHeight="1" thickTop="1">
      <c r="A91" s="101" t="s">
        <v>18</v>
      </c>
      <c r="B91" s="101"/>
      <c r="C91" s="102"/>
      <c r="D91" s="103"/>
      <c r="E91" s="103"/>
      <c r="F91" s="104"/>
      <c r="G91" s="104"/>
      <c r="H91" s="104"/>
      <c r="I91" s="104"/>
      <c r="J91" s="104"/>
      <c r="K91" s="105"/>
      <c r="L91" s="105"/>
      <c r="M91" s="105"/>
      <c r="N91" s="105"/>
      <c r="O91" s="105"/>
      <c r="P91" s="105"/>
      <c r="Q91" s="105"/>
      <c r="R91" s="105"/>
    </row>
    <row r="92" spans="1:11" s="110" customFormat="1" ht="20.25">
      <c r="A92" s="107" t="s">
        <v>434</v>
      </c>
      <c r="B92" s="107"/>
      <c r="C92" s="108"/>
      <c r="D92" s="108"/>
      <c r="E92" s="108"/>
      <c r="F92" s="108"/>
      <c r="G92" s="108"/>
      <c r="H92" s="108"/>
      <c r="I92" s="108"/>
      <c r="J92" s="108"/>
      <c r="K92" s="109"/>
    </row>
    <row r="93" spans="1:11" s="112" customFormat="1" ht="20.25">
      <c r="A93" s="111"/>
      <c r="B93" s="111"/>
      <c r="K93" s="113"/>
    </row>
    <row r="94" ht="15" customHeight="1"/>
    <row r="95" ht="15" customHeight="1"/>
    <row r="96" ht="15" customHeight="1"/>
  </sheetData>
  <sheetProtection/>
  <mergeCells count="27">
    <mergeCell ref="N6:O6"/>
    <mergeCell ref="P6:R6"/>
    <mergeCell ref="R7:R8"/>
    <mergeCell ref="A1:R1"/>
    <mergeCell ref="A3:R3"/>
    <mergeCell ref="B5:B8"/>
    <mergeCell ref="C5:J5"/>
    <mergeCell ref="K5:R5"/>
    <mergeCell ref="C6:E6"/>
    <mergeCell ref="F6:G6"/>
    <mergeCell ref="H6:J6"/>
    <mergeCell ref="K6:M6"/>
    <mergeCell ref="C7:C8"/>
    <mergeCell ref="J7:J8"/>
    <mergeCell ref="G7:G8"/>
    <mergeCell ref="H7:H8"/>
    <mergeCell ref="I7:I8"/>
    <mergeCell ref="N7:N8"/>
    <mergeCell ref="Q7:Q8"/>
    <mergeCell ref="P7:P8"/>
    <mergeCell ref="O7:O8"/>
    <mergeCell ref="M7:M8"/>
    <mergeCell ref="D7:D8"/>
    <mergeCell ref="E7:E8"/>
    <mergeCell ref="F7:F8"/>
    <mergeCell ref="L7:L8"/>
    <mergeCell ref="K7:K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28125" style="0" customWidth="1"/>
    <col min="2" max="2" width="5.8515625" style="0" customWidth="1"/>
    <col min="3" max="3" width="12.8515625" style="0" customWidth="1"/>
    <col min="5" max="5" width="11.140625" style="0" customWidth="1"/>
    <col min="7" max="7" width="6.57421875" style="0" customWidth="1"/>
    <col min="8" max="8" width="10.28125" style="0" customWidth="1"/>
  </cols>
  <sheetData>
    <row r="1" spans="1:9" ht="15.75">
      <c r="A1" s="463" t="s">
        <v>490</v>
      </c>
      <c r="B1" s="463"/>
      <c r="C1" s="463"/>
      <c r="D1" s="463"/>
      <c r="E1" s="463"/>
      <c r="F1" s="463"/>
      <c r="G1" s="463"/>
      <c r="H1" s="463"/>
      <c r="I1" s="463"/>
    </row>
    <row r="2" spans="2:8" ht="15">
      <c r="B2" s="98"/>
      <c r="C2" s="98"/>
      <c r="D2" s="97"/>
      <c r="E2" s="97"/>
      <c r="F2" s="97"/>
      <c r="G2" s="97"/>
      <c r="H2" s="97"/>
    </row>
    <row r="3" spans="2:8" ht="15">
      <c r="B3" s="464" t="s">
        <v>545</v>
      </c>
      <c r="C3" s="464"/>
      <c r="D3" s="464"/>
      <c r="E3" s="464"/>
      <c r="F3" s="464"/>
      <c r="G3" s="464"/>
      <c r="H3" s="464"/>
    </row>
    <row r="4" ht="15.75" thickBot="1"/>
    <row r="5" spans="2:8" ht="16.5" customHeight="1" thickBot="1" thickTop="1">
      <c r="B5" s="465" t="s">
        <v>435</v>
      </c>
      <c r="C5" s="466" t="s">
        <v>546</v>
      </c>
      <c r="D5" s="467" t="s">
        <v>551</v>
      </c>
      <c r="E5" s="468"/>
      <c r="F5" s="468"/>
      <c r="G5" s="468"/>
      <c r="H5" s="469"/>
    </row>
    <row r="6" spans="2:8" ht="15.75" thickTop="1">
      <c r="B6" s="470"/>
      <c r="C6" s="471"/>
      <c r="D6" s="472" t="s">
        <v>547</v>
      </c>
      <c r="E6" s="473"/>
      <c r="F6" s="474" t="s">
        <v>548</v>
      </c>
      <c r="G6" s="472" t="s">
        <v>7</v>
      </c>
      <c r="H6" s="473"/>
    </row>
    <row r="7" spans="2:8" ht="15.75" thickBot="1">
      <c r="B7" s="475"/>
      <c r="C7" s="476"/>
      <c r="D7" s="477" t="s">
        <v>9</v>
      </c>
      <c r="E7" s="478" t="s">
        <v>549</v>
      </c>
      <c r="F7" s="477" t="s">
        <v>9</v>
      </c>
      <c r="G7" s="477" t="s">
        <v>9</v>
      </c>
      <c r="H7" s="478" t="s">
        <v>549</v>
      </c>
    </row>
    <row r="8" spans="2:8" ht="15.75" thickTop="1">
      <c r="B8" s="479" t="s">
        <v>353</v>
      </c>
      <c r="C8" s="479" t="s">
        <v>163</v>
      </c>
      <c r="D8" s="480">
        <v>167</v>
      </c>
      <c r="E8" s="481">
        <v>22185000</v>
      </c>
      <c r="F8" s="482">
        <v>57</v>
      </c>
      <c r="G8" s="480">
        <v>1</v>
      </c>
      <c r="H8" s="499">
        <v>100</v>
      </c>
    </row>
    <row r="9" spans="2:8" ht="15">
      <c r="B9" s="483" t="s">
        <v>354</v>
      </c>
      <c r="C9" s="483" t="s">
        <v>164</v>
      </c>
      <c r="D9" s="484">
        <v>17</v>
      </c>
      <c r="E9" s="485">
        <v>1575000</v>
      </c>
      <c r="F9" s="486">
        <v>13</v>
      </c>
      <c r="G9" s="484">
        <v>0</v>
      </c>
      <c r="H9" s="500">
        <v>0</v>
      </c>
    </row>
    <row r="10" spans="2:8" ht="15">
      <c r="B10" s="488" t="s">
        <v>355</v>
      </c>
      <c r="C10" s="488" t="s">
        <v>513</v>
      </c>
      <c r="D10" s="484">
        <v>22</v>
      </c>
      <c r="E10" s="485">
        <v>3462000</v>
      </c>
      <c r="F10" s="486">
        <v>23</v>
      </c>
      <c r="G10" s="484">
        <v>1</v>
      </c>
      <c r="H10" s="500">
        <v>10400</v>
      </c>
    </row>
    <row r="11" spans="2:8" ht="15">
      <c r="B11" s="483" t="s">
        <v>356</v>
      </c>
      <c r="C11" s="483" t="s">
        <v>165</v>
      </c>
      <c r="D11" s="484">
        <v>10</v>
      </c>
      <c r="E11" s="485">
        <v>2510000</v>
      </c>
      <c r="F11" s="486">
        <v>10</v>
      </c>
      <c r="G11" s="484">
        <v>0</v>
      </c>
      <c r="H11" s="500">
        <v>0</v>
      </c>
    </row>
    <row r="12" spans="2:8" ht="15">
      <c r="B12" s="488" t="s">
        <v>357</v>
      </c>
      <c r="C12" s="488" t="s">
        <v>166</v>
      </c>
      <c r="D12" s="484">
        <v>9</v>
      </c>
      <c r="E12" s="485">
        <v>3440000</v>
      </c>
      <c r="F12" s="486">
        <v>8</v>
      </c>
      <c r="G12" s="484">
        <v>1</v>
      </c>
      <c r="H12" s="500">
        <v>700</v>
      </c>
    </row>
    <row r="13" spans="2:8" ht="15">
      <c r="B13" s="483" t="s">
        <v>358</v>
      </c>
      <c r="C13" s="483" t="s">
        <v>167</v>
      </c>
      <c r="D13" s="484">
        <v>805</v>
      </c>
      <c r="E13" s="485">
        <v>95459000</v>
      </c>
      <c r="F13" s="486">
        <v>219</v>
      </c>
      <c r="G13" s="484">
        <v>15</v>
      </c>
      <c r="H13" s="501">
        <v>51400</v>
      </c>
    </row>
    <row r="14" spans="2:8" ht="15">
      <c r="B14" s="488" t="s">
        <v>359</v>
      </c>
      <c r="C14" s="488" t="s">
        <v>168</v>
      </c>
      <c r="D14" s="484">
        <v>267</v>
      </c>
      <c r="E14" s="485">
        <v>30285000</v>
      </c>
      <c r="F14" s="486">
        <v>216</v>
      </c>
      <c r="G14" s="484">
        <v>1</v>
      </c>
      <c r="H14" s="501">
        <v>700</v>
      </c>
    </row>
    <row r="15" spans="2:8" ht="15">
      <c r="B15" s="483" t="s">
        <v>360</v>
      </c>
      <c r="C15" s="483" t="s">
        <v>169</v>
      </c>
      <c r="D15" s="484">
        <v>3</v>
      </c>
      <c r="E15" s="485">
        <v>450000</v>
      </c>
      <c r="F15" s="486">
        <v>7</v>
      </c>
      <c r="G15" s="484">
        <v>1</v>
      </c>
      <c r="H15" s="500">
        <v>700</v>
      </c>
    </row>
    <row r="16" spans="2:8" ht="15">
      <c r="B16" s="488" t="s">
        <v>361</v>
      </c>
      <c r="C16" s="488" t="s">
        <v>170</v>
      </c>
      <c r="D16" s="484">
        <v>61</v>
      </c>
      <c r="E16" s="485">
        <v>5234100</v>
      </c>
      <c r="F16" s="486">
        <v>112</v>
      </c>
      <c r="G16" s="484">
        <v>2</v>
      </c>
      <c r="H16" s="500">
        <v>4200</v>
      </c>
    </row>
    <row r="17" spans="2:8" ht="15">
      <c r="B17" s="483" t="s">
        <v>362</v>
      </c>
      <c r="C17" s="483" t="s">
        <v>171</v>
      </c>
      <c r="D17" s="484">
        <v>54</v>
      </c>
      <c r="E17" s="485">
        <v>6670000</v>
      </c>
      <c r="F17" s="486">
        <v>47</v>
      </c>
      <c r="G17" s="484">
        <v>1</v>
      </c>
      <c r="H17" s="500">
        <v>700</v>
      </c>
    </row>
    <row r="18" spans="2:8" ht="15">
      <c r="B18" s="488" t="s">
        <v>363</v>
      </c>
      <c r="C18" s="488" t="s">
        <v>172</v>
      </c>
      <c r="D18" s="484">
        <v>8</v>
      </c>
      <c r="E18" s="485">
        <v>1061000</v>
      </c>
      <c r="F18" s="486">
        <v>10</v>
      </c>
      <c r="G18" s="484">
        <v>0</v>
      </c>
      <c r="H18" s="500">
        <v>0</v>
      </c>
    </row>
    <row r="19" spans="2:8" ht="15">
      <c r="B19" s="483" t="s">
        <v>364</v>
      </c>
      <c r="C19" s="483" t="s">
        <v>173</v>
      </c>
      <c r="D19" s="484">
        <v>15</v>
      </c>
      <c r="E19" s="485">
        <v>2080000</v>
      </c>
      <c r="F19" s="486">
        <v>5</v>
      </c>
      <c r="G19" s="484">
        <v>0</v>
      </c>
      <c r="H19" s="500">
        <v>0</v>
      </c>
    </row>
    <row r="20" spans="2:8" ht="15">
      <c r="B20" s="488" t="s">
        <v>365</v>
      </c>
      <c r="C20" s="488" t="s">
        <v>174</v>
      </c>
      <c r="D20" s="484">
        <v>5</v>
      </c>
      <c r="E20" s="485">
        <v>1330000</v>
      </c>
      <c r="F20" s="486">
        <v>2</v>
      </c>
      <c r="G20" s="484">
        <v>0</v>
      </c>
      <c r="H20" s="500">
        <v>0</v>
      </c>
    </row>
    <row r="21" spans="2:8" ht="15">
      <c r="B21" s="483" t="s">
        <v>366</v>
      </c>
      <c r="C21" s="483" t="s">
        <v>175</v>
      </c>
      <c r="D21" s="484">
        <v>9</v>
      </c>
      <c r="E21" s="485">
        <v>630000</v>
      </c>
      <c r="F21" s="486">
        <v>22</v>
      </c>
      <c r="G21" s="484">
        <v>0</v>
      </c>
      <c r="H21" s="501">
        <v>0</v>
      </c>
    </row>
    <row r="22" spans="2:8" ht="15">
      <c r="B22" s="488" t="s">
        <v>367</v>
      </c>
      <c r="C22" s="488" t="s">
        <v>176</v>
      </c>
      <c r="D22" s="484">
        <v>12</v>
      </c>
      <c r="E22" s="485">
        <v>1090000</v>
      </c>
      <c r="F22" s="486">
        <v>15</v>
      </c>
      <c r="G22" s="484">
        <v>0</v>
      </c>
      <c r="H22" s="500">
        <v>0</v>
      </c>
    </row>
    <row r="23" spans="2:8" ht="15">
      <c r="B23" s="483" t="s">
        <v>368</v>
      </c>
      <c r="C23" s="483" t="s">
        <v>177</v>
      </c>
      <c r="D23" s="484">
        <v>288</v>
      </c>
      <c r="E23" s="485">
        <v>54932400</v>
      </c>
      <c r="F23" s="486">
        <v>85</v>
      </c>
      <c r="G23" s="484">
        <v>3</v>
      </c>
      <c r="H23" s="501">
        <v>5600</v>
      </c>
    </row>
    <row r="24" spans="2:8" ht="15">
      <c r="B24" s="488" t="s">
        <v>369</v>
      </c>
      <c r="C24" s="488" t="s">
        <v>178</v>
      </c>
      <c r="D24" s="484">
        <v>24</v>
      </c>
      <c r="E24" s="485">
        <v>2610000</v>
      </c>
      <c r="F24" s="486">
        <v>11</v>
      </c>
      <c r="G24" s="484">
        <v>3</v>
      </c>
      <c r="H24" s="500">
        <v>2200</v>
      </c>
    </row>
    <row r="25" spans="2:8" ht="15">
      <c r="B25" s="483" t="s">
        <v>370</v>
      </c>
      <c r="C25" s="483" t="s">
        <v>179</v>
      </c>
      <c r="D25" s="484">
        <v>16</v>
      </c>
      <c r="E25" s="485">
        <v>3540000</v>
      </c>
      <c r="F25" s="486">
        <v>10</v>
      </c>
      <c r="G25" s="484">
        <v>0</v>
      </c>
      <c r="H25" s="501">
        <v>0</v>
      </c>
    </row>
    <row r="26" spans="2:8" ht="15">
      <c r="B26" s="488" t="s">
        <v>371</v>
      </c>
      <c r="C26" s="488" t="s">
        <v>180</v>
      </c>
      <c r="D26" s="484">
        <v>18</v>
      </c>
      <c r="E26" s="485">
        <v>1980000</v>
      </c>
      <c r="F26" s="486">
        <v>27</v>
      </c>
      <c r="G26" s="484">
        <v>2</v>
      </c>
      <c r="H26" s="501">
        <v>1400</v>
      </c>
    </row>
    <row r="27" spans="2:8" ht="15">
      <c r="B27" s="483" t="s">
        <v>372</v>
      </c>
      <c r="C27" s="483" t="s">
        <v>181</v>
      </c>
      <c r="D27" s="484">
        <v>62</v>
      </c>
      <c r="E27" s="485">
        <v>5130000</v>
      </c>
      <c r="F27" s="486">
        <v>78</v>
      </c>
      <c r="G27" s="484">
        <v>1</v>
      </c>
      <c r="H27" s="501">
        <v>700</v>
      </c>
    </row>
    <row r="28" spans="2:8" ht="15">
      <c r="B28" s="488" t="s">
        <v>373</v>
      </c>
      <c r="C28" s="488" t="s">
        <v>182</v>
      </c>
      <c r="D28" s="484">
        <v>67</v>
      </c>
      <c r="E28" s="485">
        <v>9580000</v>
      </c>
      <c r="F28" s="486">
        <v>30</v>
      </c>
      <c r="G28" s="484">
        <v>1</v>
      </c>
      <c r="H28" s="501">
        <v>700</v>
      </c>
    </row>
    <row r="29" spans="2:8" ht="15">
      <c r="B29" s="483" t="s">
        <v>374</v>
      </c>
      <c r="C29" s="483" t="s">
        <v>183</v>
      </c>
      <c r="D29" s="484">
        <v>16</v>
      </c>
      <c r="E29" s="485">
        <v>2190000</v>
      </c>
      <c r="F29" s="486">
        <v>14</v>
      </c>
      <c r="G29" s="484">
        <v>0</v>
      </c>
      <c r="H29" s="500">
        <v>0</v>
      </c>
    </row>
    <row r="30" spans="2:8" ht="15">
      <c r="B30" s="488" t="s">
        <v>375</v>
      </c>
      <c r="C30" s="488" t="s">
        <v>184</v>
      </c>
      <c r="D30" s="484">
        <v>33</v>
      </c>
      <c r="E30" s="485">
        <v>6475000</v>
      </c>
      <c r="F30" s="486">
        <v>16</v>
      </c>
      <c r="G30" s="484">
        <v>0</v>
      </c>
      <c r="H30" s="500">
        <v>0</v>
      </c>
    </row>
    <row r="31" spans="2:8" ht="15">
      <c r="B31" s="483" t="s">
        <v>376</v>
      </c>
      <c r="C31" s="483" t="s">
        <v>185</v>
      </c>
      <c r="D31" s="484">
        <v>18</v>
      </c>
      <c r="E31" s="485">
        <v>2195000</v>
      </c>
      <c r="F31" s="486">
        <v>12</v>
      </c>
      <c r="G31" s="484">
        <v>0</v>
      </c>
      <c r="H31" s="500">
        <v>0</v>
      </c>
    </row>
    <row r="32" spans="2:8" ht="15">
      <c r="B32" s="488" t="s">
        <v>377</v>
      </c>
      <c r="C32" s="488" t="s">
        <v>186</v>
      </c>
      <c r="D32" s="484">
        <v>23</v>
      </c>
      <c r="E32" s="485">
        <v>9480000</v>
      </c>
      <c r="F32" s="486">
        <v>12</v>
      </c>
      <c r="G32" s="484">
        <v>0</v>
      </c>
      <c r="H32" s="501">
        <v>0</v>
      </c>
    </row>
    <row r="33" spans="2:8" ht="15">
      <c r="B33" s="483" t="s">
        <v>378</v>
      </c>
      <c r="C33" s="483" t="s">
        <v>187</v>
      </c>
      <c r="D33" s="484">
        <v>58</v>
      </c>
      <c r="E33" s="485">
        <v>4785000</v>
      </c>
      <c r="F33" s="486">
        <v>118</v>
      </c>
      <c r="G33" s="484">
        <v>0</v>
      </c>
      <c r="H33" s="500">
        <v>0</v>
      </c>
    </row>
    <row r="34" spans="2:8" ht="15">
      <c r="B34" s="488" t="s">
        <v>379</v>
      </c>
      <c r="C34" s="488" t="s">
        <v>188</v>
      </c>
      <c r="D34" s="484">
        <v>132</v>
      </c>
      <c r="E34" s="485">
        <v>47095000</v>
      </c>
      <c r="F34" s="486">
        <v>116</v>
      </c>
      <c r="G34" s="484">
        <v>1</v>
      </c>
      <c r="H34" s="500">
        <v>7000</v>
      </c>
    </row>
    <row r="35" spans="2:8" ht="15">
      <c r="B35" s="483" t="s">
        <v>380</v>
      </c>
      <c r="C35" s="483" t="s">
        <v>189</v>
      </c>
      <c r="D35" s="484">
        <v>7</v>
      </c>
      <c r="E35" s="485">
        <v>1350000</v>
      </c>
      <c r="F35" s="486">
        <v>17</v>
      </c>
      <c r="G35" s="484">
        <v>0</v>
      </c>
      <c r="H35" s="500">
        <v>0</v>
      </c>
    </row>
    <row r="36" spans="2:8" ht="15">
      <c r="B36" s="488" t="s">
        <v>381</v>
      </c>
      <c r="C36" s="488" t="s">
        <v>190</v>
      </c>
      <c r="D36" s="484">
        <v>11</v>
      </c>
      <c r="E36" s="487">
        <v>2090000</v>
      </c>
      <c r="F36" s="486">
        <v>2</v>
      </c>
      <c r="G36" s="484">
        <v>1</v>
      </c>
      <c r="H36" s="500">
        <v>11400</v>
      </c>
    </row>
    <row r="37" spans="2:8" ht="15">
      <c r="B37" s="483" t="s">
        <v>382</v>
      </c>
      <c r="C37" s="483" t="s">
        <v>191</v>
      </c>
      <c r="D37" s="484">
        <v>2</v>
      </c>
      <c r="E37" s="485">
        <v>1500000</v>
      </c>
      <c r="F37" s="486">
        <v>3</v>
      </c>
      <c r="G37" s="484">
        <v>0</v>
      </c>
      <c r="H37" s="500">
        <v>0</v>
      </c>
    </row>
    <row r="38" spans="2:8" ht="15">
      <c r="B38" s="488" t="s">
        <v>383</v>
      </c>
      <c r="C38" s="488" t="s">
        <v>192</v>
      </c>
      <c r="D38" s="484">
        <v>64</v>
      </c>
      <c r="E38" s="485">
        <v>73853717</v>
      </c>
      <c r="F38" s="486">
        <v>53</v>
      </c>
      <c r="G38" s="484">
        <v>1</v>
      </c>
      <c r="H38" s="500">
        <v>800</v>
      </c>
    </row>
    <row r="39" spans="2:8" ht="15">
      <c r="B39" s="483" t="s">
        <v>384</v>
      </c>
      <c r="C39" s="483" t="s">
        <v>193</v>
      </c>
      <c r="D39" s="484">
        <v>28</v>
      </c>
      <c r="E39" s="485">
        <v>2662000</v>
      </c>
      <c r="F39" s="486">
        <v>19</v>
      </c>
      <c r="G39" s="484">
        <v>0</v>
      </c>
      <c r="H39" s="501">
        <v>0</v>
      </c>
    </row>
    <row r="40" spans="2:8" ht="15">
      <c r="B40" s="488" t="s">
        <v>385</v>
      </c>
      <c r="C40" s="488" t="s">
        <v>314</v>
      </c>
      <c r="D40" s="484">
        <v>154</v>
      </c>
      <c r="E40" s="485">
        <v>37994000</v>
      </c>
      <c r="F40" s="486">
        <v>109</v>
      </c>
      <c r="G40" s="484">
        <v>2</v>
      </c>
      <c r="H40" s="501">
        <v>1400</v>
      </c>
    </row>
    <row r="41" spans="2:8" ht="15">
      <c r="B41" s="483" t="s">
        <v>386</v>
      </c>
      <c r="C41" s="483" t="s">
        <v>194</v>
      </c>
      <c r="D41" s="489">
        <v>2562</v>
      </c>
      <c r="E41" s="485">
        <v>1011988172</v>
      </c>
      <c r="F41" s="490">
        <v>1876</v>
      </c>
      <c r="G41" s="484">
        <v>4</v>
      </c>
      <c r="H41" s="501">
        <v>35700</v>
      </c>
    </row>
    <row r="42" spans="2:8" ht="15">
      <c r="B42" s="488" t="s">
        <v>387</v>
      </c>
      <c r="C42" s="488" t="s">
        <v>195</v>
      </c>
      <c r="D42" s="484">
        <v>399</v>
      </c>
      <c r="E42" s="485">
        <v>179566170</v>
      </c>
      <c r="F42" s="486">
        <v>189</v>
      </c>
      <c r="G42" s="484">
        <v>1</v>
      </c>
      <c r="H42" s="501">
        <v>2800</v>
      </c>
    </row>
    <row r="43" spans="2:8" ht="15">
      <c r="B43" s="483" t="s">
        <v>388</v>
      </c>
      <c r="C43" s="483" t="s">
        <v>196</v>
      </c>
      <c r="D43" s="484">
        <v>5</v>
      </c>
      <c r="E43" s="485">
        <v>570000</v>
      </c>
      <c r="F43" s="486">
        <v>9</v>
      </c>
      <c r="G43" s="484">
        <v>0</v>
      </c>
      <c r="H43" s="500">
        <v>0</v>
      </c>
    </row>
    <row r="44" spans="2:8" ht="15">
      <c r="B44" s="488" t="s">
        <v>389</v>
      </c>
      <c r="C44" s="488" t="s">
        <v>197</v>
      </c>
      <c r="D44" s="484">
        <v>9</v>
      </c>
      <c r="E44" s="485">
        <v>1075000</v>
      </c>
      <c r="F44" s="486">
        <v>9</v>
      </c>
      <c r="G44" s="484">
        <v>0</v>
      </c>
      <c r="H44" s="501">
        <v>0</v>
      </c>
    </row>
    <row r="45" spans="2:8" ht="15">
      <c r="B45" s="483" t="s">
        <v>390</v>
      </c>
      <c r="C45" s="483" t="s">
        <v>198</v>
      </c>
      <c r="D45" s="484">
        <v>105</v>
      </c>
      <c r="E45" s="485">
        <v>17013952</v>
      </c>
      <c r="F45" s="486">
        <v>111</v>
      </c>
      <c r="G45" s="484">
        <v>0</v>
      </c>
      <c r="H45" s="500">
        <v>0</v>
      </c>
    </row>
    <row r="46" spans="2:8" ht="15">
      <c r="B46" s="488" t="s">
        <v>391</v>
      </c>
      <c r="C46" s="488" t="s">
        <v>199</v>
      </c>
      <c r="D46" s="484">
        <v>17</v>
      </c>
      <c r="E46" s="485">
        <v>2270000</v>
      </c>
      <c r="F46" s="486">
        <v>21</v>
      </c>
      <c r="G46" s="484">
        <v>0</v>
      </c>
      <c r="H46" s="500">
        <v>0</v>
      </c>
    </row>
    <row r="47" spans="2:8" ht="15">
      <c r="B47" s="483" t="s">
        <v>392</v>
      </c>
      <c r="C47" s="483" t="s">
        <v>200</v>
      </c>
      <c r="D47" s="484">
        <v>10</v>
      </c>
      <c r="E47" s="485">
        <v>6735000</v>
      </c>
      <c r="F47" s="486">
        <v>12</v>
      </c>
      <c r="G47" s="484">
        <v>0</v>
      </c>
      <c r="H47" s="500">
        <v>0</v>
      </c>
    </row>
    <row r="48" spans="2:8" ht="15">
      <c r="B48" s="488" t="s">
        <v>393</v>
      </c>
      <c r="C48" s="488" t="s">
        <v>201</v>
      </c>
      <c r="D48" s="484">
        <v>141</v>
      </c>
      <c r="E48" s="485">
        <v>19576000</v>
      </c>
      <c r="F48" s="486">
        <v>94</v>
      </c>
      <c r="G48" s="484">
        <v>1</v>
      </c>
      <c r="H48" s="500">
        <v>35000</v>
      </c>
    </row>
    <row r="49" spans="2:8" ht="15">
      <c r="B49" s="483" t="s">
        <v>394</v>
      </c>
      <c r="C49" s="483" t="s">
        <v>202</v>
      </c>
      <c r="D49" s="484">
        <v>162</v>
      </c>
      <c r="E49" s="485">
        <v>42481000</v>
      </c>
      <c r="F49" s="486">
        <v>90</v>
      </c>
      <c r="G49" s="484">
        <v>3</v>
      </c>
      <c r="H49" s="500">
        <v>14700</v>
      </c>
    </row>
    <row r="50" spans="2:8" ht="15">
      <c r="B50" s="488" t="s">
        <v>395</v>
      </c>
      <c r="C50" s="488" t="s">
        <v>203</v>
      </c>
      <c r="D50" s="484">
        <v>18</v>
      </c>
      <c r="E50" s="485">
        <v>1520000</v>
      </c>
      <c r="F50" s="486">
        <v>25</v>
      </c>
      <c r="G50" s="484">
        <v>2</v>
      </c>
      <c r="H50" s="500">
        <v>1400</v>
      </c>
    </row>
    <row r="51" spans="2:8" ht="15">
      <c r="B51" s="483" t="s">
        <v>396</v>
      </c>
      <c r="C51" s="483" t="s">
        <v>204</v>
      </c>
      <c r="D51" s="484">
        <v>49</v>
      </c>
      <c r="E51" s="485">
        <v>5110000</v>
      </c>
      <c r="F51" s="486">
        <v>12</v>
      </c>
      <c r="G51" s="484">
        <v>0</v>
      </c>
      <c r="H51" s="500">
        <v>0</v>
      </c>
    </row>
    <row r="52" spans="2:8" ht="15">
      <c r="B52" s="488" t="s">
        <v>397</v>
      </c>
      <c r="C52" s="488" t="s">
        <v>205</v>
      </c>
      <c r="D52" s="484">
        <v>65</v>
      </c>
      <c r="E52" s="485">
        <v>6506000</v>
      </c>
      <c r="F52" s="486">
        <v>63</v>
      </c>
      <c r="G52" s="484">
        <v>0</v>
      </c>
      <c r="H52" s="501">
        <v>0</v>
      </c>
    </row>
    <row r="53" spans="2:8" ht="15">
      <c r="B53" s="483" t="s">
        <v>398</v>
      </c>
      <c r="C53" s="483" t="s">
        <v>206</v>
      </c>
      <c r="D53" s="484">
        <v>55</v>
      </c>
      <c r="E53" s="485">
        <v>23710000</v>
      </c>
      <c r="F53" s="486">
        <v>72</v>
      </c>
      <c r="G53" s="484">
        <v>0</v>
      </c>
      <c r="H53" s="500">
        <v>0</v>
      </c>
    </row>
    <row r="54" spans="2:8" ht="15">
      <c r="B54" s="488" t="s">
        <v>399</v>
      </c>
      <c r="C54" s="488" t="s">
        <v>207</v>
      </c>
      <c r="D54" s="484">
        <v>24</v>
      </c>
      <c r="E54" s="485">
        <v>7140000</v>
      </c>
      <c r="F54" s="486">
        <v>10</v>
      </c>
      <c r="G54" s="484">
        <v>0</v>
      </c>
      <c r="H54" s="500">
        <v>0</v>
      </c>
    </row>
    <row r="55" spans="2:8" ht="15">
      <c r="B55" s="483" t="s">
        <v>400</v>
      </c>
      <c r="C55" s="483" t="s">
        <v>208</v>
      </c>
      <c r="D55" s="484">
        <v>77</v>
      </c>
      <c r="E55" s="485">
        <v>13002946</v>
      </c>
      <c r="F55" s="486">
        <v>82</v>
      </c>
      <c r="G55" s="484">
        <v>0</v>
      </c>
      <c r="H55" s="501">
        <v>0</v>
      </c>
    </row>
    <row r="56" spans="2:8" ht="15">
      <c r="B56" s="488" t="s">
        <v>401</v>
      </c>
      <c r="C56" s="488" t="s">
        <v>209</v>
      </c>
      <c r="D56" s="484">
        <v>7</v>
      </c>
      <c r="E56" s="485">
        <v>2410000</v>
      </c>
      <c r="F56" s="486">
        <v>5</v>
      </c>
      <c r="G56" s="484">
        <v>1</v>
      </c>
      <c r="H56" s="500">
        <v>0</v>
      </c>
    </row>
    <row r="57" spans="2:8" ht="15">
      <c r="B57" s="483" t="s">
        <v>402</v>
      </c>
      <c r="C57" s="483" t="s">
        <v>210</v>
      </c>
      <c r="D57" s="484">
        <v>20</v>
      </c>
      <c r="E57" s="485">
        <v>4760000</v>
      </c>
      <c r="F57" s="486">
        <v>15</v>
      </c>
      <c r="G57" s="484">
        <v>0</v>
      </c>
      <c r="H57" s="501">
        <v>0</v>
      </c>
    </row>
    <row r="58" spans="2:8" ht="15">
      <c r="B58" s="488" t="s">
        <v>403</v>
      </c>
      <c r="C58" s="488" t="s">
        <v>211</v>
      </c>
      <c r="D58" s="484">
        <v>10</v>
      </c>
      <c r="E58" s="485">
        <v>1840000</v>
      </c>
      <c r="F58" s="486">
        <v>20</v>
      </c>
      <c r="G58" s="484">
        <v>0</v>
      </c>
      <c r="H58" s="500">
        <v>0</v>
      </c>
    </row>
    <row r="59" spans="2:8" ht="15">
      <c r="B59" s="483" t="s">
        <v>404</v>
      </c>
      <c r="C59" s="483" t="s">
        <v>212</v>
      </c>
      <c r="D59" s="484">
        <v>12</v>
      </c>
      <c r="E59" s="485">
        <v>1230000</v>
      </c>
      <c r="F59" s="486">
        <v>48</v>
      </c>
      <c r="G59" s="484">
        <v>1</v>
      </c>
      <c r="H59" s="501">
        <v>700</v>
      </c>
    </row>
    <row r="60" spans="2:8" ht="15">
      <c r="B60" s="488" t="s">
        <v>405</v>
      </c>
      <c r="C60" s="488" t="s">
        <v>213</v>
      </c>
      <c r="D60" s="484">
        <v>12</v>
      </c>
      <c r="E60" s="485">
        <v>4330000</v>
      </c>
      <c r="F60" s="486">
        <v>5</v>
      </c>
      <c r="G60" s="484">
        <v>0</v>
      </c>
      <c r="H60" s="500">
        <v>0</v>
      </c>
    </row>
    <row r="61" spans="2:8" ht="15">
      <c r="B61" s="483" t="s">
        <v>406</v>
      </c>
      <c r="C61" s="483" t="s">
        <v>214</v>
      </c>
      <c r="D61" s="484">
        <v>55</v>
      </c>
      <c r="E61" s="485">
        <v>11517025</v>
      </c>
      <c r="F61" s="486">
        <v>41</v>
      </c>
      <c r="G61" s="484">
        <v>1</v>
      </c>
      <c r="H61" s="500">
        <v>800</v>
      </c>
    </row>
    <row r="62" spans="2:8" ht="15">
      <c r="B62" s="488" t="s">
        <v>407</v>
      </c>
      <c r="C62" s="488" t="s">
        <v>215</v>
      </c>
      <c r="D62" s="484">
        <v>59</v>
      </c>
      <c r="E62" s="485">
        <v>10035000</v>
      </c>
      <c r="F62" s="486">
        <v>46</v>
      </c>
      <c r="G62" s="484">
        <v>1</v>
      </c>
      <c r="H62" s="501">
        <v>700</v>
      </c>
    </row>
    <row r="63" spans="2:8" ht="15">
      <c r="B63" s="483" t="s">
        <v>408</v>
      </c>
      <c r="C63" s="483" t="s">
        <v>216</v>
      </c>
      <c r="D63" s="484">
        <v>3</v>
      </c>
      <c r="E63" s="485">
        <v>1050000</v>
      </c>
      <c r="F63" s="486">
        <v>2</v>
      </c>
      <c r="G63" s="484">
        <v>0</v>
      </c>
      <c r="H63" s="500">
        <v>0</v>
      </c>
    </row>
    <row r="64" spans="2:8" ht="15">
      <c r="B64" s="488" t="s">
        <v>409</v>
      </c>
      <c r="C64" s="488" t="s">
        <v>217</v>
      </c>
      <c r="D64" s="484">
        <v>6</v>
      </c>
      <c r="E64" s="485">
        <v>710000</v>
      </c>
      <c r="F64" s="486">
        <v>1</v>
      </c>
      <c r="G64" s="484">
        <v>1</v>
      </c>
      <c r="H64" s="500">
        <v>800</v>
      </c>
    </row>
    <row r="65" spans="2:8" ht="15">
      <c r="B65" s="483" t="s">
        <v>410</v>
      </c>
      <c r="C65" s="483" t="s">
        <v>218</v>
      </c>
      <c r="D65" s="484">
        <v>39</v>
      </c>
      <c r="E65" s="485">
        <v>5100000</v>
      </c>
      <c r="F65" s="486">
        <v>23</v>
      </c>
      <c r="G65" s="484">
        <v>0</v>
      </c>
      <c r="H65" s="500">
        <v>0</v>
      </c>
    </row>
    <row r="66" spans="2:8" ht="15">
      <c r="B66" s="488" t="s">
        <v>411</v>
      </c>
      <c r="C66" s="488" t="s">
        <v>219</v>
      </c>
      <c r="D66" s="484">
        <v>54</v>
      </c>
      <c r="E66" s="485">
        <v>5480000</v>
      </c>
      <c r="F66" s="486">
        <v>113</v>
      </c>
      <c r="G66" s="484">
        <v>1</v>
      </c>
      <c r="H66" s="501">
        <v>1000</v>
      </c>
    </row>
    <row r="67" spans="2:8" ht="15">
      <c r="B67" s="483" t="s">
        <v>412</v>
      </c>
      <c r="C67" s="483" t="s">
        <v>220</v>
      </c>
      <c r="D67" s="484">
        <v>11</v>
      </c>
      <c r="E67" s="485">
        <v>3190000</v>
      </c>
      <c r="F67" s="486">
        <v>26</v>
      </c>
      <c r="G67" s="484">
        <v>1</v>
      </c>
      <c r="H67" s="501">
        <v>5600</v>
      </c>
    </row>
    <row r="68" spans="2:8" ht="15">
      <c r="B68" s="488" t="s">
        <v>413</v>
      </c>
      <c r="C68" s="488" t="s">
        <v>221</v>
      </c>
      <c r="D68" s="484">
        <v>57</v>
      </c>
      <c r="E68" s="485">
        <v>10510000</v>
      </c>
      <c r="F68" s="486">
        <v>32</v>
      </c>
      <c r="G68" s="484">
        <v>0</v>
      </c>
      <c r="H68" s="501">
        <v>0</v>
      </c>
    </row>
    <row r="69" spans="2:8" ht="15">
      <c r="B69" s="483" t="s">
        <v>414</v>
      </c>
      <c r="C69" s="483" t="s">
        <v>222</v>
      </c>
      <c r="D69" s="484">
        <v>2</v>
      </c>
      <c r="E69" s="485">
        <v>20000</v>
      </c>
      <c r="F69" s="486">
        <v>1</v>
      </c>
      <c r="G69" s="484">
        <v>0</v>
      </c>
      <c r="H69" s="500">
        <v>0</v>
      </c>
    </row>
    <row r="70" spans="2:8" ht="15">
      <c r="B70" s="488" t="s">
        <v>415</v>
      </c>
      <c r="C70" s="488" t="s">
        <v>223</v>
      </c>
      <c r="D70" s="484">
        <v>65</v>
      </c>
      <c r="E70" s="485">
        <v>22595000</v>
      </c>
      <c r="F70" s="486">
        <v>30</v>
      </c>
      <c r="G70" s="484">
        <v>0</v>
      </c>
      <c r="H70" s="500">
        <v>0</v>
      </c>
    </row>
    <row r="71" spans="2:8" ht="15">
      <c r="B71" s="483" t="s">
        <v>416</v>
      </c>
      <c r="C71" s="483" t="s">
        <v>224</v>
      </c>
      <c r="D71" s="484">
        <v>29</v>
      </c>
      <c r="E71" s="485">
        <v>4190000</v>
      </c>
      <c r="F71" s="486">
        <v>14</v>
      </c>
      <c r="G71" s="484">
        <v>1</v>
      </c>
      <c r="H71" s="500">
        <v>700</v>
      </c>
    </row>
    <row r="72" spans="2:8" ht="15">
      <c r="B72" s="488" t="s">
        <v>417</v>
      </c>
      <c r="C72" s="488" t="s">
        <v>225</v>
      </c>
      <c r="D72" s="484">
        <v>29</v>
      </c>
      <c r="E72" s="485">
        <v>4120000</v>
      </c>
      <c r="F72" s="486">
        <v>33</v>
      </c>
      <c r="G72" s="484">
        <v>0</v>
      </c>
      <c r="H72" s="500">
        <v>0</v>
      </c>
    </row>
    <row r="73" spans="2:8" ht="15">
      <c r="B73" s="483" t="s">
        <v>418</v>
      </c>
      <c r="C73" s="483" t="s">
        <v>226</v>
      </c>
      <c r="D73" s="484">
        <v>27</v>
      </c>
      <c r="E73" s="485">
        <v>7625000</v>
      </c>
      <c r="F73" s="486">
        <v>17</v>
      </c>
      <c r="G73" s="484">
        <v>0</v>
      </c>
      <c r="H73" s="500">
        <v>0</v>
      </c>
    </row>
    <row r="74" spans="2:8" ht="15">
      <c r="B74" s="488" t="s">
        <v>419</v>
      </c>
      <c r="C74" s="488" t="s">
        <v>227</v>
      </c>
      <c r="D74" s="484">
        <v>10</v>
      </c>
      <c r="E74" s="485">
        <v>1250000</v>
      </c>
      <c r="F74" s="486">
        <v>25</v>
      </c>
      <c r="G74" s="484">
        <v>0</v>
      </c>
      <c r="H74" s="500">
        <v>0</v>
      </c>
    </row>
    <row r="75" spans="2:8" ht="15">
      <c r="B75" s="483" t="s">
        <v>420</v>
      </c>
      <c r="C75" s="483" t="s">
        <v>228</v>
      </c>
      <c r="D75" s="484">
        <v>18</v>
      </c>
      <c r="E75" s="485">
        <v>2770000</v>
      </c>
      <c r="F75" s="486">
        <v>16</v>
      </c>
      <c r="G75" s="484">
        <v>1</v>
      </c>
      <c r="H75" s="500">
        <v>2100</v>
      </c>
    </row>
    <row r="76" spans="2:8" ht="15">
      <c r="B76" s="488" t="s">
        <v>421</v>
      </c>
      <c r="C76" s="488" t="s">
        <v>229</v>
      </c>
      <c r="D76" s="484">
        <v>2</v>
      </c>
      <c r="E76" s="485">
        <v>250000</v>
      </c>
      <c r="F76" s="486">
        <v>1</v>
      </c>
      <c r="G76" s="484">
        <v>0</v>
      </c>
      <c r="H76" s="500">
        <v>0</v>
      </c>
    </row>
    <row r="77" spans="2:8" ht="15">
      <c r="B77" s="483" t="s">
        <v>422</v>
      </c>
      <c r="C77" s="483" t="s">
        <v>230</v>
      </c>
      <c r="D77" s="484">
        <v>14</v>
      </c>
      <c r="E77" s="485">
        <v>3405000</v>
      </c>
      <c r="F77" s="486">
        <v>12</v>
      </c>
      <c r="G77" s="484">
        <v>0</v>
      </c>
      <c r="H77" s="500">
        <v>0</v>
      </c>
    </row>
    <row r="78" spans="2:8" ht="15">
      <c r="B78" s="488" t="s">
        <v>423</v>
      </c>
      <c r="C78" s="488" t="s">
        <v>231</v>
      </c>
      <c r="D78" s="484">
        <v>9</v>
      </c>
      <c r="E78" s="485">
        <v>680000</v>
      </c>
      <c r="F78" s="486">
        <v>8</v>
      </c>
      <c r="G78" s="484">
        <v>0</v>
      </c>
      <c r="H78" s="500">
        <v>0</v>
      </c>
    </row>
    <row r="79" spans="2:8" ht="15">
      <c r="B79" s="483" t="s">
        <v>424</v>
      </c>
      <c r="C79" s="483" t="s">
        <v>232</v>
      </c>
      <c r="D79" s="484">
        <v>20</v>
      </c>
      <c r="E79" s="485">
        <v>5650000</v>
      </c>
      <c r="F79" s="486">
        <v>6</v>
      </c>
      <c r="G79" s="484">
        <v>1</v>
      </c>
      <c r="H79" s="500">
        <v>700</v>
      </c>
    </row>
    <row r="80" spans="2:8" ht="15">
      <c r="B80" s="488" t="s">
        <v>425</v>
      </c>
      <c r="C80" s="488" t="s">
        <v>233</v>
      </c>
      <c r="D80" s="484">
        <v>5</v>
      </c>
      <c r="E80" s="485">
        <v>1050000</v>
      </c>
      <c r="F80" s="486">
        <v>3</v>
      </c>
      <c r="G80" s="484">
        <v>0</v>
      </c>
      <c r="H80" s="500">
        <v>0</v>
      </c>
    </row>
    <row r="81" spans="2:8" ht="15">
      <c r="B81" s="483" t="s">
        <v>426</v>
      </c>
      <c r="C81" s="483" t="s">
        <v>234</v>
      </c>
      <c r="D81" s="484">
        <v>0</v>
      </c>
      <c r="E81" s="487">
        <v>0</v>
      </c>
      <c r="F81" s="486">
        <v>6</v>
      </c>
      <c r="G81" s="484">
        <v>0</v>
      </c>
      <c r="H81" s="500">
        <v>0</v>
      </c>
    </row>
    <row r="82" spans="2:8" ht="15">
      <c r="B82" s="488" t="s">
        <v>427</v>
      </c>
      <c r="C82" s="488" t="s">
        <v>235</v>
      </c>
      <c r="D82" s="484">
        <v>1</v>
      </c>
      <c r="E82" s="485">
        <v>100000</v>
      </c>
      <c r="F82" s="486">
        <v>2</v>
      </c>
      <c r="G82" s="484">
        <v>0</v>
      </c>
      <c r="H82" s="500">
        <v>0</v>
      </c>
    </row>
    <row r="83" spans="2:8" ht="15">
      <c r="B83" s="483" t="s">
        <v>428</v>
      </c>
      <c r="C83" s="483" t="s">
        <v>236</v>
      </c>
      <c r="D83" s="484">
        <v>4</v>
      </c>
      <c r="E83" s="485">
        <v>1100000</v>
      </c>
      <c r="F83" s="486">
        <v>14</v>
      </c>
      <c r="G83" s="484">
        <v>0</v>
      </c>
      <c r="H83" s="500">
        <v>0</v>
      </c>
    </row>
    <row r="84" spans="2:8" ht="15">
      <c r="B84" s="488" t="s">
        <v>429</v>
      </c>
      <c r="C84" s="488" t="s">
        <v>237</v>
      </c>
      <c r="D84" s="484">
        <v>17</v>
      </c>
      <c r="E84" s="485">
        <v>3950000</v>
      </c>
      <c r="F84" s="486">
        <v>14</v>
      </c>
      <c r="G84" s="484">
        <v>0</v>
      </c>
      <c r="H84" s="500">
        <v>0</v>
      </c>
    </row>
    <row r="85" spans="2:8" ht="15">
      <c r="B85" s="483" t="s">
        <v>430</v>
      </c>
      <c r="C85" s="483" t="s">
        <v>238</v>
      </c>
      <c r="D85" s="484">
        <v>7</v>
      </c>
      <c r="E85" s="485">
        <v>1130000</v>
      </c>
      <c r="F85" s="486">
        <v>9</v>
      </c>
      <c r="G85" s="484">
        <v>0</v>
      </c>
      <c r="H85" s="500">
        <v>0</v>
      </c>
    </row>
    <row r="86" spans="2:8" ht="15">
      <c r="B86" s="488" t="s">
        <v>431</v>
      </c>
      <c r="C86" s="488" t="s">
        <v>239</v>
      </c>
      <c r="D86" s="484">
        <v>6</v>
      </c>
      <c r="E86" s="485">
        <v>700000</v>
      </c>
      <c r="F86" s="486">
        <v>7</v>
      </c>
      <c r="G86" s="484">
        <v>0</v>
      </c>
      <c r="H86" s="501">
        <v>0</v>
      </c>
    </row>
    <row r="87" spans="2:8" ht="15">
      <c r="B87" s="483" t="s">
        <v>432</v>
      </c>
      <c r="C87" s="483" t="s">
        <v>240</v>
      </c>
      <c r="D87" s="484">
        <v>29</v>
      </c>
      <c r="E87" s="485">
        <v>8070000</v>
      </c>
      <c r="F87" s="486">
        <v>11</v>
      </c>
      <c r="G87" s="484">
        <v>0</v>
      </c>
      <c r="H87" s="500">
        <v>0</v>
      </c>
    </row>
    <row r="88" spans="2:8" ht="15.75" thickBot="1">
      <c r="B88" s="491" t="s">
        <v>433</v>
      </c>
      <c r="C88" s="491" t="s">
        <v>241</v>
      </c>
      <c r="D88" s="492">
        <v>13</v>
      </c>
      <c r="E88" s="493">
        <v>1230000</v>
      </c>
      <c r="F88" s="494">
        <v>22</v>
      </c>
      <c r="G88" s="492">
        <v>0</v>
      </c>
      <c r="H88" s="502">
        <v>0</v>
      </c>
    </row>
    <row r="89" spans="2:8" ht="16.5" thickBot="1" thickTop="1">
      <c r="B89" s="495"/>
      <c r="C89" s="496" t="s">
        <v>242</v>
      </c>
      <c r="D89" s="497">
        <f>SUM(D8:D88)</f>
        <v>6835</v>
      </c>
      <c r="E89" s="497">
        <f>SUM(E8:E88)</f>
        <v>1917214482</v>
      </c>
      <c r="F89" s="497">
        <f>SUM(F8:F88)</f>
        <v>4801</v>
      </c>
      <c r="G89" s="497">
        <f>SUM(G8:G88)</f>
        <v>59</v>
      </c>
      <c r="H89" s="503">
        <f>SUM(H8:H88)</f>
        <v>202800</v>
      </c>
    </row>
    <row r="90" ht="15.75" thickTop="1"/>
    <row r="91" spans="2:6" ht="15">
      <c r="B91" s="1" t="s">
        <v>550</v>
      </c>
      <c r="C91" s="1"/>
      <c r="D91" s="1"/>
      <c r="E91" s="1"/>
      <c r="F91" s="1"/>
    </row>
    <row r="92" spans="2:6" ht="15">
      <c r="B92" s="498" t="s">
        <v>18</v>
      </c>
      <c r="C92" s="498"/>
      <c r="D92" s="498"/>
      <c r="E92" s="498"/>
      <c r="F92" s="498"/>
    </row>
  </sheetData>
  <sheetProtection/>
  <mergeCells count="8">
    <mergeCell ref="B92:F92"/>
    <mergeCell ref="A1:I1"/>
    <mergeCell ref="B3:H3"/>
    <mergeCell ref="B5:B7"/>
    <mergeCell ref="C5:C7"/>
    <mergeCell ref="D5:H5"/>
    <mergeCell ref="D6:E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47.8515625" style="0" customWidth="1"/>
    <col min="3" max="3" width="15.8515625" style="0" customWidth="1"/>
  </cols>
  <sheetData>
    <row r="2" spans="1:4" ht="16.5">
      <c r="A2" s="439" t="s">
        <v>490</v>
      </c>
      <c r="B2" s="439"/>
      <c r="C2" s="439"/>
      <c r="D2" s="439"/>
    </row>
    <row r="3" spans="2:4" ht="16.5">
      <c r="B3" s="244"/>
      <c r="C3" s="244"/>
      <c r="D3" s="244"/>
    </row>
    <row r="4" spans="1:4" ht="15.75" customHeight="1">
      <c r="A4" s="438" t="s">
        <v>335</v>
      </c>
      <c r="B4" s="438"/>
      <c r="C4" s="438"/>
      <c r="D4" s="438"/>
    </row>
    <row r="5" spans="2:4" ht="16.5" thickBot="1">
      <c r="B5" s="238"/>
      <c r="C5" s="238"/>
      <c r="D5" s="238"/>
    </row>
    <row r="6" spans="2:4" ht="19.5" thickBot="1">
      <c r="B6" s="245" t="s">
        <v>329</v>
      </c>
      <c r="C6" s="246" t="s">
        <v>31</v>
      </c>
      <c r="D6" s="247"/>
    </row>
    <row r="7" spans="2:3" ht="21.75" customHeight="1">
      <c r="B7" s="248" t="s">
        <v>330</v>
      </c>
      <c r="C7" s="249">
        <v>23</v>
      </c>
    </row>
    <row r="8" spans="2:3" ht="24" customHeight="1">
      <c r="B8" s="250" t="s">
        <v>331</v>
      </c>
      <c r="C8" s="251">
        <v>10</v>
      </c>
    </row>
    <row r="9" spans="2:3" ht="24" customHeight="1">
      <c r="B9" s="250" t="s">
        <v>332</v>
      </c>
      <c r="C9" s="251">
        <v>4</v>
      </c>
    </row>
    <row r="10" spans="2:3" ht="24" customHeight="1">
      <c r="B10" s="286" t="s">
        <v>437</v>
      </c>
      <c r="C10" s="251">
        <v>3</v>
      </c>
    </row>
    <row r="11" spans="2:3" ht="24" customHeight="1">
      <c r="B11" s="250" t="s">
        <v>333</v>
      </c>
      <c r="C11" s="251">
        <v>4</v>
      </c>
    </row>
    <row r="12" spans="2:3" ht="24" customHeight="1">
      <c r="B12" s="250" t="s">
        <v>514</v>
      </c>
      <c r="C12" s="251">
        <v>1</v>
      </c>
    </row>
    <row r="13" spans="2:3" ht="21" customHeight="1">
      <c r="B13" s="286" t="s">
        <v>461</v>
      </c>
      <c r="C13" s="251">
        <v>7</v>
      </c>
    </row>
    <row r="14" spans="2:3" ht="21.75" customHeight="1">
      <c r="B14" s="286" t="s">
        <v>438</v>
      </c>
      <c r="C14" s="251">
        <v>2</v>
      </c>
    </row>
    <row r="15" spans="2:3" ht="21.75" customHeight="1">
      <c r="B15" s="286" t="s">
        <v>515</v>
      </c>
      <c r="C15" s="251">
        <v>1</v>
      </c>
    </row>
    <row r="16" spans="2:3" ht="21.75" customHeight="1">
      <c r="B16" s="286" t="s">
        <v>462</v>
      </c>
      <c r="C16" s="251">
        <v>1</v>
      </c>
    </row>
    <row r="17" spans="2:3" ht="21.75" customHeight="1">
      <c r="B17" s="286" t="s">
        <v>463</v>
      </c>
      <c r="C17" s="251">
        <v>1</v>
      </c>
    </row>
    <row r="18" spans="2:3" ht="21.75" customHeight="1">
      <c r="B18" s="286" t="s">
        <v>516</v>
      </c>
      <c r="C18" s="251">
        <v>1</v>
      </c>
    </row>
    <row r="19" spans="2:3" ht="21.75" customHeight="1" thickBot="1">
      <c r="B19" s="297" t="s">
        <v>334</v>
      </c>
      <c r="C19" s="251">
        <v>1</v>
      </c>
    </row>
    <row r="20" spans="2:3" ht="20.25" customHeight="1" thickBot="1">
      <c r="B20" s="252" t="s">
        <v>31</v>
      </c>
      <c r="C20" s="253">
        <f>SUM(C7:C19)</f>
        <v>59</v>
      </c>
    </row>
    <row r="22" ht="15">
      <c r="B22" t="s">
        <v>18</v>
      </c>
    </row>
  </sheetData>
  <sheetProtection/>
  <mergeCells count="2">
    <mergeCell ref="A4:D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&amp;L19.02.2016&amp;CTÜRKİYE ODALAR ve BORSALAR BİRLİĞİ 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1" max="241" width="26.8515625" style="0" customWidth="1"/>
  </cols>
  <sheetData>
    <row r="2" spans="1:8" ht="18.75" thickBot="1">
      <c r="A2" s="310" t="s">
        <v>490</v>
      </c>
      <c r="B2" s="310"/>
      <c r="C2" s="310"/>
      <c r="D2" s="310"/>
      <c r="E2" s="310"/>
      <c r="F2" s="310"/>
      <c r="G2" s="310"/>
      <c r="H2" s="310"/>
    </row>
    <row r="5" spans="1:8" ht="18.75" customHeight="1">
      <c r="A5" s="440" t="s">
        <v>304</v>
      </c>
      <c r="B5" s="440"/>
      <c r="C5" s="440"/>
      <c r="D5" s="440"/>
      <c r="E5" s="440"/>
      <c r="F5" s="440"/>
      <c r="G5" s="440"/>
      <c r="H5" s="440"/>
    </row>
    <row r="6" spans="2:8" ht="15.75">
      <c r="B6" s="1"/>
      <c r="C6" s="87"/>
      <c r="D6" s="87"/>
      <c r="E6" s="87"/>
      <c r="F6" s="87"/>
      <c r="G6" s="87"/>
      <c r="H6" s="87"/>
    </row>
    <row r="7" spans="2:8" ht="15.75">
      <c r="B7" s="1"/>
      <c r="C7" s="87"/>
      <c r="D7" s="87"/>
      <c r="E7" s="87"/>
      <c r="F7" s="87"/>
      <c r="G7" s="87"/>
      <c r="H7" s="87"/>
    </row>
    <row r="9" spans="1:7" ht="31.5" customHeight="1">
      <c r="A9" s="115"/>
      <c r="B9" s="441" t="s">
        <v>3</v>
      </c>
      <c r="C9" s="442"/>
      <c r="D9" s="441" t="s">
        <v>6</v>
      </c>
      <c r="E9" s="442"/>
      <c r="F9" s="441" t="s">
        <v>2</v>
      </c>
      <c r="G9" s="442"/>
    </row>
    <row r="10" spans="1:7" ht="31.5" customHeight="1">
      <c r="A10" s="116" t="s">
        <v>9</v>
      </c>
      <c r="B10" s="445">
        <v>57</v>
      </c>
      <c r="C10" s="446"/>
      <c r="D10" s="445">
        <v>409</v>
      </c>
      <c r="E10" s="446"/>
      <c r="F10" s="447">
        <v>466</v>
      </c>
      <c r="G10" s="448"/>
    </row>
    <row r="11" spans="1:8" ht="60" customHeight="1">
      <c r="A11" s="117" t="s">
        <v>243</v>
      </c>
      <c r="B11" s="449">
        <v>32786050</v>
      </c>
      <c r="C11" s="450"/>
      <c r="D11" s="449">
        <v>71997000</v>
      </c>
      <c r="E11" s="450"/>
      <c r="F11" s="449">
        <v>104783050</v>
      </c>
      <c r="G11" s="450"/>
      <c r="H11" s="165"/>
    </row>
    <row r="12" spans="1:8" ht="45">
      <c r="A12" s="118" t="s">
        <v>244</v>
      </c>
      <c r="B12" s="449">
        <v>28370536</v>
      </c>
      <c r="C12" s="450"/>
      <c r="D12" s="449">
        <v>65260200</v>
      </c>
      <c r="E12" s="450"/>
      <c r="F12" s="449">
        <v>93630736</v>
      </c>
      <c r="G12" s="450"/>
      <c r="H12" s="165"/>
    </row>
    <row r="13" spans="1:7" ht="60" customHeight="1">
      <c r="A13" s="119" t="s">
        <v>245</v>
      </c>
      <c r="B13" s="443">
        <v>86.53</v>
      </c>
      <c r="C13" s="444"/>
      <c r="D13" s="443">
        <v>90.64</v>
      </c>
      <c r="E13" s="444"/>
      <c r="F13" s="443">
        <v>89.36</v>
      </c>
      <c r="G13" s="444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ht="15.75" customHeight="1"/>
    <row r="20" ht="15.75" customHeight="1"/>
    <row r="21" ht="31.5" customHeight="1"/>
    <row r="25" ht="60" customHeight="1"/>
    <row r="28" ht="18.75" customHeight="1"/>
  </sheetData>
  <sheetProtection/>
  <mergeCells count="17">
    <mergeCell ref="F10:G10"/>
    <mergeCell ref="B11:C11"/>
    <mergeCell ref="D11:E11"/>
    <mergeCell ref="F11:G11"/>
    <mergeCell ref="B12:C12"/>
    <mergeCell ref="D12:E12"/>
    <mergeCell ref="F12:G12"/>
    <mergeCell ref="A2:H2"/>
    <mergeCell ref="A5:H5"/>
    <mergeCell ref="B9:C9"/>
    <mergeCell ref="D9:E9"/>
    <mergeCell ref="F9:G9"/>
    <mergeCell ref="B13:C13"/>
    <mergeCell ref="D13:E13"/>
    <mergeCell ref="F13:G13"/>
    <mergeCell ref="B10:C10"/>
    <mergeCell ref="D10:E1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00390625" style="0" customWidth="1"/>
    <col min="3" max="3" width="17.140625" style="0" customWidth="1"/>
    <col min="4" max="4" width="13.8515625" style="0" customWidth="1"/>
    <col min="5" max="5" width="19.421875" style="0" customWidth="1"/>
    <col min="6" max="6" width="16.140625" style="0" customWidth="1"/>
    <col min="7" max="7" width="8.8515625" style="0" customWidth="1"/>
    <col min="175" max="175" width="18.00390625" style="0" customWidth="1"/>
    <col min="176" max="177" width="13.8515625" style="0" customWidth="1"/>
    <col min="178" max="178" width="19.421875" style="0" customWidth="1"/>
    <col min="179" max="179" width="10.140625" style="0" bestFit="1" customWidth="1"/>
    <col min="180" max="180" width="8.8515625" style="0" customWidth="1"/>
    <col min="181" max="181" width="10.140625" style="0" bestFit="1" customWidth="1"/>
  </cols>
  <sheetData>
    <row r="1" spans="1:7" ht="18.75" thickBot="1">
      <c r="A1" s="310" t="s">
        <v>454</v>
      </c>
      <c r="B1" s="310"/>
      <c r="C1" s="310"/>
      <c r="D1" s="310"/>
      <c r="E1" s="310"/>
      <c r="F1" s="310"/>
      <c r="G1" s="310"/>
    </row>
    <row r="3" spans="1:7" ht="15">
      <c r="A3" s="438" t="s">
        <v>496</v>
      </c>
      <c r="B3" s="438"/>
      <c r="C3" s="438"/>
      <c r="D3" s="438"/>
      <c r="E3" s="438"/>
      <c r="F3" s="438"/>
      <c r="G3" s="438"/>
    </row>
    <row r="4" spans="1:7" ht="15">
      <c r="A4" s="438"/>
      <c r="B4" s="438"/>
      <c r="C4" s="438"/>
      <c r="D4" s="438"/>
      <c r="E4" s="438"/>
      <c r="F4" s="438"/>
      <c r="G4" s="438"/>
    </row>
    <row r="5" spans="2:5" ht="15">
      <c r="B5" s="451" t="s">
        <v>134</v>
      </c>
      <c r="C5" s="451"/>
      <c r="D5" s="451"/>
      <c r="E5" s="451"/>
    </row>
    <row r="6" spans="2:5" ht="15.75" customHeight="1">
      <c r="B6" s="120"/>
      <c r="C6" s="120"/>
      <c r="D6" s="120"/>
      <c r="E6" s="120"/>
    </row>
    <row r="7" spans="2:6" ht="30" customHeight="1">
      <c r="B7" s="452" t="s">
        <v>435</v>
      </c>
      <c r="C7" s="453" t="s">
        <v>246</v>
      </c>
      <c r="D7" s="452" t="s">
        <v>247</v>
      </c>
      <c r="E7" s="452" t="s">
        <v>248</v>
      </c>
      <c r="F7" s="452" t="s">
        <v>249</v>
      </c>
    </row>
    <row r="8" spans="2:6" ht="42" customHeight="1">
      <c r="B8" s="452"/>
      <c r="C8" s="454"/>
      <c r="D8" s="452"/>
      <c r="E8" s="455"/>
      <c r="F8" s="455"/>
    </row>
    <row r="9" spans="2:6" ht="1.5" customHeight="1" hidden="1">
      <c r="B9" s="452"/>
      <c r="C9" s="254"/>
      <c r="D9" s="452"/>
      <c r="E9" s="455"/>
      <c r="F9" s="455"/>
    </row>
    <row r="10" spans="2:6" ht="15">
      <c r="B10" s="172" t="s">
        <v>386</v>
      </c>
      <c r="C10" s="172" t="s">
        <v>194</v>
      </c>
      <c r="D10" s="172">
        <v>37</v>
      </c>
      <c r="E10" s="175">
        <v>21884050</v>
      </c>
      <c r="F10" s="175">
        <v>20436536</v>
      </c>
    </row>
    <row r="11" spans="2:6" ht="15">
      <c r="B11" s="172" t="s">
        <v>358</v>
      </c>
      <c r="C11" s="172" t="s">
        <v>167</v>
      </c>
      <c r="D11" s="172">
        <v>7</v>
      </c>
      <c r="E11" s="175">
        <v>8600000</v>
      </c>
      <c r="F11" s="175">
        <v>6287000</v>
      </c>
    </row>
    <row r="12" spans="2:6" ht="15">
      <c r="B12" s="172" t="s">
        <v>359</v>
      </c>
      <c r="C12" s="172" t="s">
        <v>168</v>
      </c>
      <c r="D12" s="172">
        <v>6</v>
      </c>
      <c r="E12" s="175">
        <v>952000</v>
      </c>
      <c r="F12" s="175">
        <v>677000</v>
      </c>
    </row>
    <row r="13" spans="2:6" ht="15">
      <c r="B13" s="172" t="s">
        <v>422</v>
      </c>
      <c r="C13" s="172" t="s">
        <v>230</v>
      </c>
      <c r="D13" s="172">
        <v>2</v>
      </c>
      <c r="E13" s="175">
        <v>100000</v>
      </c>
      <c r="F13" s="175">
        <v>100000</v>
      </c>
    </row>
    <row r="14" spans="2:6" ht="15">
      <c r="B14" s="172" t="s">
        <v>429</v>
      </c>
      <c r="C14" s="172" t="s">
        <v>237</v>
      </c>
      <c r="D14" s="172">
        <v>1</v>
      </c>
      <c r="E14" s="175">
        <v>50000</v>
      </c>
      <c r="F14" s="175">
        <v>50000</v>
      </c>
    </row>
    <row r="15" spans="2:6" ht="15">
      <c r="B15" s="172" t="s">
        <v>400</v>
      </c>
      <c r="C15" s="172" t="s">
        <v>208</v>
      </c>
      <c r="D15" s="172">
        <v>1</v>
      </c>
      <c r="E15" s="175">
        <v>400000</v>
      </c>
      <c r="F15" s="175">
        <v>400000</v>
      </c>
    </row>
    <row r="16" spans="2:6" ht="15">
      <c r="B16" s="172" t="s">
        <v>387</v>
      </c>
      <c r="C16" s="172" t="s">
        <v>195</v>
      </c>
      <c r="D16" s="172">
        <v>1</v>
      </c>
      <c r="E16" s="175">
        <v>500000</v>
      </c>
      <c r="F16" s="175">
        <v>250000</v>
      </c>
    </row>
    <row r="17" spans="2:6" ht="15">
      <c r="B17" s="172" t="s">
        <v>368</v>
      </c>
      <c r="C17" s="172" t="s">
        <v>177</v>
      </c>
      <c r="D17" s="172">
        <v>1</v>
      </c>
      <c r="E17" s="175">
        <v>50000</v>
      </c>
      <c r="F17" s="175">
        <v>20000</v>
      </c>
    </row>
    <row r="18" spans="2:6" ht="15">
      <c r="B18" s="172" t="s">
        <v>385</v>
      </c>
      <c r="C18" s="172" t="s">
        <v>314</v>
      </c>
      <c r="D18" s="172">
        <v>1</v>
      </c>
      <c r="E18" s="175">
        <v>250000</v>
      </c>
      <c r="F18" s="175">
        <v>150000</v>
      </c>
    </row>
    <row r="19" spans="2:6" ht="15">
      <c r="B19" s="456" t="s">
        <v>31</v>
      </c>
      <c r="C19" s="457"/>
      <c r="D19" s="457"/>
      <c r="E19" s="458"/>
      <c r="F19" s="127">
        <f>SUM(F10:F18)</f>
        <v>28370536</v>
      </c>
    </row>
    <row r="20" spans="4:6" ht="15">
      <c r="D20" s="3"/>
      <c r="E20" s="3"/>
      <c r="F20" s="123"/>
    </row>
    <row r="21" spans="4:6" ht="15">
      <c r="D21" s="3"/>
      <c r="E21" s="3"/>
      <c r="F21" s="123"/>
    </row>
    <row r="22" spans="4:6" ht="15" customHeight="1">
      <c r="D22" s="3"/>
      <c r="E22" s="3"/>
      <c r="F22" s="123"/>
    </row>
    <row r="23" spans="4:6" ht="15" customHeight="1">
      <c r="D23" s="3"/>
      <c r="E23" s="3"/>
      <c r="F23" s="123"/>
    </row>
    <row r="24" spans="2:6" ht="15">
      <c r="B24" s="451" t="s">
        <v>144</v>
      </c>
      <c r="C24" s="451"/>
      <c r="D24" s="451"/>
      <c r="E24" s="451"/>
      <c r="F24" s="451"/>
    </row>
    <row r="25" spans="2:6" ht="15">
      <c r="B25" s="453" t="s">
        <v>435</v>
      </c>
      <c r="C25" s="453" t="s">
        <v>246</v>
      </c>
      <c r="D25" s="453" t="s">
        <v>247</v>
      </c>
      <c r="E25" s="453" t="s">
        <v>248</v>
      </c>
      <c r="F25" s="453" t="s">
        <v>249</v>
      </c>
    </row>
    <row r="26" spans="2:6" ht="15">
      <c r="B26" s="460"/>
      <c r="C26" s="460"/>
      <c r="D26" s="460"/>
      <c r="E26" s="460"/>
      <c r="F26" s="460"/>
    </row>
    <row r="27" spans="2:6" ht="33.75" customHeight="1">
      <c r="B27" s="454"/>
      <c r="C27" s="454"/>
      <c r="D27" s="454"/>
      <c r="E27" s="454"/>
      <c r="F27" s="454"/>
    </row>
    <row r="28" spans="2:6" ht="15">
      <c r="B28" s="172" t="s">
        <v>386</v>
      </c>
      <c r="C28" s="172" t="s">
        <v>194</v>
      </c>
      <c r="D28" s="175">
        <v>240</v>
      </c>
      <c r="E28" s="175">
        <v>27770000</v>
      </c>
      <c r="F28" s="175">
        <v>24293950</v>
      </c>
    </row>
    <row r="29" spans="2:6" ht="15">
      <c r="B29" s="172" t="s">
        <v>385</v>
      </c>
      <c r="C29" s="172" t="s">
        <v>314</v>
      </c>
      <c r="D29" s="172">
        <v>34</v>
      </c>
      <c r="E29" s="175">
        <v>5757000</v>
      </c>
      <c r="F29" s="175">
        <v>5417000</v>
      </c>
    </row>
    <row r="30" spans="2:6" ht="15">
      <c r="B30" s="172" t="s">
        <v>379</v>
      </c>
      <c r="C30" s="172" t="s">
        <v>188</v>
      </c>
      <c r="D30" s="172">
        <v>32</v>
      </c>
      <c r="E30" s="175">
        <v>7490000</v>
      </c>
      <c r="F30" s="175">
        <v>7490000</v>
      </c>
    </row>
    <row r="31" spans="2:6" ht="15">
      <c r="B31" s="172" t="s">
        <v>368</v>
      </c>
      <c r="C31" s="172" t="s">
        <v>177</v>
      </c>
      <c r="D31" s="172">
        <v>17</v>
      </c>
      <c r="E31" s="175">
        <v>2275000</v>
      </c>
      <c r="F31" s="175">
        <v>2041250</v>
      </c>
    </row>
    <row r="32" spans="2:6" ht="15">
      <c r="B32" s="172" t="s">
        <v>359</v>
      </c>
      <c r="C32" s="172" t="s">
        <v>168</v>
      </c>
      <c r="D32" s="172">
        <v>13</v>
      </c>
      <c r="E32" s="175">
        <v>1400000</v>
      </c>
      <c r="F32" s="175">
        <v>784000</v>
      </c>
    </row>
    <row r="33" spans="2:6" ht="15">
      <c r="B33" s="172" t="s">
        <v>358</v>
      </c>
      <c r="C33" s="172" t="s">
        <v>167</v>
      </c>
      <c r="D33" s="172">
        <v>9</v>
      </c>
      <c r="E33" s="175">
        <v>580000</v>
      </c>
      <c r="F33" s="175">
        <v>487400</v>
      </c>
    </row>
    <row r="34" spans="2:6" ht="15">
      <c r="B34" s="172" t="s">
        <v>383</v>
      </c>
      <c r="C34" s="172" t="s">
        <v>192</v>
      </c>
      <c r="D34" s="172">
        <v>9</v>
      </c>
      <c r="E34" s="175">
        <v>1560000</v>
      </c>
      <c r="F34" s="175">
        <v>1560000</v>
      </c>
    </row>
    <row r="35" spans="2:6" ht="15">
      <c r="B35" s="172" t="s">
        <v>400</v>
      </c>
      <c r="C35" s="172" t="s">
        <v>208</v>
      </c>
      <c r="D35" s="172">
        <v>5</v>
      </c>
      <c r="E35" s="175">
        <v>1170000</v>
      </c>
      <c r="F35" s="175">
        <v>613500</v>
      </c>
    </row>
    <row r="36" spans="2:6" ht="15">
      <c r="B36" s="172" t="s">
        <v>429</v>
      </c>
      <c r="C36" s="172" t="s">
        <v>237</v>
      </c>
      <c r="D36" s="172">
        <v>5</v>
      </c>
      <c r="E36" s="175">
        <v>1850000</v>
      </c>
      <c r="F36" s="175">
        <v>1595000</v>
      </c>
    </row>
    <row r="37" spans="2:6" ht="15">
      <c r="B37" s="172" t="s">
        <v>387</v>
      </c>
      <c r="C37" s="172" t="s">
        <v>195</v>
      </c>
      <c r="D37" s="172">
        <v>4</v>
      </c>
      <c r="E37" s="175">
        <v>15560000</v>
      </c>
      <c r="F37" s="175">
        <v>15534700</v>
      </c>
    </row>
    <row r="38" spans="2:6" ht="15">
      <c r="B38" s="172" t="s">
        <v>399</v>
      </c>
      <c r="C38" s="172" t="s">
        <v>207</v>
      </c>
      <c r="D38" s="172">
        <v>3</v>
      </c>
      <c r="E38" s="175">
        <v>1500000</v>
      </c>
      <c r="F38" s="175">
        <v>1200000</v>
      </c>
    </row>
    <row r="39" spans="2:6" ht="15">
      <c r="B39" s="172" t="s">
        <v>415</v>
      </c>
      <c r="C39" s="172" t="s">
        <v>223</v>
      </c>
      <c r="D39" s="172">
        <v>3</v>
      </c>
      <c r="E39" s="175">
        <v>150000</v>
      </c>
      <c r="F39" s="175">
        <v>150000</v>
      </c>
    </row>
    <row r="40" spans="2:6" ht="15">
      <c r="B40" s="172" t="s">
        <v>431</v>
      </c>
      <c r="C40" s="172" t="s">
        <v>239</v>
      </c>
      <c r="D40" s="172">
        <v>3</v>
      </c>
      <c r="E40" s="175">
        <v>450000</v>
      </c>
      <c r="F40" s="175">
        <v>450000</v>
      </c>
    </row>
    <row r="41" spans="2:6" ht="15">
      <c r="B41" s="172" t="s">
        <v>394</v>
      </c>
      <c r="C41" s="172" t="s">
        <v>202</v>
      </c>
      <c r="D41" s="172">
        <v>3</v>
      </c>
      <c r="E41" s="175">
        <v>405000</v>
      </c>
      <c r="F41" s="175">
        <v>202500</v>
      </c>
    </row>
    <row r="42" spans="2:6" ht="15">
      <c r="B42" s="172" t="s">
        <v>393</v>
      </c>
      <c r="C42" s="172" t="s">
        <v>201</v>
      </c>
      <c r="D42" s="172">
        <v>3</v>
      </c>
      <c r="E42" s="175">
        <v>625000</v>
      </c>
      <c r="F42" s="175">
        <v>620000</v>
      </c>
    </row>
    <row r="43" spans="2:6" ht="15">
      <c r="B43" s="172" t="s">
        <v>411</v>
      </c>
      <c r="C43" s="172" t="s">
        <v>219</v>
      </c>
      <c r="D43" s="172">
        <v>3</v>
      </c>
      <c r="E43" s="175">
        <v>1060000</v>
      </c>
      <c r="F43" s="175">
        <v>1031000</v>
      </c>
    </row>
    <row r="44" spans="2:6" ht="15">
      <c r="B44" s="172" t="s">
        <v>417</v>
      </c>
      <c r="C44" s="172" t="s">
        <v>225</v>
      </c>
      <c r="D44" s="172">
        <v>3</v>
      </c>
      <c r="E44" s="175">
        <v>190000</v>
      </c>
      <c r="F44" s="175">
        <v>190000</v>
      </c>
    </row>
    <row r="45" spans="2:6" ht="15">
      <c r="B45" s="172" t="s">
        <v>406</v>
      </c>
      <c r="C45" s="172" t="s">
        <v>214</v>
      </c>
      <c r="D45" s="172">
        <v>3</v>
      </c>
      <c r="E45" s="175">
        <v>550000</v>
      </c>
      <c r="F45" s="175">
        <v>550000</v>
      </c>
    </row>
    <row r="46" spans="2:6" ht="15">
      <c r="B46" s="172" t="s">
        <v>361</v>
      </c>
      <c r="C46" s="172" t="s">
        <v>170</v>
      </c>
      <c r="D46" s="172">
        <v>3</v>
      </c>
      <c r="E46" s="175">
        <v>140000</v>
      </c>
      <c r="F46" s="175">
        <v>90000</v>
      </c>
    </row>
    <row r="47" spans="2:6" ht="15">
      <c r="B47" s="172" t="s">
        <v>372</v>
      </c>
      <c r="C47" s="172" t="s">
        <v>181</v>
      </c>
      <c r="D47" s="172">
        <v>2</v>
      </c>
      <c r="E47" s="175">
        <v>290000</v>
      </c>
      <c r="F47" s="175">
        <v>129700</v>
      </c>
    </row>
    <row r="48" spans="2:6" ht="15">
      <c r="B48" s="172" t="s">
        <v>433</v>
      </c>
      <c r="C48" s="172" t="s">
        <v>241</v>
      </c>
      <c r="D48" s="172">
        <v>2</v>
      </c>
      <c r="E48" s="175">
        <v>200000</v>
      </c>
      <c r="F48" s="175">
        <v>200000</v>
      </c>
    </row>
    <row r="49" spans="2:6" ht="15">
      <c r="B49" s="172" t="s">
        <v>353</v>
      </c>
      <c r="C49" s="172" t="s">
        <v>163</v>
      </c>
      <c r="D49" s="172">
        <v>2</v>
      </c>
      <c r="E49" s="175">
        <v>150000</v>
      </c>
      <c r="F49" s="175">
        <v>75000</v>
      </c>
    </row>
    <row r="50" spans="2:6" ht="15">
      <c r="B50" s="172" t="s">
        <v>416</v>
      </c>
      <c r="C50" s="172" t="s">
        <v>224</v>
      </c>
      <c r="D50" s="172">
        <v>1</v>
      </c>
      <c r="E50" s="175">
        <v>15000</v>
      </c>
      <c r="F50" s="175">
        <v>15000</v>
      </c>
    </row>
    <row r="51" spans="2:6" ht="15">
      <c r="B51" s="172" t="s">
        <v>413</v>
      </c>
      <c r="C51" s="172" t="s">
        <v>221</v>
      </c>
      <c r="D51" s="172">
        <v>1</v>
      </c>
      <c r="E51" s="175">
        <v>100000</v>
      </c>
      <c r="F51" s="175">
        <v>100000</v>
      </c>
    </row>
    <row r="52" spans="2:6" ht="15">
      <c r="B52" s="172" t="s">
        <v>407</v>
      </c>
      <c r="C52" s="172" t="s">
        <v>215</v>
      </c>
      <c r="D52" s="172">
        <v>1</v>
      </c>
      <c r="E52" s="175">
        <v>60000</v>
      </c>
      <c r="F52" s="175">
        <v>60000</v>
      </c>
    </row>
    <row r="53" spans="2:6" ht="15">
      <c r="B53" s="172" t="s">
        <v>403</v>
      </c>
      <c r="C53" s="172" t="s">
        <v>211</v>
      </c>
      <c r="D53" s="172">
        <v>1</v>
      </c>
      <c r="E53" s="175">
        <v>500000</v>
      </c>
      <c r="F53" s="175">
        <v>250000</v>
      </c>
    </row>
    <row r="54" spans="2:6" ht="15">
      <c r="B54" s="172" t="s">
        <v>397</v>
      </c>
      <c r="C54" s="172" t="s">
        <v>205</v>
      </c>
      <c r="D54" s="172">
        <v>1</v>
      </c>
      <c r="E54" s="175">
        <v>10000</v>
      </c>
      <c r="F54" s="175">
        <v>10000</v>
      </c>
    </row>
    <row r="55" spans="2:6" ht="15">
      <c r="B55" s="172" t="s">
        <v>396</v>
      </c>
      <c r="C55" s="172" t="s">
        <v>204</v>
      </c>
      <c r="D55" s="172">
        <v>1</v>
      </c>
      <c r="E55" s="175">
        <v>100000</v>
      </c>
      <c r="F55" s="175">
        <v>50000</v>
      </c>
    </row>
    <row r="56" spans="2:6" ht="15">
      <c r="B56" s="172" t="s">
        <v>390</v>
      </c>
      <c r="C56" s="172" t="s">
        <v>198</v>
      </c>
      <c r="D56" s="172">
        <v>1</v>
      </c>
      <c r="E56" s="175">
        <v>30000</v>
      </c>
      <c r="F56" s="175">
        <v>30000</v>
      </c>
    </row>
    <row r="57" spans="2:6" ht="15">
      <c r="B57" s="172" t="s">
        <v>355</v>
      </c>
      <c r="C57" s="172" t="s">
        <v>513</v>
      </c>
      <c r="D57" s="172">
        <v>1</v>
      </c>
      <c r="E57" s="175">
        <v>60000</v>
      </c>
      <c r="F57" s="175">
        <v>40200</v>
      </c>
    </row>
    <row r="58" spans="2:6" ht="15">
      <c r="B58" s="456" t="s">
        <v>31</v>
      </c>
      <c r="C58" s="457"/>
      <c r="D58" s="457"/>
      <c r="E58" s="458"/>
      <c r="F58" s="127">
        <f>SUM(F28:F57)</f>
        <v>65260200</v>
      </c>
    </row>
    <row r="59" spans="2:4" ht="15">
      <c r="B59" s="459" t="s">
        <v>18</v>
      </c>
      <c r="C59" s="459"/>
      <c r="D59" s="459"/>
    </row>
  </sheetData>
  <sheetProtection/>
  <mergeCells count="17">
    <mergeCell ref="B19:E19"/>
    <mergeCell ref="B58:E58"/>
    <mergeCell ref="B59:D59"/>
    <mergeCell ref="C25:C27"/>
    <mergeCell ref="B24:F24"/>
    <mergeCell ref="B25:B27"/>
    <mergeCell ref="D25:D27"/>
    <mergeCell ref="E25:E27"/>
    <mergeCell ref="F25:F27"/>
    <mergeCell ref="A1:G1"/>
    <mergeCell ref="A3:G4"/>
    <mergeCell ref="B5:E5"/>
    <mergeCell ref="B7:B9"/>
    <mergeCell ref="C7:C8"/>
    <mergeCell ref="D7:D9"/>
    <mergeCell ref="E7:E9"/>
    <mergeCell ref="F7:F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86" max="186" width="18.00390625" style="0" customWidth="1"/>
    <col min="187" max="188" width="13.8515625" style="0" customWidth="1"/>
    <col min="189" max="189" width="19.421875" style="0" customWidth="1"/>
    <col min="191" max="191" width="11.421875" style="0" customWidth="1"/>
    <col min="193" max="193" width="20.140625" style="0" bestFit="1" customWidth="1"/>
  </cols>
  <sheetData>
    <row r="1" spans="1:6" ht="21.75" customHeight="1" thickBot="1">
      <c r="A1" s="462" t="s">
        <v>492</v>
      </c>
      <c r="B1" s="462"/>
      <c r="C1" s="462"/>
      <c r="D1" s="462"/>
      <c r="E1" s="462"/>
      <c r="F1" s="462"/>
    </row>
    <row r="3" spans="1:6" ht="16.5" customHeight="1">
      <c r="A3" s="324" t="s">
        <v>250</v>
      </c>
      <c r="B3" s="324"/>
      <c r="C3" s="324"/>
      <c r="D3" s="324"/>
      <c r="E3" s="324"/>
      <c r="F3" s="324"/>
    </row>
    <row r="4" spans="2:5" ht="16.5" customHeight="1">
      <c r="B4" s="451" t="s">
        <v>134</v>
      </c>
      <c r="C4" s="451"/>
      <c r="D4" s="451"/>
      <c r="E4" s="451"/>
    </row>
    <row r="5" spans="2:5" ht="13.5" customHeight="1">
      <c r="B5" s="120"/>
      <c r="C5" s="120"/>
      <c r="D5" s="120"/>
      <c r="E5" s="120"/>
    </row>
    <row r="6" spans="2:5" ht="16.5" customHeight="1">
      <c r="B6" s="452" t="s">
        <v>251</v>
      </c>
      <c r="C6" s="452" t="s">
        <v>252</v>
      </c>
      <c r="D6" s="452" t="s">
        <v>248</v>
      </c>
      <c r="E6" s="452" t="s">
        <v>249</v>
      </c>
    </row>
    <row r="7" spans="2:5" ht="16.5" customHeight="1">
      <c r="B7" s="452"/>
      <c r="C7" s="452"/>
      <c r="D7" s="455"/>
      <c r="E7" s="455"/>
    </row>
    <row r="8" spans="2:5" ht="24" customHeight="1">
      <c r="B8" s="452"/>
      <c r="C8" s="452"/>
      <c r="D8" s="455"/>
      <c r="E8" s="455"/>
    </row>
    <row r="9" spans="2:5" ht="16.5" customHeight="1">
      <c r="B9" s="121" t="s">
        <v>300</v>
      </c>
      <c r="C9" s="121">
        <v>8</v>
      </c>
      <c r="D9" s="122">
        <v>6380000</v>
      </c>
      <c r="E9" s="122">
        <v>3005000</v>
      </c>
    </row>
    <row r="10" spans="2:5" ht="16.5" customHeight="1">
      <c r="B10" s="121" t="s">
        <v>284</v>
      </c>
      <c r="C10" s="121">
        <v>8</v>
      </c>
      <c r="D10" s="122">
        <v>3650000</v>
      </c>
      <c r="E10" s="122">
        <v>3121500</v>
      </c>
    </row>
    <row r="11" spans="2:5" ht="16.5" customHeight="1">
      <c r="B11" s="121" t="s">
        <v>297</v>
      </c>
      <c r="C11" s="121">
        <v>6</v>
      </c>
      <c r="D11" s="122">
        <v>400000</v>
      </c>
      <c r="E11" s="122">
        <v>296000</v>
      </c>
    </row>
    <row r="12" spans="2:5" ht="16.5" customHeight="1">
      <c r="B12" s="121" t="s">
        <v>286</v>
      </c>
      <c r="C12" s="121">
        <v>5</v>
      </c>
      <c r="D12" s="122">
        <v>400000</v>
      </c>
      <c r="E12" s="122">
        <v>400000</v>
      </c>
    </row>
    <row r="13" spans="2:5" ht="16.5" customHeight="1">
      <c r="B13" s="121" t="s">
        <v>283</v>
      </c>
      <c r="C13" s="121">
        <v>4</v>
      </c>
      <c r="D13" s="122">
        <v>352000</v>
      </c>
      <c r="E13" s="122">
        <v>298500</v>
      </c>
    </row>
    <row r="14" spans="2:5" ht="16.5" customHeight="1">
      <c r="B14" s="121" t="s">
        <v>316</v>
      </c>
      <c r="C14" s="121">
        <v>3</v>
      </c>
      <c r="D14" s="122">
        <v>330000</v>
      </c>
      <c r="E14" s="122">
        <v>194500</v>
      </c>
    </row>
    <row r="15" spans="2:5" ht="16.5" customHeight="1">
      <c r="B15" s="121" t="s">
        <v>328</v>
      </c>
      <c r="C15" s="121">
        <v>2</v>
      </c>
      <c r="D15" s="122">
        <v>702000</v>
      </c>
      <c r="E15" s="122">
        <v>96020</v>
      </c>
    </row>
    <row r="16" spans="2:5" ht="16.5" customHeight="1">
      <c r="B16" s="121" t="s">
        <v>517</v>
      </c>
      <c r="C16" s="121">
        <v>2</v>
      </c>
      <c r="D16" s="122">
        <v>14600000</v>
      </c>
      <c r="E16" s="122">
        <v>14537500</v>
      </c>
    </row>
    <row r="17" spans="2:5" ht="16.5" customHeight="1">
      <c r="B17" s="121" t="s">
        <v>518</v>
      </c>
      <c r="C17" s="121">
        <v>2</v>
      </c>
      <c r="D17" s="122">
        <v>150000</v>
      </c>
      <c r="E17" s="122">
        <v>82500</v>
      </c>
    </row>
    <row r="18" spans="2:5" ht="16.5" customHeight="1">
      <c r="B18" s="121" t="s">
        <v>294</v>
      </c>
      <c r="C18" s="121">
        <v>2</v>
      </c>
      <c r="D18" s="122">
        <v>5050000</v>
      </c>
      <c r="E18" s="122">
        <v>1550000</v>
      </c>
    </row>
    <row r="19" spans="2:5" ht="16.5" customHeight="1">
      <c r="B19" s="121" t="s">
        <v>465</v>
      </c>
      <c r="C19" s="121">
        <v>2</v>
      </c>
      <c r="D19" s="122">
        <v>150050</v>
      </c>
      <c r="E19" s="122">
        <v>58016</v>
      </c>
    </row>
    <row r="20" spans="2:5" ht="16.5" customHeight="1">
      <c r="B20" s="121" t="s">
        <v>290</v>
      </c>
      <c r="C20" s="121">
        <v>2</v>
      </c>
      <c r="D20" s="122">
        <v>1000000</v>
      </c>
      <c r="E20" s="122">
        <v>500000</v>
      </c>
    </row>
    <row r="21" spans="2:5" ht="16.5" customHeight="1">
      <c r="B21" s="121" t="s">
        <v>467</v>
      </c>
      <c r="C21" s="121">
        <v>2</v>
      </c>
      <c r="D21" s="122">
        <v>1550000</v>
      </c>
      <c r="E21" s="122">
        <v>1250000</v>
      </c>
    </row>
    <row r="22" spans="2:5" ht="16.5" customHeight="1">
      <c r="B22" s="121" t="s">
        <v>519</v>
      </c>
      <c r="C22" s="121">
        <v>2</v>
      </c>
      <c r="D22" s="122">
        <v>450000</v>
      </c>
      <c r="E22" s="122">
        <v>225000</v>
      </c>
    </row>
    <row r="23" spans="2:5" ht="16.5" customHeight="1">
      <c r="B23" s="121" t="s">
        <v>292</v>
      </c>
      <c r="C23" s="121">
        <v>2</v>
      </c>
      <c r="D23" s="122">
        <v>2400000</v>
      </c>
      <c r="E23" s="122">
        <v>2200000</v>
      </c>
    </row>
    <row r="24" spans="2:5" ht="16.5" customHeight="1">
      <c r="B24" s="121" t="s">
        <v>285</v>
      </c>
      <c r="C24" s="121">
        <v>2</v>
      </c>
      <c r="D24" s="122">
        <v>150000</v>
      </c>
      <c r="E24" s="122">
        <v>95000</v>
      </c>
    </row>
    <row r="25" spans="2:5" ht="16.5" customHeight="1">
      <c r="B25" s="121" t="s">
        <v>301</v>
      </c>
      <c r="C25" s="121">
        <v>1</v>
      </c>
      <c r="D25" s="122">
        <v>50000</v>
      </c>
      <c r="E25" s="122">
        <v>50000</v>
      </c>
    </row>
    <row r="26" spans="2:5" ht="16.5" customHeight="1">
      <c r="B26" s="121" t="s">
        <v>520</v>
      </c>
      <c r="C26" s="121">
        <v>1</v>
      </c>
      <c r="D26" s="122">
        <v>50000</v>
      </c>
      <c r="E26" s="122">
        <v>25000</v>
      </c>
    </row>
    <row r="27" spans="2:5" ht="16.5" customHeight="1">
      <c r="B27" s="121" t="s">
        <v>288</v>
      </c>
      <c r="C27" s="121">
        <v>1</v>
      </c>
      <c r="D27" s="122">
        <v>50000</v>
      </c>
      <c r="E27" s="122">
        <v>40000</v>
      </c>
    </row>
    <row r="28" spans="2:5" ht="16.5" customHeight="1">
      <c r="B28" s="121" t="s">
        <v>466</v>
      </c>
      <c r="C28" s="121">
        <v>1</v>
      </c>
      <c r="D28" s="122">
        <v>350000</v>
      </c>
      <c r="E28" s="122">
        <v>66500</v>
      </c>
    </row>
    <row r="29" spans="2:5" ht="16.5" customHeight="1">
      <c r="B29" s="121" t="s">
        <v>307</v>
      </c>
      <c r="C29" s="121">
        <v>1</v>
      </c>
      <c r="D29" s="122">
        <v>102000</v>
      </c>
      <c r="E29" s="122">
        <v>102000</v>
      </c>
    </row>
    <row r="30" spans="2:5" ht="16.5" customHeight="1">
      <c r="B30" s="121" t="s">
        <v>287</v>
      </c>
      <c r="C30" s="121">
        <v>1</v>
      </c>
      <c r="D30" s="122">
        <v>50000</v>
      </c>
      <c r="E30" s="122">
        <v>27500</v>
      </c>
    </row>
    <row r="31" spans="2:5" ht="16.5" customHeight="1">
      <c r="B31" s="121" t="s">
        <v>441</v>
      </c>
      <c r="C31" s="121">
        <v>1</v>
      </c>
      <c r="D31" s="122">
        <v>50000</v>
      </c>
      <c r="E31" s="122">
        <v>50000</v>
      </c>
    </row>
    <row r="32" spans="2:5" ht="16.5" customHeight="1">
      <c r="B32" s="121" t="s">
        <v>296</v>
      </c>
      <c r="C32" s="121">
        <v>1</v>
      </c>
      <c r="D32" s="122">
        <v>100000</v>
      </c>
      <c r="E32" s="122">
        <v>100000</v>
      </c>
    </row>
    <row r="33" spans="2:5" ht="16.5" customHeight="1">
      <c r="B33" s="461" t="s">
        <v>31</v>
      </c>
      <c r="C33" s="461"/>
      <c r="D33" s="461"/>
      <c r="E33" s="127">
        <f>SUM(E9:E32)</f>
        <v>28370536</v>
      </c>
    </row>
    <row r="34" spans="2:5" ht="16.5" customHeight="1">
      <c r="B34" s="124"/>
      <c r="C34" s="124"/>
      <c r="D34" s="125"/>
      <c r="E34" s="125"/>
    </row>
    <row r="35" spans="2:5" ht="16.5" customHeight="1">
      <c r="B35" s="124"/>
      <c r="C35" s="124"/>
      <c r="D35" s="125"/>
      <c r="E35" s="125"/>
    </row>
    <row r="36" spans="2:5" ht="16.5" customHeight="1">
      <c r="B36" s="124"/>
      <c r="C36" s="124"/>
      <c r="D36" s="125"/>
      <c r="E36" s="125"/>
    </row>
    <row r="37" spans="2:5" ht="16.5" customHeight="1">
      <c r="B37" s="124"/>
      <c r="C37" s="124"/>
      <c r="D37" s="125"/>
      <c r="E37" s="125"/>
    </row>
    <row r="38" spans="2:5" ht="16.5" customHeight="1">
      <c r="B38" s="124"/>
      <c r="C38" s="124"/>
      <c r="D38" s="125"/>
      <c r="E38" s="125"/>
    </row>
    <row r="39" spans="2:5" ht="16.5" customHeight="1">
      <c r="B39" s="124"/>
      <c r="C39" s="124"/>
      <c r="D39" s="125"/>
      <c r="E39" s="125"/>
    </row>
    <row r="40" spans="2:5" ht="16.5" customHeight="1">
      <c r="B40" s="124"/>
      <c r="C40" s="124"/>
      <c r="D40" s="125"/>
      <c r="E40" s="125"/>
    </row>
    <row r="41" spans="2:5" ht="16.5" customHeight="1">
      <c r="B41" s="124"/>
      <c r="C41" s="124"/>
      <c r="D41" s="125"/>
      <c r="E41" s="125"/>
    </row>
    <row r="42" spans="2:5" ht="16.5" customHeight="1">
      <c r="B42" s="124"/>
      <c r="C42" s="124"/>
      <c r="D42" s="125"/>
      <c r="E42" s="125"/>
    </row>
    <row r="43" spans="2:5" ht="16.5" customHeight="1">
      <c r="B43" s="124"/>
      <c r="C43" s="124"/>
      <c r="D43" s="125"/>
      <c r="E43" s="125"/>
    </row>
    <row r="44" spans="2:5" ht="16.5" customHeight="1">
      <c r="B44" s="124"/>
      <c r="C44" s="124"/>
      <c r="D44" s="125"/>
      <c r="E44" s="125"/>
    </row>
    <row r="45" spans="2:5" ht="16.5" customHeight="1">
      <c r="B45" s="124"/>
      <c r="C45" s="124"/>
      <c r="D45" s="125"/>
      <c r="E45" s="125"/>
    </row>
    <row r="46" spans="2:5" ht="16.5" customHeight="1">
      <c r="B46" s="124"/>
      <c r="C46" s="124"/>
      <c r="D46" s="125"/>
      <c r="E46" s="125"/>
    </row>
    <row r="47" spans="2:5" ht="16.5" customHeight="1">
      <c r="B47" s="451" t="s">
        <v>144</v>
      </c>
      <c r="C47" s="451"/>
      <c r="D47" s="451"/>
      <c r="E47" s="451"/>
    </row>
    <row r="48" spans="2:5" ht="16.5" customHeight="1">
      <c r="B48" s="126"/>
      <c r="C48" s="126"/>
      <c r="D48" s="126"/>
      <c r="E48" s="126"/>
    </row>
    <row r="49" spans="2:5" ht="16.5" customHeight="1">
      <c r="B49" s="452" t="s">
        <v>251</v>
      </c>
      <c r="C49" s="452" t="s">
        <v>247</v>
      </c>
      <c r="D49" s="452" t="s">
        <v>248</v>
      </c>
      <c r="E49" s="452" t="s">
        <v>249</v>
      </c>
    </row>
    <row r="50" spans="2:5" ht="16.5" customHeight="1">
      <c r="B50" s="452"/>
      <c r="C50" s="452"/>
      <c r="D50" s="455"/>
      <c r="E50" s="455"/>
    </row>
    <row r="51" spans="2:5" ht="26.25" customHeight="1">
      <c r="B51" s="452"/>
      <c r="C51" s="452"/>
      <c r="D51" s="455"/>
      <c r="E51" s="455"/>
    </row>
    <row r="52" spans="2:5" ht="16.5" customHeight="1">
      <c r="B52" s="121" t="s">
        <v>300</v>
      </c>
      <c r="C52" s="128">
        <v>219</v>
      </c>
      <c r="D52" s="129">
        <v>31552000</v>
      </c>
      <c r="E52" s="129">
        <v>29653800</v>
      </c>
    </row>
    <row r="53" spans="2:5" ht="16.5" customHeight="1">
      <c r="B53" s="121" t="s">
        <v>294</v>
      </c>
      <c r="C53" s="128">
        <v>29</v>
      </c>
      <c r="D53" s="129">
        <v>5265000</v>
      </c>
      <c r="E53" s="129">
        <v>4597000</v>
      </c>
    </row>
    <row r="54" spans="2:5" ht="16.5" customHeight="1">
      <c r="B54" s="121" t="s">
        <v>284</v>
      </c>
      <c r="C54" s="128">
        <v>28</v>
      </c>
      <c r="D54" s="129">
        <v>2555000</v>
      </c>
      <c r="E54" s="129">
        <v>1593900</v>
      </c>
    </row>
    <row r="55" spans="2:5" ht="16.5" customHeight="1">
      <c r="B55" s="121" t="s">
        <v>283</v>
      </c>
      <c r="C55" s="128">
        <v>19</v>
      </c>
      <c r="D55" s="129">
        <v>1305000</v>
      </c>
      <c r="E55" s="129">
        <v>1257400</v>
      </c>
    </row>
    <row r="56" spans="2:5" ht="16.5" customHeight="1">
      <c r="B56" s="121" t="s">
        <v>297</v>
      </c>
      <c r="C56" s="128">
        <v>12</v>
      </c>
      <c r="D56" s="129">
        <v>2880000</v>
      </c>
      <c r="E56" s="129">
        <v>2071000</v>
      </c>
    </row>
    <row r="57" spans="2:5" ht="16.5" customHeight="1">
      <c r="B57" s="121" t="s">
        <v>298</v>
      </c>
      <c r="C57" s="128">
        <v>8</v>
      </c>
      <c r="D57" s="129">
        <v>2865000</v>
      </c>
      <c r="E57" s="129">
        <v>1968500</v>
      </c>
    </row>
    <row r="58" spans="2:5" ht="16.5" customHeight="1">
      <c r="B58" s="121" t="s">
        <v>307</v>
      </c>
      <c r="C58" s="128">
        <v>8</v>
      </c>
      <c r="D58" s="129">
        <v>720000</v>
      </c>
      <c r="E58" s="129">
        <v>680000</v>
      </c>
    </row>
    <row r="59" spans="2:5" ht="16.5" customHeight="1">
      <c r="B59" s="121" t="s">
        <v>286</v>
      </c>
      <c r="C59" s="128">
        <v>8</v>
      </c>
      <c r="D59" s="129">
        <v>580000</v>
      </c>
      <c r="E59" s="129">
        <v>378900</v>
      </c>
    </row>
    <row r="60" spans="2:5" ht="16.5" customHeight="1">
      <c r="B60" s="121" t="s">
        <v>301</v>
      </c>
      <c r="C60" s="128">
        <v>7</v>
      </c>
      <c r="D60" s="129">
        <v>1375000</v>
      </c>
      <c r="E60" s="129">
        <v>873250</v>
      </c>
    </row>
    <row r="61" spans="2:5" ht="16.5" customHeight="1">
      <c r="B61" s="121" t="s">
        <v>296</v>
      </c>
      <c r="C61" s="128">
        <v>7</v>
      </c>
      <c r="D61" s="129">
        <v>1720000</v>
      </c>
      <c r="E61" s="129">
        <v>578400</v>
      </c>
    </row>
    <row r="62" spans="2:5" ht="16.5" customHeight="1">
      <c r="B62" s="121" t="s">
        <v>302</v>
      </c>
      <c r="C62" s="128">
        <v>5</v>
      </c>
      <c r="D62" s="129">
        <v>320000</v>
      </c>
      <c r="E62" s="129">
        <v>295000</v>
      </c>
    </row>
    <row r="63" spans="2:5" ht="16.5" customHeight="1">
      <c r="B63" s="121" t="s">
        <v>295</v>
      </c>
      <c r="C63" s="128">
        <v>5</v>
      </c>
      <c r="D63" s="129">
        <v>16095000</v>
      </c>
      <c r="E63" s="129">
        <v>15837200</v>
      </c>
    </row>
    <row r="64" spans="2:5" ht="16.5" customHeight="1">
      <c r="B64" s="121" t="s">
        <v>444</v>
      </c>
      <c r="C64" s="128">
        <v>4</v>
      </c>
      <c r="D64" s="129">
        <v>250000</v>
      </c>
      <c r="E64" s="129">
        <v>193350</v>
      </c>
    </row>
    <row r="65" spans="2:5" ht="16.5" customHeight="1">
      <c r="B65" s="121" t="s">
        <v>442</v>
      </c>
      <c r="C65" s="128">
        <v>4</v>
      </c>
      <c r="D65" s="129">
        <v>1610000</v>
      </c>
      <c r="E65" s="129">
        <v>799000</v>
      </c>
    </row>
    <row r="66" spans="2:5" ht="16.5" customHeight="1">
      <c r="B66" s="121" t="s">
        <v>290</v>
      </c>
      <c r="C66" s="128">
        <v>4</v>
      </c>
      <c r="D66" s="129">
        <v>170000</v>
      </c>
      <c r="E66" s="129">
        <v>95000</v>
      </c>
    </row>
    <row r="67" spans="2:5" ht="16.5" customHeight="1">
      <c r="B67" s="121" t="s">
        <v>303</v>
      </c>
      <c r="C67" s="128">
        <v>4</v>
      </c>
      <c r="D67" s="129">
        <v>1110000</v>
      </c>
      <c r="E67" s="129">
        <v>414500</v>
      </c>
    </row>
    <row r="68" spans="2:5" ht="16.5" customHeight="1">
      <c r="B68" s="121" t="s">
        <v>518</v>
      </c>
      <c r="C68" s="128">
        <v>4</v>
      </c>
      <c r="D68" s="129">
        <v>575000</v>
      </c>
      <c r="E68" s="129">
        <v>440000</v>
      </c>
    </row>
    <row r="69" spans="2:5" ht="16.5" customHeight="1">
      <c r="B69" s="121" t="s">
        <v>299</v>
      </c>
      <c r="C69" s="128">
        <v>4</v>
      </c>
      <c r="D69" s="129">
        <v>210000</v>
      </c>
      <c r="E69" s="129">
        <v>210000</v>
      </c>
    </row>
    <row r="70" spans="2:5" ht="16.5" customHeight="1">
      <c r="B70" s="121" t="s">
        <v>440</v>
      </c>
      <c r="C70" s="128">
        <v>3</v>
      </c>
      <c r="D70" s="129">
        <v>135000</v>
      </c>
      <c r="E70" s="129">
        <v>85000</v>
      </c>
    </row>
    <row r="71" spans="2:5" ht="16.5" customHeight="1">
      <c r="B71" s="121" t="s">
        <v>464</v>
      </c>
      <c r="C71" s="128">
        <v>3</v>
      </c>
      <c r="D71" s="129">
        <v>610000</v>
      </c>
      <c r="E71" s="129">
        <v>600000</v>
      </c>
    </row>
    <row r="72" spans="2:5" ht="16.5" customHeight="1">
      <c r="B72" s="121" t="s">
        <v>443</v>
      </c>
      <c r="C72" s="128">
        <v>3</v>
      </c>
      <c r="D72" s="129">
        <v>110000</v>
      </c>
      <c r="E72" s="129">
        <v>85000</v>
      </c>
    </row>
    <row r="73" spans="2:5" ht="16.5" customHeight="1">
      <c r="B73" s="121" t="s">
        <v>288</v>
      </c>
      <c r="C73" s="128">
        <v>3</v>
      </c>
      <c r="D73" s="129">
        <v>220000</v>
      </c>
      <c r="E73" s="129">
        <v>220000</v>
      </c>
    </row>
    <row r="74" spans="2:5" ht="16.5" customHeight="1">
      <c r="B74" s="121" t="s">
        <v>519</v>
      </c>
      <c r="C74" s="128">
        <v>3</v>
      </c>
      <c r="D74" s="129">
        <v>150000</v>
      </c>
      <c r="E74" s="129">
        <v>50000</v>
      </c>
    </row>
    <row r="75" spans="2:5" ht="16.5" customHeight="1">
      <c r="B75" s="121" t="s">
        <v>472</v>
      </c>
      <c r="C75" s="128">
        <v>3</v>
      </c>
      <c r="D75" s="129">
        <v>440000</v>
      </c>
      <c r="E75" s="129">
        <v>236000</v>
      </c>
    </row>
    <row r="76" spans="2:5" ht="16.5" customHeight="1">
      <c r="B76" s="121" t="s">
        <v>315</v>
      </c>
      <c r="C76" s="128">
        <v>2</v>
      </c>
      <c r="D76" s="129">
        <v>450000</v>
      </c>
      <c r="E76" s="129">
        <v>220000</v>
      </c>
    </row>
    <row r="77" spans="2:5" ht="16.5" customHeight="1">
      <c r="B77" s="121" t="s">
        <v>517</v>
      </c>
      <c r="C77" s="128">
        <v>2</v>
      </c>
      <c r="D77" s="129">
        <v>600000</v>
      </c>
      <c r="E77" s="129">
        <v>600000</v>
      </c>
    </row>
    <row r="78" spans="2:5" ht="16.5" customHeight="1">
      <c r="B78" s="121" t="s">
        <v>287</v>
      </c>
      <c r="C78" s="128">
        <v>2</v>
      </c>
      <c r="D78" s="129">
        <v>200000</v>
      </c>
      <c r="E78" s="129">
        <v>100000</v>
      </c>
    </row>
    <row r="79" spans="2:5" ht="16.5" customHeight="1">
      <c r="B79" s="121" t="s">
        <v>285</v>
      </c>
      <c r="C79" s="128">
        <v>2</v>
      </c>
      <c r="D79" s="129">
        <v>60000</v>
      </c>
      <c r="E79" s="129">
        <v>32500</v>
      </c>
    </row>
    <row r="80" spans="2:5" ht="16.5" customHeight="1">
      <c r="B80" s="121" t="s">
        <v>316</v>
      </c>
      <c r="C80" s="128">
        <v>2</v>
      </c>
      <c r="D80" s="129">
        <v>200000</v>
      </c>
      <c r="E80" s="129">
        <v>85000</v>
      </c>
    </row>
    <row r="81" spans="2:5" ht="16.5" customHeight="1">
      <c r="B81" s="121" t="s">
        <v>465</v>
      </c>
      <c r="C81" s="128">
        <v>2</v>
      </c>
      <c r="D81" s="129">
        <v>300000</v>
      </c>
      <c r="E81" s="129">
        <v>260000</v>
      </c>
    </row>
    <row r="82" spans="2:5" ht="16.5" customHeight="1">
      <c r="B82" s="121" t="s">
        <v>521</v>
      </c>
      <c r="C82" s="128">
        <v>1</v>
      </c>
      <c r="D82" s="129">
        <v>50000</v>
      </c>
      <c r="E82" s="129">
        <v>50000</v>
      </c>
    </row>
    <row r="83" spans="2:5" ht="16.5" customHeight="1">
      <c r="B83" s="121" t="s">
        <v>317</v>
      </c>
      <c r="C83" s="128">
        <v>1</v>
      </c>
      <c r="D83" s="129">
        <v>10000</v>
      </c>
      <c r="E83" s="129">
        <v>10000</v>
      </c>
    </row>
    <row r="84" spans="2:5" ht="16.5" customHeight="1">
      <c r="B84" s="121" t="s">
        <v>327</v>
      </c>
      <c r="C84" s="128">
        <v>1</v>
      </c>
      <c r="D84" s="129">
        <v>100000</v>
      </c>
      <c r="E84" s="129">
        <v>100000</v>
      </c>
    </row>
    <row r="85" spans="2:5" ht="16.5" customHeight="1">
      <c r="B85" s="121" t="s">
        <v>522</v>
      </c>
      <c r="C85" s="128">
        <v>1</v>
      </c>
      <c r="D85" s="129">
        <v>200000</v>
      </c>
      <c r="E85" s="129">
        <v>50000</v>
      </c>
    </row>
    <row r="86" spans="2:5" ht="16.5" customHeight="1">
      <c r="B86" s="121" t="s">
        <v>470</v>
      </c>
      <c r="C86" s="128">
        <v>1</v>
      </c>
      <c r="D86" s="129">
        <v>10000</v>
      </c>
      <c r="E86" s="129">
        <v>10000</v>
      </c>
    </row>
    <row r="87" spans="2:5" ht="16.5" customHeight="1">
      <c r="B87" s="121" t="s">
        <v>523</v>
      </c>
      <c r="C87" s="128">
        <v>1</v>
      </c>
      <c r="D87" s="129">
        <v>200000</v>
      </c>
      <c r="E87" s="129">
        <v>100000</v>
      </c>
    </row>
    <row r="88" spans="2:5" ht="16.5" customHeight="1">
      <c r="B88" s="121" t="s">
        <v>524</v>
      </c>
      <c r="C88" s="128">
        <v>1</v>
      </c>
      <c r="D88" s="129">
        <v>100000</v>
      </c>
      <c r="E88" s="129">
        <v>100000</v>
      </c>
    </row>
    <row r="89" spans="2:5" ht="16.5" customHeight="1">
      <c r="B89" s="121" t="s">
        <v>469</v>
      </c>
      <c r="C89" s="128">
        <v>1</v>
      </c>
      <c r="D89" s="129">
        <v>10000</v>
      </c>
      <c r="E89" s="129">
        <v>500</v>
      </c>
    </row>
    <row r="90" spans="2:5" ht="16.5" customHeight="1">
      <c r="B90" s="121" t="s">
        <v>525</v>
      </c>
      <c r="C90" s="128">
        <v>1</v>
      </c>
      <c r="D90" s="129">
        <v>20000</v>
      </c>
      <c r="E90" s="129">
        <v>10000</v>
      </c>
    </row>
    <row r="91" spans="2:5" ht="16.5" customHeight="1">
      <c r="B91" s="121" t="s">
        <v>471</v>
      </c>
      <c r="C91" s="128">
        <v>1</v>
      </c>
      <c r="D91" s="129">
        <v>20000</v>
      </c>
      <c r="E91" s="129">
        <v>10000</v>
      </c>
    </row>
    <row r="92" spans="2:5" ht="16.5" customHeight="1">
      <c r="B92" s="121" t="s">
        <v>291</v>
      </c>
      <c r="C92" s="128">
        <v>1</v>
      </c>
      <c r="D92" s="129">
        <v>20000</v>
      </c>
      <c r="E92" s="129">
        <v>5000</v>
      </c>
    </row>
    <row r="93" spans="2:5" ht="16.5" customHeight="1">
      <c r="B93" s="121" t="s">
        <v>468</v>
      </c>
      <c r="C93" s="128">
        <v>1</v>
      </c>
      <c r="D93" s="129">
        <v>20000</v>
      </c>
      <c r="E93" s="129">
        <v>10000</v>
      </c>
    </row>
    <row r="94" spans="2:5" ht="16.5" customHeight="1">
      <c r="B94" s="121" t="s">
        <v>526</v>
      </c>
      <c r="C94" s="128">
        <v>1</v>
      </c>
      <c r="D94" s="129">
        <v>300000</v>
      </c>
      <c r="E94" s="129">
        <v>60000</v>
      </c>
    </row>
    <row r="95" spans="2:5" ht="16.5" customHeight="1">
      <c r="B95" s="121" t="s">
        <v>527</v>
      </c>
      <c r="C95" s="128">
        <v>1</v>
      </c>
      <c r="D95" s="129">
        <v>100000</v>
      </c>
      <c r="E95" s="129">
        <v>100000</v>
      </c>
    </row>
    <row r="96" spans="2:5" ht="16.5" customHeight="1">
      <c r="B96" s="121" t="s">
        <v>293</v>
      </c>
      <c r="C96" s="128">
        <v>1</v>
      </c>
      <c r="D96" s="129">
        <v>10000</v>
      </c>
      <c r="E96" s="129">
        <v>5000</v>
      </c>
    </row>
    <row r="97" spans="2:5" ht="16.5" customHeight="1">
      <c r="B97" s="121" t="s">
        <v>466</v>
      </c>
      <c r="C97" s="128">
        <v>1</v>
      </c>
      <c r="D97" s="129">
        <v>100000</v>
      </c>
      <c r="E97" s="129">
        <v>100000</v>
      </c>
    </row>
    <row r="98" spans="2:5" ht="16.5" customHeight="1">
      <c r="B98" s="121" t="s">
        <v>289</v>
      </c>
      <c r="C98" s="128">
        <v>1</v>
      </c>
      <c r="D98" s="129">
        <v>10000</v>
      </c>
      <c r="E98" s="129">
        <v>10000</v>
      </c>
    </row>
    <row r="99" spans="2:5" ht="16.5" customHeight="1">
      <c r="B99" s="121" t="s">
        <v>328</v>
      </c>
      <c r="C99" s="128">
        <v>1</v>
      </c>
      <c r="D99" s="129">
        <v>10000</v>
      </c>
      <c r="E99" s="129">
        <v>10000</v>
      </c>
    </row>
    <row r="100" spans="2:5" ht="16.5" customHeight="1">
      <c r="B100" s="121" t="s">
        <v>520</v>
      </c>
      <c r="C100" s="128">
        <v>1</v>
      </c>
      <c r="D100" s="129">
        <v>10000</v>
      </c>
      <c r="E100" s="129">
        <v>10000</v>
      </c>
    </row>
    <row r="101" spans="2:5" ht="16.5" customHeight="1">
      <c r="B101" s="461" t="s">
        <v>31</v>
      </c>
      <c r="C101" s="461"/>
      <c r="D101" s="461"/>
      <c r="E101" s="127">
        <f>SUM(E52:E100)</f>
        <v>65260200</v>
      </c>
    </row>
    <row r="102" spans="2:4" ht="16.5" customHeight="1">
      <c r="B102" s="3" t="s">
        <v>18</v>
      </c>
      <c r="C102" s="3"/>
      <c r="D102" s="3"/>
    </row>
    <row r="104" spans="2:5" ht="16.5" customHeight="1">
      <c r="B104" s="157" t="s">
        <v>253</v>
      </c>
      <c r="C104" s="157"/>
      <c r="D104" s="157"/>
      <c r="E104" s="157"/>
    </row>
    <row r="113" ht="16.5" customHeight="1">
      <c r="F113" s="157"/>
    </row>
  </sheetData>
  <sheetProtection/>
  <mergeCells count="14">
    <mergeCell ref="B6:B8"/>
    <mergeCell ref="C6:C8"/>
    <mergeCell ref="D6:D8"/>
    <mergeCell ref="E6:E8"/>
    <mergeCell ref="A1:F1"/>
    <mergeCell ref="A3:F3"/>
    <mergeCell ref="B4:E4"/>
    <mergeCell ref="B101:D101"/>
    <mergeCell ref="B33:D33"/>
    <mergeCell ref="B47:E47"/>
    <mergeCell ref="B49:B51"/>
    <mergeCell ref="C49:C51"/>
    <mergeCell ref="D49:D51"/>
    <mergeCell ref="E49:E51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75" max="175" width="4.28125" style="0" bestFit="1" customWidth="1"/>
    <col min="176" max="176" width="41.8515625" style="0" customWidth="1"/>
    <col min="177" max="177" width="12.140625" style="0" customWidth="1"/>
    <col min="178" max="178" width="13.140625" style="0" customWidth="1"/>
    <col min="179" max="179" width="17.140625" style="0" customWidth="1"/>
  </cols>
  <sheetData>
    <row r="1" spans="1:6" ht="18.75" thickBot="1">
      <c r="A1" s="310" t="s">
        <v>492</v>
      </c>
      <c r="B1" s="310"/>
      <c r="C1" s="310"/>
      <c r="D1" s="310"/>
      <c r="E1" s="310"/>
      <c r="F1" s="310"/>
    </row>
    <row r="4" spans="1:5" ht="15" customHeight="1">
      <c r="A4" s="438" t="s">
        <v>497</v>
      </c>
      <c r="B4" s="438"/>
      <c r="C4" s="438"/>
      <c r="D4" s="438"/>
      <c r="E4" s="438"/>
    </row>
    <row r="5" spans="1:5" ht="15" customHeight="1">
      <c r="A5" s="438"/>
      <c r="B5" s="438"/>
      <c r="C5" s="438"/>
      <c r="D5" s="438"/>
      <c r="E5" s="438"/>
    </row>
    <row r="7" spans="2:5" ht="15">
      <c r="B7" s="451" t="s">
        <v>134</v>
      </c>
      <c r="C7" s="451"/>
      <c r="D7" s="451"/>
      <c r="E7" s="451"/>
    </row>
    <row r="8" spans="2:5" ht="15.75" customHeight="1">
      <c r="B8" s="120"/>
      <c r="C8" s="120"/>
      <c r="D8" s="120"/>
      <c r="E8" s="120"/>
    </row>
    <row r="9" spans="1:5" ht="30" customHeight="1">
      <c r="A9" s="452" t="s">
        <v>135</v>
      </c>
      <c r="B9" s="452" t="s">
        <v>439</v>
      </c>
      <c r="C9" s="452" t="s">
        <v>247</v>
      </c>
      <c r="D9" s="452" t="s">
        <v>248</v>
      </c>
      <c r="E9" s="452" t="s">
        <v>249</v>
      </c>
    </row>
    <row r="10" spans="1:5" ht="39.75" customHeight="1">
      <c r="A10" s="452"/>
      <c r="B10" s="452"/>
      <c r="C10" s="452"/>
      <c r="D10" s="455"/>
      <c r="E10" s="455"/>
    </row>
    <row r="11" spans="1:5" ht="16.5" customHeight="1" hidden="1">
      <c r="A11" s="452"/>
      <c r="B11" s="452"/>
      <c r="C11" s="452"/>
      <c r="D11" s="455"/>
      <c r="E11" s="455"/>
    </row>
    <row r="12" spans="1:5" ht="30">
      <c r="A12" s="130">
        <v>1</v>
      </c>
      <c r="B12" s="171" t="s">
        <v>255</v>
      </c>
      <c r="C12" s="131">
        <v>8</v>
      </c>
      <c r="D12" s="132">
        <v>502000</v>
      </c>
      <c r="E12" s="132">
        <v>437000</v>
      </c>
    </row>
    <row r="13" spans="1:5" ht="15">
      <c r="A13" s="130">
        <v>2</v>
      </c>
      <c r="B13" s="203" t="s">
        <v>477</v>
      </c>
      <c r="C13" s="131">
        <v>3</v>
      </c>
      <c r="D13" s="132">
        <v>250000</v>
      </c>
      <c r="E13" s="132">
        <v>187500</v>
      </c>
    </row>
    <row r="14" spans="1:5" ht="15">
      <c r="A14" s="130">
        <v>3</v>
      </c>
      <c r="B14" s="203" t="s">
        <v>476</v>
      </c>
      <c r="C14" s="131">
        <v>2</v>
      </c>
      <c r="D14" s="132">
        <v>200000</v>
      </c>
      <c r="E14" s="132">
        <v>166000</v>
      </c>
    </row>
    <row r="15" spans="1:5" ht="15">
      <c r="A15" s="130">
        <v>4</v>
      </c>
      <c r="B15" s="203" t="s">
        <v>485</v>
      </c>
      <c r="C15" s="131">
        <v>2</v>
      </c>
      <c r="D15" s="132">
        <v>280000</v>
      </c>
      <c r="E15" s="132">
        <v>280000</v>
      </c>
    </row>
    <row r="16" spans="1:5" ht="15">
      <c r="A16" s="130">
        <v>5</v>
      </c>
      <c r="B16" s="203" t="s">
        <v>528</v>
      </c>
      <c r="C16" s="131">
        <v>2</v>
      </c>
      <c r="D16" s="132">
        <v>600000</v>
      </c>
      <c r="E16" s="132">
        <v>300000</v>
      </c>
    </row>
    <row r="17" spans="1:5" ht="15">
      <c r="A17" s="130">
        <v>6</v>
      </c>
      <c r="B17" s="203" t="s">
        <v>529</v>
      </c>
      <c r="C17" s="131">
        <v>2</v>
      </c>
      <c r="D17" s="132">
        <v>652000</v>
      </c>
      <c r="E17" s="132">
        <v>33520</v>
      </c>
    </row>
    <row r="18" spans="1:5" ht="30">
      <c r="A18" s="130">
        <v>7</v>
      </c>
      <c r="B18" s="203" t="s">
        <v>474</v>
      </c>
      <c r="C18" s="131">
        <v>2</v>
      </c>
      <c r="D18" s="132">
        <v>550000</v>
      </c>
      <c r="E18" s="132">
        <v>300000</v>
      </c>
    </row>
    <row r="19" spans="1:5" ht="30">
      <c r="A19" s="130">
        <v>8</v>
      </c>
      <c r="B19" s="203" t="s">
        <v>479</v>
      </c>
      <c r="C19" s="131">
        <v>2</v>
      </c>
      <c r="D19" s="132">
        <v>650000</v>
      </c>
      <c r="E19" s="132">
        <v>617500</v>
      </c>
    </row>
    <row r="20" spans="1:5" ht="30">
      <c r="A20" s="130">
        <v>9</v>
      </c>
      <c r="B20" s="203" t="s">
        <v>530</v>
      </c>
      <c r="C20" s="131">
        <v>2</v>
      </c>
      <c r="D20" s="132">
        <v>150000</v>
      </c>
      <c r="E20" s="132">
        <v>120000</v>
      </c>
    </row>
    <row r="21" spans="1:5" ht="30">
      <c r="A21" s="130">
        <v>10</v>
      </c>
      <c r="B21" s="203" t="s">
        <v>531</v>
      </c>
      <c r="C21" s="131">
        <v>1</v>
      </c>
      <c r="D21" s="132">
        <v>50000</v>
      </c>
      <c r="E21" s="132">
        <v>50000</v>
      </c>
    </row>
    <row r="22" spans="1:5" ht="15">
      <c r="A22" s="130">
        <v>11</v>
      </c>
      <c r="B22" s="203" t="s">
        <v>532</v>
      </c>
      <c r="C22" s="131">
        <v>1</v>
      </c>
      <c r="D22" s="132">
        <v>50000</v>
      </c>
      <c r="E22" s="132">
        <v>50000</v>
      </c>
    </row>
    <row r="23" spans="1:5" ht="15" customHeight="1">
      <c r="A23" s="130">
        <v>12</v>
      </c>
      <c r="B23" s="203" t="s">
        <v>475</v>
      </c>
      <c r="C23" s="131">
        <v>1</v>
      </c>
      <c r="D23" s="132">
        <v>100000</v>
      </c>
      <c r="E23" s="132">
        <v>70000</v>
      </c>
    </row>
    <row r="24" spans="1:5" ht="15">
      <c r="A24" s="130">
        <v>13</v>
      </c>
      <c r="B24" s="203" t="s">
        <v>533</v>
      </c>
      <c r="C24" s="133">
        <v>1</v>
      </c>
      <c r="D24" s="134">
        <v>3000000</v>
      </c>
      <c r="E24" s="134">
        <v>2700000</v>
      </c>
    </row>
    <row r="25" spans="1:5" ht="15">
      <c r="A25" s="130">
        <v>14</v>
      </c>
      <c r="B25" s="203" t="s">
        <v>534</v>
      </c>
      <c r="C25" s="133">
        <v>1</v>
      </c>
      <c r="D25" s="134">
        <v>100000</v>
      </c>
      <c r="E25" s="134">
        <v>51000</v>
      </c>
    </row>
    <row r="26" spans="1:5" ht="15">
      <c r="A26" s="130">
        <v>15</v>
      </c>
      <c r="B26" s="203" t="s">
        <v>535</v>
      </c>
      <c r="C26" s="133">
        <v>1</v>
      </c>
      <c r="D26" s="134">
        <v>50000</v>
      </c>
      <c r="E26" s="134">
        <v>25500</v>
      </c>
    </row>
    <row r="27" spans="1:5" ht="15">
      <c r="A27" s="130">
        <v>16</v>
      </c>
      <c r="B27" s="203" t="s">
        <v>256</v>
      </c>
      <c r="C27" s="133">
        <v>1</v>
      </c>
      <c r="D27" s="134">
        <v>50000</v>
      </c>
      <c r="E27" s="134">
        <v>50000</v>
      </c>
    </row>
    <row r="28" spans="1:5" ht="30">
      <c r="A28" s="130">
        <v>17</v>
      </c>
      <c r="B28" s="203" t="s">
        <v>536</v>
      </c>
      <c r="C28" s="133">
        <v>1</v>
      </c>
      <c r="D28" s="134">
        <v>100000</v>
      </c>
      <c r="E28" s="134">
        <v>100000</v>
      </c>
    </row>
    <row r="29" spans="1:5" ht="33" customHeight="1">
      <c r="A29" s="130">
        <v>18</v>
      </c>
      <c r="B29" s="203" t="s">
        <v>537</v>
      </c>
      <c r="C29" s="133">
        <v>1</v>
      </c>
      <c r="D29" s="134">
        <v>14500000</v>
      </c>
      <c r="E29" s="134">
        <v>14500000</v>
      </c>
    </row>
    <row r="30" spans="1:5" ht="30">
      <c r="A30" s="130">
        <v>19</v>
      </c>
      <c r="B30" s="203" t="s">
        <v>484</v>
      </c>
      <c r="C30" s="133">
        <v>1</v>
      </c>
      <c r="D30" s="134">
        <v>1500000</v>
      </c>
      <c r="E30" s="134">
        <v>1200000</v>
      </c>
    </row>
    <row r="31" spans="1:5" ht="15">
      <c r="A31" s="130">
        <v>20</v>
      </c>
      <c r="B31" s="71" t="s">
        <v>538</v>
      </c>
      <c r="C31" s="133">
        <v>1</v>
      </c>
      <c r="D31" s="134">
        <v>50000</v>
      </c>
      <c r="E31" s="134">
        <v>38000</v>
      </c>
    </row>
    <row r="32" spans="1:5" ht="15" customHeight="1">
      <c r="A32" s="456" t="s">
        <v>31</v>
      </c>
      <c r="B32" s="457"/>
      <c r="C32" s="457"/>
      <c r="D32" s="458"/>
      <c r="E32" s="127">
        <f>SUM(E12:E31)</f>
        <v>21276020</v>
      </c>
    </row>
    <row r="33" spans="2:5" ht="15">
      <c r="B33" s="3" t="s">
        <v>18</v>
      </c>
      <c r="C33" s="3"/>
      <c r="D33" s="3"/>
      <c r="E33" s="135"/>
    </row>
    <row r="34" spans="2:5" ht="15">
      <c r="B34" s="124"/>
      <c r="C34" s="124"/>
      <c r="D34" s="125"/>
      <c r="E34" s="125"/>
    </row>
    <row r="35" spans="2:5" ht="15">
      <c r="B35" s="124"/>
      <c r="C35" s="124"/>
      <c r="D35" s="125"/>
      <c r="E35" s="125"/>
    </row>
    <row r="36" spans="2:5" ht="15">
      <c r="B36" s="124"/>
      <c r="C36" s="124"/>
      <c r="D36" s="125"/>
      <c r="E36" s="125"/>
    </row>
    <row r="37" spans="2:5" ht="15">
      <c r="B37" s="124"/>
      <c r="C37" s="124"/>
      <c r="D37" s="125"/>
      <c r="E37" s="125"/>
    </row>
    <row r="38" spans="2:5" ht="15">
      <c r="B38" s="124"/>
      <c r="C38" s="124"/>
      <c r="D38" s="125"/>
      <c r="E38" s="125"/>
    </row>
    <row r="39" spans="2:5" ht="15">
      <c r="B39" s="124"/>
      <c r="C39" s="124"/>
      <c r="D39" s="125"/>
      <c r="E39" s="125"/>
    </row>
    <row r="40" spans="2:5" ht="15.75" customHeight="1">
      <c r="B40" s="124"/>
      <c r="C40" s="124"/>
      <c r="D40" s="125"/>
      <c r="E40" s="125"/>
    </row>
    <row r="41" spans="2:5" ht="15.75" customHeight="1">
      <c r="B41" s="451" t="s">
        <v>144</v>
      </c>
      <c r="C41" s="451"/>
      <c r="D41" s="451"/>
      <c r="E41" s="451"/>
    </row>
    <row r="42" ht="45" customHeight="1"/>
    <row r="43" spans="1:5" ht="30" customHeight="1">
      <c r="A43" s="452" t="s">
        <v>135</v>
      </c>
      <c r="B43" s="452" t="s">
        <v>254</v>
      </c>
      <c r="C43" s="452" t="s">
        <v>247</v>
      </c>
      <c r="D43" s="452" t="s">
        <v>248</v>
      </c>
      <c r="E43" s="452" t="s">
        <v>249</v>
      </c>
    </row>
    <row r="44" spans="1:5" ht="33" customHeight="1">
      <c r="A44" s="452"/>
      <c r="B44" s="452"/>
      <c r="C44" s="452"/>
      <c r="D44" s="455"/>
      <c r="E44" s="455"/>
    </row>
    <row r="45" spans="1:5" ht="0.75" customHeight="1" hidden="1">
      <c r="A45" s="452"/>
      <c r="B45" s="452"/>
      <c r="C45" s="452"/>
      <c r="D45" s="455"/>
      <c r="E45" s="455"/>
    </row>
    <row r="46" spans="1:5" ht="30">
      <c r="A46" s="130">
        <v>1</v>
      </c>
      <c r="B46" s="203" t="s">
        <v>255</v>
      </c>
      <c r="C46" s="131">
        <v>59</v>
      </c>
      <c r="D46" s="132">
        <v>10550502</v>
      </c>
      <c r="E46" s="132">
        <v>8057837</v>
      </c>
    </row>
    <row r="47" spans="1:5" ht="30">
      <c r="A47" s="130">
        <v>2</v>
      </c>
      <c r="B47" s="203" t="s">
        <v>257</v>
      </c>
      <c r="C47" s="131">
        <v>38</v>
      </c>
      <c r="D47" s="132">
        <v>4830000</v>
      </c>
      <c r="E47" s="132">
        <v>4773500</v>
      </c>
    </row>
    <row r="48" spans="1:5" ht="15">
      <c r="A48" s="130">
        <v>3</v>
      </c>
      <c r="B48" s="203" t="s">
        <v>477</v>
      </c>
      <c r="C48" s="131">
        <v>25</v>
      </c>
      <c r="D48" s="132">
        <v>3135250</v>
      </c>
      <c r="E48" s="132">
        <v>3115188</v>
      </c>
    </row>
    <row r="49" spans="1:5" ht="30">
      <c r="A49" s="130">
        <v>4</v>
      </c>
      <c r="B49" s="203" t="s">
        <v>473</v>
      </c>
      <c r="C49" s="131">
        <v>19</v>
      </c>
      <c r="D49" s="132">
        <v>1530000</v>
      </c>
      <c r="E49" s="132">
        <v>1448000</v>
      </c>
    </row>
    <row r="50" spans="1:5" ht="15">
      <c r="A50" s="130">
        <v>5</v>
      </c>
      <c r="B50" s="203" t="s">
        <v>478</v>
      </c>
      <c r="C50" s="131">
        <v>16</v>
      </c>
      <c r="D50" s="132">
        <v>2290000</v>
      </c>
      <c r="E50" s="132">
        <v>2235000</v>
      </c>
    </row>
    <row r="51" spans="1:5" ht="15">
      <c r="A51" s="130">
        <v>6</v>
      </c>
      <c r="B51" s="203" t="s">
        <v>318</v>
      </c>
      <c r="C51" s="131">
        <v>15</v>
      </c>
      <c r="D51" s="132">
        <v>2430000</v>
      </c>
      <c r="E51" s="132">
        <v>2293500</v>
      </c>
    </row>
    <row r="52" spans="1:5" ht="15">
      <c r="A52" s="130">
        <v>7</v>
      </c>
      <c r="B52" s="203" t="s">
        <v>485</v>
      </c>
      <c r="C52" s="131">
        <v>13</v>
      </c>
      <c r="D52" s="132">
        <v>1745280</v>
      </c>
      <c r="E52" s="132">
        <v>1340980</v>
      </c>
    </row>
    <row r="53" spans="1:5" ht="30">
      <c r="A53" s="130">
        <v>8</v>
      </c>
      <c r="B53" s="203" t="s">
        <v>481</v>
      </c>
      <c r="C53" s="131">
        <v>8</v>
      </c>
      <c r="D53" s="132">
        <v>1280000</v>
      </c>
      <c r="E53" s="132">
        <v>1280000</v>
      </c>
    </row>
    <row r="54" spans="1:5" ht="30">
      <c r="A54" s="130">
        <v>9</v>
      </c>
      <c r="B54" s="203" t="s">
        <v>479</v>
      </c>
      <c r="C54" s="131">
        <v>8</v>
      </c>
      <c r="D54" s="132">
        <v>290650</v>
      </c>
      <c r="E54" s="132">
        <v>286618</v>
      </c>
    </row>
    <row r="55" spans="1:5" ht="30">
      <c r="A55" s="130">
        <v>10</v>
      </c>
      <c r="B55" s="203" t="s">
        <v>539</v>
      </c>
      <c r="C55" s="131">
        <v>8</v>
      </c>
      <c r="D55" s="132">
        <v>685000</v>
      </c>
      <c r="E55" s="132">
        <v>644000</v>
      </c>
    </row>
    <row r="56" spans="1:5" ht="30">
      <c r="A56" s="130">
        <v>11</v>
      </c>
      <c r="B56" s="203" t="s">
        <v>540</v>
      </c>
      <c r="C56" s="131">
        <v>5</v>
      </c>
      <c r="D56" s="132">
        <v>745000</v>
      </c>
      <c r="E56" s="132">
        <v>735000</v>
      </c>
    </row>
    <row r="57" spans="1:5" ht="45">
      <c r="A57" s="130">
        <v>12</v>
      </c>
      <c r="B57" s="203" t="s">
        <v>482</v>
      </c>
      <c r="C57" s="131">
        <v>5</v>
      </c>
      <c r="D57" s="132">
        <v>510000</v>
      </c>
      <c r="E57" s="132">
        <v>328350</v>
      </c>
    </row>
    <row r="58" spans="1:5" ht="45">
      <c r="A58" s="130">
        <v>13</v>
      </c>
      <c r="B58" s="203" t="s">
        <v>541</v>
      </c>
      <c r="C58" s="133">
        <v>5</v>
      </c>
      <c r="D58" s="134">
        <v>240000</v>
      </c>
      <c r="E58" s="134">
        <v>225500</v>
      </c>
    </row>
    <row r="59" spans="1:5" ht="30.75" customHeight="1">
      <c r="A59" s="130">
        <v>14</v>
      </c>
      <c r="B59" s="203" t="s">
        <v>474</v>
      </c>
      <c r="C59" s="133">
        <v>5</v>
      </c>
      <c r="D59" s="134">
        <v>1730550</v>
      </c>
      <c r="E59" s="134">
        <v>1490300</v>
      </c>
    </row>
    <row r="60" spans="1:5" ht="15">
      <c r="A60" s="130">
        <v>15</v>
      </c>
      <c r="B60" s="203" t="s">
        <v>475</v>
      </c>
      <c r="C60" s="133">
        <v>4</v>
      </c>
      <c r="D60" s="134">
        <v>820100</v>
      </c>
      <c r="E60" s="134">
        <v>810070</v>
      </c>
    </row>
    <row r="61" spans="1:5" ht="45">
      <c r="A61" s="130">
        <v>16</v>
      </c>
      <c r="B61" s="203" t="s">
        <v>542</v>
      </c>
      <c r="C61" s="133">
        <v>4</v>
      </c>
      <c r="D61" s="134">
        <v>570000</v>
      </c>
      <c r="E61" s="134">
        <v>550200</v>
      </c>
    </row>
    <row r="62" spans="1:5" ht="15">
      <c r="A62" s="130">
        <v>17</v>
      </c>
      <c r="B62" s="203" t="s">
        <v>480</v>
      </c>
      <c r="C62" s="133">
        <v>4</v>
      </c>
      <c r="D62" s="134">
        <v>330000</v>
      </c>
      <c r="E62" s="134">
        <v>330000</v>
      </c>
    </row>
    <row r="63" spans="1:5" ht="15">
      <c r="A63" s="130">
        <v>18</v>
      </c>
      <c r="B63" s="203" t="s">
        <v>543</v>
      </c>
      <c r="C63" s="133">
        <v>4</v>
      </c>
      <c r="D63" s="134">
        <v>470000</v>
      </c>
      <c r="E63" s="134">
        <v>435000</v>
      </c>
    </row>
    <row r="64" spans="1:5" ht="30">
      <c r="A64" s="130">
        <v>19</v>
      </c>
      <c r="B64" s="203" t="s">
        <v>544</v>
      </c>
      <c r="C64" s="133">
        <v>4</v>
      </c>
      <c r="D64" s="134">
        <v>390000</v>
      </c>
      <c r="E64" s="134">
        <v>290000</v>
      </c>
    </row>
    <row r="65" spans="1:5" ht="16.5" customHeight="1">
      <c r="A65" s="130">
        <v>20</v>
      </c>
      <c r="B65" s="71" t="s">
        <v>483</v>
      </c>
      <c r="C65" s="133">
        <v>4</v>
      </c>
      <c r="D65" s="134">
        <v>742000</v>
      </c>
      <c r="E65" s="134">
        <v>441000</v>
      </c>
    </row>
    <row r="66" spans="1:5" ht="15" customHeight="1">
      <c r="A66" s="456" t="s">
        <v>31</v>
      </c>
      <c r="B66" s="457"/>
      <c r="C66" s="457"/>
      <c r="D66" s="458"/>
      <c r="E66" s="127">
        <f>SUM(E46:E65)</f>
        <v>31110043</v>
      </c>
    </row>
    <row r="67" spans="1:2" ht="15">
      <c r="A67" s="3"/>
      <c r="B67" s="3" t="s">
        <v>18</v>
      </c>
    </row>
  </sheetData>
  <sheetProtection/>
  <mergeCells count="16">
    <mergeCell ref="A66:D66"/>
    <mergeCell ref="A32:D32"/>
    <mergeCell ref="B41:E41"/>
    <mergeCell ref="A43:A45"/>
    <mergeCell ref="B43:B45"/>
    <mergeCell ref="C43:C45"/>
    <mergeCell ref="D43:D45"/>
    <mergeCell ref="E43:E45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10" t="s">
        <v>487</v>
      </c>
      <c r="B1" s="310"/>
      <c r="C1" s="310"/>
    </row>
    <row r="7" ht="15">
      <c r="B7" s="1"/>
    </row>
    <row r="8" ht="18">
      <c r="B8" s="139" t="s">
        <v>262</v>
      </c>
    </row>
    <row r="9" ht="15.75" thickBot="1"/>
    <row r="10" spans="1:3" ht="15.75">
      <c r="A10" s="140"/>
      <c r="B10" s="141"/>
      <c r="C10" s="142"/>
    </row>
    <row r="11" spans="1:3" ht="25.5">
      <c r="A11" s="143"/>
      <c r="B11" s="144"/>
      <c r="C11" s="145" t="s">
        <v>263</v>
      </c>
    </row>
    <row r="12" spans="1:3" ht="15">
      <c r="A12" s="143"/>
      <c r="B12" s="146" t="s">
        <v>0</v>
      </c>
      <c r="C12" s="147">
        <v>3</v>
      </c>
    </row>
    <row r="13" spans="1:3" ht="15.75">
      <c r="A13" s="148"/>
      <c r="B13" s="146" t="s">
        <v>264</v>
      </c>
      <c r="C13" s="149" t="s">
        <v>265</v>
      </c>
    </row>
    <row r="14" spans="1:3" ht="15.75">
      <c r="A14" s="148"/>
      <c r="B14" s="150" t="s">
        <v>266</v>
      </c>
      <c r="C14" s="147">
        <v>7</v>
      </c>
    </row>
    <row r="15" spans="1:3" ht="13.5" customHeight="1">
      <c r="A15" s="148"/>
      <c r="B15" s="150" t="s">
        <v>267</v>
      </c>
      <c r="C15" s="149">
        <v>8</v>
      </c>
    </row>
    <row r="16" spans="1:3" ht="15" customHeight="1">
      <c r="A16" s="151"/>
      <c r="B16" s="152" t="s">
        <v>268</v>
      </c>
      <c r="C16" s="147">
        <v>9</v>
      </c>
    </row>
    <row r="17" spans="1:3" ht="15.75">
      <c r="A17" s="151"/>
      <c r="B17" s="146" t="s">
        <v>269</v>
      </c>
      <c r="C17" s="147">
        <v>10</v>
      </c>
    </row>
    <row r="18" spans="1:3" ht="15.75">
      <c r="A18" s="151"/>
      <c r="B18" s="146" t="s">
        <v>270</v>
      </c>
      <c r="C18" s="147">
        <v>11</v>
      </c>
    </row>
    <row r="19" spans="1:3" ht="15">
      <c r="A19" s="291"/>
      <c r="B19" s="293" t="s">
        <v>271</v>
      </c>
      <c r="C19" s="294" t="s">
        <v>452</v>
      </c>
    </row>
    <row r="20" spans="1:3" ht="15">
      <c r="A20" s="153"/>
      <c r="B20" s="146" t="s">
        <v>447</v>
      </c>
      <c r="C20" s="154" t="s">
        <v>308</v>
      </c>
    </row>
    <row r="21" spans="1:3" ht="15">
      <c r="A21" s="153"/>
      <c r="B21" s="146" t="s">
        <v>272</v>
      </c>
      <c r="C21" s="154" t="s">
        <v>448</v>
      </c>
    </row>
    <row r="22" spans="1:3" ht="15">
      <c r="A22" s="153"/>
      <c r="B22" s="146" t="s">
        <v>552</v>
      </c>
      <c r="C22" s="154" t="s">
        <v>553</v>
      </c>
    </row>
    <row r="23" spans="1:3" ht="15">
      <c r="A23" s="153"/>
      <c r="B23" s="146" t="s">
        <v>336</v>
      </c>
      <c r="C23" s="504">
        <v>20</v>
      </c>
    </row>
    <row r="24" spans="1:3" ht="15">
      <c r="A24" s="153"/>
      <c r="B24" s="146" t="s">
        <v>273</v>
      </c>
      <c r="C24" s="505">
        <v>21</v>
      </c>
    </row>
    <row r="25" spans="1:3" ht="15">
      <c r="A25" s="153"/>
      <c r="B25" s="146" t="s">
        <v>274</v>
      </c>
      <c r="C25" s="154" t="s">
        <v>554</v>
      </c>
    </row>
    <row r="26" spans="1:3" ht="15">
      <c r="A26" s="153"/>
      <c r="B26" s="146" t="s">
        <v>275</v>
      </c>
      <c r="C26" s="154" t="s">
        <v>555</v>
      </c>
    </row>
    <row r="27" spans="1:3" ht="15.75" thickBot="1">
      <c r="A27" s="155"/>
      <c r="B27" s="205" t="s">
        <v>276</v>
      </c>
      <c r="C27" s="204" t="s">
        <v>556</v>
      </c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5" location="'İLLER,FAALİYETLER,GER.TİC.İŞL.'!A1" display="Kurulan ve Kapanan Gerçek Kişi Ticari İşletmelerin Üç Büyük İl ve İktisadi Faaliyetlere Göre Dağılımı"/>
    <hyperlink ref="B16" location="SERMAYE!A1" display="Kurulan ve Kapanan Şirketlerin Kuruluş Sermayelerine Göre Dağılımı"/>
    <hyperlink ref="B17" location="'ORTAK SAYISI'!A1" display="Kurulan ve Kapanan Şirketlerin Ortak Sayılarına Göre Dağılımı"/>
    <hyperlink ref="B18" location="'ŞUBE SAYISI'!A1" display="Kurulan ve Kapanan Şube Sayıları"/>
    <hyperlink ref="B21" location="İLLER!A1" display="Kurulan ve Kapanan Şirketlerin İllere Göre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KOOPERATİFLER!A1" display="Kooperatiflerin Genel Görünümü"/>
    <hyperlink ref="B20" location="'EN ÇOK KAPANAN 10 FAALİYET'!A1" display="En Çok Şirket Kapanışı Yapılan İlk 10 İktisadi Faaliyet"/>
    <hyperlink ref="B19" location="'EN ÇOK KURULAN 10 FAALİYET'!A1" display="En Çok Şirket Kuruluşu Yapılan İlk 10 İktisadi Faaliyet"/>
    <hyperlink ref="B22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showRuler="0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13" t="s">
        <v>488</v>
      </c>
      <c r="B2" s="313"/>
      <c r="C2" s="313"/>
      <c r="D2" s="313"/>
      <c r="E2" s="313"/>
      <c r="F2" s="313"/>
      <c r="G2" s="313"/>
      <c r="H2" s="313"/>
      <c r="I2" s="31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14" t="s">
        <v>0</v>
      </c>
      <c r="D6" s="314"/>
      <c r="E6" s="314"/>
      <c r="F6" s="314"/>
    </row>
    <row r="8" ht="15.75" thickBot="1"/>
    <row r="9" spans="1:8" ht="15.75">
      <c r="A9" s="315"/>
      <c r="B9" s="315"/>
      <c r="C9" s="317" t="s">
        <v>1</v>
      </c>
      <c r="D9" s="317"/>
      <c r="E9" s="317"/>
      <c r="F9" s="317"/>
      <c r="G9" s="317"/>
      <c r="H9" s="318" t="s">
        <v>2</v>
      </c>
    </row>
    <row r="10" spans="1:8" ht="15.75">
      <c r="A10" s="316"/>
      <c r="B10" s="316"/>
      <c r="C10" s="173" t="s">
        <v>3</v>
      </c>
      <c r="D10" s="173" t="s">
        <v>4</v>
      </c>
      <c r="E10" s="173" t="s">
        <v>5</v>
      </c>
      <c r="F10" s="173" t="s">
        <v>6</v>
      </c>
      <c r="G10" s="173" t="s">
        <v>7</v>
      </c>
      <c r="H10" s="319"/>
    </row>
    <row r="11" spans="1:8" ht="15">
      <c r="A11" s="311" t="s">
        <v>8</v>
      </c>
      <c r="B11" s="180" t="s">
        <v>9</v>
      </c>
      <c r="C11" s="2">
        <v>1182</v>
      </c>
      <c r="D11" s="2">
        <v>1</v>
      </c>
      <c r="E11" s="176">
        <v>0</v>
      </c>
      <c r="F11" s="2">
        <v>5652</v>
      </c>
      <c r="G11" s="2">
        <v>59</v>
      </c>
      <c r="H11" s="174">
        <v>6894</v>
      </c>
    </row>
    <row r="12" spans="1:8" ht="15">
      <c r="A12" s="311"/>
      <c r="B12" s="180" t="s">
        <v>10</v>
      </c>
      <c r="C12" s="175">
        <v>1223648007</v>
      </c>
      <c r="D12" s="176">
        <v>10000</v>
      </c>
      <c r="E12" s="176">
        <v>0</v>
      </c>
      <c r="F12" s="175">
        <v>693556475</v>
      </c>
      <c r="G12" s="239" t="s">
        <v>498</v>
      </c>
      <c r="H12" s="174">
        <v>1917214482</v>
      </c>
    </row>
    <row r="13" spans="1:8" ht="15" customHeight="1">
      <c r="A13" s="312" t="s">
        <v>11</v>
      </c>
      <c r="B13" s="181" t="s">
        <v>12</v>
      </c>
      <c r="C13" s="2">
        <v>4</v>
      </c>
      <c r="D13" s="2">
        <v>3</v>
      </c>
      <c r="E13" s="2">
        <v>1</v>
      </c>
      <c r="F13" s="2">
        <v>208</v>
      </c>
      <c r="G13" s="2">
        <v>0</v>
      </c>
      <c r="H13" s="177">
        <v>216</v>
      </c>
    </row>
    <row r="14" spans="1:8" ht="15" customHeight="1">
      <c r="A14" s="312"/>
      <c r="B14" s="181" t="s">
        <v>13</v>
      </c>
      <c r="C14" s="2">
        <v>209</v>
      </c>
      <c r="D14" s="2">
        <v>0</v>
      </c>
      <c r="E14" s="2">
        <v>0</v>
      </c>
      <c r="F14" s="2">
        <v>7</v>
      </c>
      <c r="G14" s="2">
        <v>0</v>
      </c>
      <c r="H14" s="177">
        <v>216</v>
      </c>
    </row>
    <row r="15" spans="1:8" ht="15.75" customHeight="1">
      <c r="A15" s="312"/>
      <c r="B15" s="181" t="s">
        <v>14</v>
      </c>
      <c r="C15" s="2">
        <v>785314993</v>
      </c>
      <c r="D15" s="2">
        <v>0</v>
      </c>
      <c r="E15" s="2">
        <v>0</v>
      </c>
      <c r="F15" s="2">
        <v>32535500</v>
      </c>
      <c r="G15" s="2">
        <v>0</v>
      </c>
      <c r="H15" s="177">
        <v>817850493</v>
      </c>
    </row>
    <row r="16" spans="1:8" ht="15.75" customHeight="1">
      <c r="A16" s="311" t="s">
        <v>15</v>
      </c>
      <c r="B16" s="180" t="s">
        <v>9</v>
      </c>
      <c r="C16" s="2">
        <v>802</v>
      </c>
      <c r="D16" s="2">
        <v>3</v>
      </c>
      <c r="E16" s="2">
        <v>0</v>
      </c>
      <c r="F16" s="184">
        <v>2526</v>
      </c>
      <c r="G16" s="2">
        <v>0</v>
      </c>
      <c r="H16" s="174">
        <v>3331</v>
      </c>
    </row>
    <row r="17" spans="1:8" ht="15.75" customHeight="1">
      <c r="A17" s="311"/>
      <c r="B17" s="180" t="s">
        <v>305</v>
      </c>
      <c r="C17" s="2">
        <v>15623201296</v>
      </c>
      <c r="D17" s="2">
        <v>1990001</v>
      </c>
      <c r="E17" s="2">
        <v>0</v>
      </c>
      <c r="F17" s="184">
        <v>3213754610</v>
      </c>
      <c r="G17" s="2">
        <v>0</v>
      </c>
      <c r="H17" s="174">
        <v>18838945907</v>
      </c>
    </row>
    <row r="18" spans="1:8" ht="15.75" customHeight="1">
      <c r="A18" s="311"/>
      <c r="B18" s="180" t="s">
        <v>14</v>
      </c>
      <c r="C18" s="178">
        <v>40167048914</v>
      </c>
      <c r="D18" s="178">
        <v>9557500</v>
      </c>
      <c r="E18" s="178">
        <v>0</v>
      </c>
      <c r="F18" s="184">
        <v>7121376730</v>
      </c>
      <c r="G18" s="178">
        <v>0</v>
      </c>
      <c r="H18" s="174">
        <v>47297983962</v>
      </c>
    </row>
    <row r="19" spans="1:8" ht="15.75" customHeight="1">
      <c r="A19" s="312" t="s">
        <v>16</v>
      </c>
      <c r="B19" s="182" t="s">
        <v>9</v>
      </c>
      <c r="C19" s="2">
        <v>27</v>
      </c>
      <c r="D19" s="2">
        <v>0</v>
      </c>
      <c r="E19" s="2">
        <v>0</v>
      </c>
      <c r="F19" s="2">
        <v>26</v>
      </c>
      <c r="G19" s="2">
        <v>0</v>
      </c>
      <c r="H19" s="177">
        <v>53</v>
      </c>
    </row>
    <row r="20" spans="1:8" ht="15.75" customHeight="1">
      <c r="A20" s="312"/>
      <c r="B20" s="182" t="s">
        <v>305</v>
      </c>
      <c r="C20" s="2">
        <v>978596932</v>
      </c>
      <c r="D20" s="2">
        <v>0</v>
      </c>
      <c r="E20" s="2">
        <v>0</v>
      </c>
      <c r="F20" s="2">
        <v>260927350</v>
      </c>
      <c r="G20" s="2">
        <v>0</v>
      </c>
      <c r="H20" s="177">
        <v>1239524282</v>
      </c>
    </row>
    <row r="21" spans="1:8" ht="16.5" customHeight="1">
      <c r="A21" s="312"/>
      <c r="B21" s="182" t="s">
        <v>14</v>
      </c>
      <c r="C21" s="240">
        <v>677721646</v>
      </c>
      <c r="D21" s="172">
        <v>0</v>
      </c>
      <c r="E21" s="172">
        <v>0</v>
      </c>
      <c r="F21" s="175">
        <v>125048630</v>
      </c>
      <c r="G21" s="172">
        <v>0</v>
      </c>
      <c r="H21" s="296">
        <v>802770276</v>
      </c>
    </row>
    <row r="22" spans="1:8" ht="15.75">
      <c r="A22" s="179" t="s">
        <v>17</v>
      </c>
      <c r="B22" s="183" t="s">
        <v>9</v>
      </c>
      <c r="C22" s="172">
        <v>258</v>
      </c>
      <c r="D22" s="172">
        <v>12</v>
      </c>
      <c r="E22" s="172">
        <v>0</v>
      </c>
      <c r="F22" s="175">
        <v>1645</v>
      </c>
      <c r="G22" s="172">
        <v>263</v>
      </c>
      <c r="H22" s="174">
        <v>2178</v>
      </c>
    </row>
    <row r="23" ht="15">
      <c r="C23" s="4"/>
    </row>
    <row r="24" ht="15">
      <c r="A24" s="3" t="s">
        <v>18</v>
      </c>
    </row>
    <row r="34" ht="15">
      <c r="A34" t="s">
        <v>309</v>
      </c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&amp;L19.02.2016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9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52" customWidth="1"/>
    <col min="2" max="2" width="5.7109375" style="51" bestFit="1" customWidth="1"/>
    <col min="3" max="3" width="10.140625" style="53" customWidth="1"/>
    <col min="4" max="5" width="4.28125" style="51" bestFit="1" customWidth="1"/>
    <col min="6" max="6" width="11.57421875" style="53" customWidth="1"/>
    <col min="7" max="7" width="11.28125" style="51" customWidth="1"/>
    <col min="8" max="8" width="11.7109375" style="51" customWidth="1"/>
    <col min="9" max="9" width="6.7109375" style="51" customWidth="1"/>
    <col min="10" max="164" width="9.140625" style="6" customWidth="1"/>
    <col min="165" max="165" width="19.421875" style="6" customWidth="1"/>
    <col min="166" max="166" width="5.7109375" style="6" bestFit="1" customWidth="1"/>
    <col min="167" max="167" width="10.140625" style="6" customWidth="1"/>
    <col min="168" max="169" width="4.28125" style="6" bestFit="1" customWidth="1"/>
    <col min="170" max="170" width="11.57421875" style="6" customWidth="1"/>
    <col min="171" max="171" width="11.28125" style="6" customWidth="1"/>
    <col min="172" max="172" width="11.7109375" style="6" customWidth="1"/>
    <col min="173" max="16384" width="6.7109375" style="6" customWidth="1"/>
  </cols>
  <sheetData>
    <row r="1" spans="1:9" ht="15.75" customHeight="1" thickBot="1">
      <c r="A1" s="323" t="s">
        <v>489</v>
      </c>
      <c r="B1" s="310"/>
      <c r="C1" s="310"/>
      <c r="D1" s="310"/>
      <c r="E1" s="310"/>
      <c r="F1" s="310"/>
      <c r="G1" s="310"/>
      <c r="H1" s="310"/>
      <c r="I1" s="310"/>
    </row>
    <row r="2" spans="1:9" ht="15.75" customHeight="1" thickBot="1">
      <c r="A2" s="324" t="s">
        <v>19</v>
      </c>
      <c r="B2" s="324"/>
      <c r="C2" s="324"/>
      <c r="D2" s="324"/>
      <c r="E2" s="324"/>
      <c r="F2" s="324"/>
      <c r="G2" s="324"/>
      <c r="H2" s="324"/>
      <c r="I2" s="324"/>
    </row>
    <row r="3" spans="1:9" ht="9.75" customHeight="1">
      <c r="A3" s="325" t="s">
        <v>449</v>
      </c>
      <c r="B3" s="328" t="s">
        <v>8</v>
      </c>
      <c r="C3" s="328"/>
      <c r="D3" s="328" t="s">
        <v>11</v>
      </c>
      <c r="E3" s="328"/>
      <c r="F3" s="328"/>
      <c r="G3" s="158" t="s">
        <v>20</v>
      </c>
      <c r="H3" s="158" t="s">
        <v>21</v>
      </c>
      <c r="I3" s="7" t="s">
        <v>17</v>
      </c>
    </row>
    <row r="4" spans="1:9" ht="12.75" customHeight="1">
      <c r="A4" s="326"/>
      <c r="B4" s="8"/>
      <c r="C4" s="9"/>
      <c r="D4" s="329" t="s">
        <v>9</v>
      </c>
      <c r="E4" s="329"/>
      <c r="F4" s="10"/>
      <c r="G4" s="8"/>
      <c r="H4" s="8"/>
      <c r="I4" s="11"/>
    </row>
    <row r="5" spans="1:9" ht="9.75" customHeight="1">
      <c r="A5" s="326"/>
      <c r="B5" s="159" t="s">
        <v>9</v>
      </c>
      <c r="C5" s="159" t="s">
        <v>10</v>
      </c>
      <c r="D5" s="329"/>
      <c r="E5" s="329"/>
      <c r="F5" s="12" t="s">
        <v>14</v>
      </c>
      <c r="G5" s="159" t="s">
        <v>9</v>
      </c>
      <c r="H5" s="159" t="s">
        <v>9</v>
      </c>
      <c r="I5" s="13" t="s">
        <v>9</v>
      </c>
    </row>
    <row r="6" spans="1:9" ht="9.75" thickBot="1">
      <c r="A6" s="327"/>
      <c r="B6" s="14"/>
      <c r="C6" s="15"/>
      <c r="D6" s="14" t="s">
        <v>22</v>
      </c>
      <c r="E6" s="14" t="s">
        <v>23</v>
      </c>
      <c r="F6" s="15"/>
      <c r="G6" s="14"/>
      <c r="H6" s="14"/>
      <c r="I6" s="16"/>
    </row>
    <row r="7" spans="1:9" s="19" customFormat="1" ht="11.25">
      <c r="A7" s="17" t="s">
        <v>24</v>
      </c>
      <c r="B7" s="18">
        <f>SUM(B8+B9+B10+B11+B12)</f>
        <v>6894</v>
      </c>
      <c r="C7" s="18">
        <f aca="true" t="shared" si="0" ref="C7:H7">SUM(C8+C9+C10+C11+C12)</f>
        <v>1917214482</v>
      </c>
      <c r="D7" s="18">
        <f t="shared" si="0"/>
        <v>216</v>
      </c>
      <c r="E7" s="18">
        <f t="shared" si="0"/>
        <v>216</v>
      </c>
      <c r="F7" s="18">
        <f t="shared" si="0"/>
        <v>817850493</v>
      </c>
      <c r="G7" s="18">
        <f t="shared" si="0"/>
        <v>3331</v>
      </c>
      <c r="H7" s="18">
        <f t="shared" si="0"/>
        <v>53</v>
      </c>
      <c r="I7" s="209">
        <f>SUM(I8+I9+I10+I11+I12)</f>
        <v>2178</v>
      </c>
    </row>
    <row r="8" spans="1:9" s="19" customFormat="1" ht="11.25">
      <c r="A8" s="17" t="s">
        <v>25</v>
      </c>
      <c r="B8" s="20">
        <f aca="true" t="shared" si="1" ref="B8:I12">SUM(B15+B22+B29+B36+B43+B50+B57+B64+B74+B81+B88+B95+B102+B109+B116+B123+B130+B142+B149+B156+B163)</f>
        <v>1182</v>
      </c>
      <c r="C8" s="20">
        <f t="shared" si="1"/>
        <v>1223648007</v>
      </c>
      <c r="D8" s="20">
        <f t="shared" si="1"/>
        <v>4</v>
      </c>
      <c r="E8" s="20">
        <f t="shared" si="1"/>
        <v>209</v>
      </c>
      <c r="F8" s="20">
        <f t="shared" si="1"/>
        <v>785314993</v>
      </c>
      <c r="G8" s="20">
        <f t="shared" si="1"/>
        <v>802</v>
      </c>
      <c r="H8" s="20">
        <f t="shared" si="1"/>
        <v>27</v>
      </c>
      <c r="I8" s="210">
        <f t="shared" si="1"/>
        <v>258</v>
      </c>
    </row>
    <row r="9" spans="1:9" s="19" customFormat="1" ht="11.25">
      <c r="A9" s="17" t="s">
        <v>26</v>
      </c>
      <c r="B9" s="20">
        <f t="shared" si="1"/>
        <v>1</v>
      </c>
      <c r="C9" s="20">
        <f t="shared" si="1"/>
        <v>10000</v>
      </c>
      <c r="D9" s="20">
        <f t="shared" si="1"/>
        <v>3</v>
      </c>
      <c r="E9" s="20">
        <f t="shared" si="1"/>
        <v>0</v>
      </c>
      <c r="F9" s="20">
        <f t="shared" si="1"/>
        <v>0</v>
      </c>
      <c r="G9" s="20">
        <f t="shared" si="1"/>
        <v>3</v>
      </c>
      <c r="H9" s="20">
        <f t="shared" si="1"/>
        <v>0</v>
      </c>
      <c r="I9" s="210">
        <f t="shared" si="1"/>
        <v>12</v>
      </c>
    </row>
    <row r="10" spans="1:9" s="19" customFormat="1" ht="11.25">
      <c r="A10" s="17" t="s">
        <v>27</v>
      </c>
      <c r="B10" s="20">
        <f t="shared" si="1"/>
        <v>0</v>
      </c>
      <c r="C10" s="20">
        <f t="shared" si="1"/>
        <v>0</v>
      </c>
      <c r="D10" s="20">
        <f t="shared" si="1"/>
        <v>1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10">
        <f t="shared" si="1"/>
        <v>0</v>
      </c>
    </row>
    <row r="11" spans="1:9" s="19" customFormat="1" ht="11.25">
      <c r="A11" s="17" t="s">
        <v>28</v>
      </c>
      <c r="B11" s="20">
        <f t="shared" si="1"/>
        <v>5652</v>
      </c>
      <c r="C11" s="20">
        <f t="shared" si="1"/>
        <v>693556475</v>
      </c>
      <c r="D11" s="20">
        <f t="shared" si="1"/>
        <v>208</v>
      </c>
      <c r="E11" s="20">
        <f t="shared" si="1"/>
        <v>7</v>
      </c>
      <c r="F11" s="20">
        <f t="shared" si="1"/>
        <v>32535500</v>
      </c>
      <c r="G11" s="20">
        <f t="shared" si="1"/>
        <v>2526</v>
      </c>
      <c r="H11" s="20">
        <f t="shared" si="1"/>
        <v>26</v>
      </c>
      <c r="I11" s="210">
        <f t="shared" si="1"/>
        <v>1645</v>
      </c>
    </row>
    <row r="12" spans="1:9" s="19" customFormat="1" ht="12" thickBot="1">
      <c r="A12" s="21" t="s">
        <v>29</v>
      </c>
      <c r="B12" s="22">
        <f t="shared" si="1"/>
        <v>59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11">
        <f t="shared" si="1"/>
        <v>263</v>
      </c>
    </row>
    <row r="13" spans="1:9" s="19" customFormat="1" ht="13.5" customHeight="1" thickBot="1">
      <c r="A13" s="320" t="s">
        <v>30</v>
      </c>
      <c r="B13" s="321"/>
      <c r="C13" s="321"/>
      <c r="D13" s="321"/>
      <c r="E13" s="321"/>
      <c r="F13" s="321"/>
      <c r="G13" s="321"/>
      <c r="H13" s="321"/>
      <c r="I13" s="322"/>
    </row>
    <row r="14" spans="1:9" s="19" customFormat="1" ht="11.25">
      <c r="A14" s="23" t="s">
        <v>31</v>
      </c>
      <c r="B14" s="24">
        <v>259</v>
      </c>
      <c r="C14" s="26">
        <v>37610100</v>
      </c>
      <c r="D14" s="26">
        <v>6</v>
      </c>
      <c r="E14" s="26">
        <v>6</v>
      </c>
      <c r="F14" s="26">
        <v>11055000</v>
      </c>
      <c r="G14" s="26">
        <v>53</v>
      </c>
      <c r="H14" s="19">
        <v>0</v>
      </c>
      <c r="I14" s="27">
        <v>50</v>
      </c>
    </row>
    <row r="15" spans="1:9" s="19" customFormat="1" ht="11.25">
      <c r="A15" s="23" t="s">
        <v>32</v>
      </c>
      <c r="B15" s="28">
        <v>17</v>
      </c>
      <c r="C15" s="29">
        <v>3300100</v>
      </c>
      <c r="D15" s="30">
        <v>0</v>
      </c>
      <c r="E15" s="31">
        <v>6</v>
      </c>
      <c r="F15" s="32">
        <v>11055000</v>
      </c>
      <c r="G15" s="31">
        <v>11</v>
      </c>
      <c r="H15" s="194">
        <v>0</v>
      </c>
      <c r="I15" s="34">
        <v>8</v>
      </c>
    </row>
    <row r="16" spans="1:9" s="19" customFormat="1" ht="11.25">
      <c r="A16" s="23" t="s">
        <v>33</v>
      </c>
      <c r="B16" s="28">
        <v>0</v>
      </c>
      <c r="C16" s="29">
        <v>0</v>
      </c>
      <c r="D16" s="30">
        <v>0</v>
      </c>
      <c r="E16" s="30">
        <v>0</v>
      </c>
      <c r="F16" s="29">
        <v>0</v>
      </c>
      <c r="G16" s="30">
        <v>0</v>
      </c>
      <c r="H16" s="194">
        <v>0</v>
      </c>
      <c r="I16" s="34">
        <v>0</v>
      </c>
    </row>
    <row r="17" spans="1:9" ht="11.25">
      <c r="A17" s="23" t="s">
        <v>34</v>
      </c>
      <c r="B17" s="28">
        <v>0</v>
      </c>
      <c r="C17" s="29">
        <v>0</v>
      </c>
      <c r="D17" s="30">
        <v>0</v>
      </c>
      <c r="E17" s="30">
        <v>0</v>
      </c>
      <c r="F17" s="29">
        <v>0</v>
      </c>
      <c r="G17" s="30">
        <v>0</v>
      </c>
      <c r="H17" s="193">
        <v>0</v>
      </c>
      <c r="I17" s="34">
        <v>0</v>
      </c>
    </row>
    <row r="18" spans="1:10" ht="11.25">
      <c r="A18" s="23" t="s">
        <v>35</v>
      </c>
      <c r="B18" s="28">
        <v>226</v>
      </c>
      <c r="C18" s="29">
        <v>34310000</v>
      </c>
      <c r="D18" s="30">
        <v>6</v>
      </c>
      <c r="E18" s="30">
        <v>0</v>
      </c>
      <c r="F18" s="29">
        <v>0</v>
      </c>
      <c r="G18" s="196">
        <v>42</v>
      </c>
      <c r="H18" s="193">
        <v>0</v>
      </c>
      <c r="I18" s="34">
        <v>29</v>
      </c>
      <c r="J18" s="35"/>
    </row>
    <row r="19" spans="1:9" ht="12" thickBot="1">
      <c r="A19" s="36" t="s">
        <v>29</v>
      </c>
      <c r="B19" s="37">
        <v>16</v>
      </c>
      <c r="C19" s="38">
        <v>0</v>
      </c>
      <c r="D19" s="39">
        <v>0</v>
      </c>
      <c r="E19" s="39">
        <v>0</v>
      </c>
      <c r="F19" s="38">
        <v>0</v>
      </c>
      <c r="G19" s="40">
        <v>0</v>
      </c>
      <c r="H19" s="195">
        <v>0</v>
      </c>
      <c r="I19" s="42">
        <v>13</v>
      </c>
    </row>
    <row r="20" spans="1:9" ht="13.5" customHeight="1" thickBot="1">
      <c r="A20" s="320" t="s">
        <v>36</v>
      </c>
      <c r="B20" s="331"/>
      <c r="C20" s="331"/>
      <c r="D20" s="331"/>
      <c r="E20" s="331"/>
      <c r="F20" s="331"/>
      <c r="G20" s="331"/>
      <c r="H20" s="331"/>
      <c r="I20" s="333"/>
    </row>
    <row r="21" spans="1:9" ht="11.25">
      <c r="A21" s="23" t="s">
        <v>31</v>
      </c>
      <c r="B21" s="24">
        <v>26</v>
      </c>
      <c r="C21" s="25">
        <v>2940000</v>
      </c>
      <c r="D21" s="26">
        <v>1</v>
      </c>
      <c r="E21" s="26">
        <v>1</v>
      </c>
      <c r="F21" s="25">
        <v>100000</v>
      </c>
      <c r="G21" s="26">
        <v>22</v>
      </c>
      <c r="H21" s="26">
        <v>0</v>
      </c>
      <c r="I21" s="27">
        <v>16</v>
      </c>
    </row>
    <row r="22" spans="1:9" ht="11.25">
      <c r="A22" s="23" t="s">
        <v>32</v>
      </c>
      <c r="B22" s="28">
        <v>7</v>
      </c>
      <c r="C22" s="29">
        <v>900000</v>
      </c>
      <c r="D22" s="30">
        <v>0</v>
      </c>
      <c r="E22" s="31">
        <v>1</v>
      </c>
      <c r="F22" s="32">
        <v>100000</v>
      </c>
      <c r="G22" s="31">
        <v>10</v>
      </c>
      <c r="H22" s="30">
        <v>0</v>
      </c>
      <c r="I22" s="34">
        <v>4</v>
      </c>
    </row>
    <row r="23" spans="1:9" s="19" customFormat="1" ht="11.25">
      <c r="A23" s="23" t="s">
        <v>33</v>
      </c>
      <c r="B23" s="28">
        <v>0</v>
      </c>
      <c r="C23" s="29">
        <v>0</v>
      </c>
      <c r="D23" s="30">
        <v>0</v>
      </c>
      <c r="E23" s="30">
        <v>0</v>
      </c>
      <c r="F23" s="29">
        <v>0</v>
      </c>
      <c r="G23" s="30">
        <v>0</v>
      </c>
      <c r="H23" s="30">
        <v>0</v>
      </c>
      <c r="I23" s="34">
        <v>0</v>
      </c>
    </row>
    <row r="24" spans="1:9" ht="11.25">
      <c r="A24" s="23" t="s">
        <v>34</v>
      </c>
      <c r="B24" s="28">
        <v>0</v>
      </c>
      <c r="C24" s="29">
        <v>0</v>
      </c>
      <c r="D24" s="30">
        <v>0</v>
      </c>
      <c r="E24" s="30">
        <v>0</v>
      </c>
      <c r="F24" s="29">
        <v>0</v>
      </c>
      <c r="G24" s="30">
        <v>0</v>
      </c>
      <c r="H24" s="30">
        <v>0</v>
      </c>
      <c r="I24" s="34">
        <v>0</v>
      </c>
    </row>
    <row r="25" spans="1:9" ht="11.25">
      <c r="A25" s="23" t="s">
        <v>35</v>
      </c>
      <c r="B25" s="28">
        <v>19</v>
      </c>
      <c r="C25" s="29">
        <v>2040000</v>
      </c>
      <c r="D25" s="30">
        <v>1</v>
      </c>
      <c r="E25" s="31">
        <v>0</v>
      </c>
      <c r="F25" s="32">
        <v>0</v>
      </c>
      <c r="G25" s="31">
        <v>12</v>
      </c>
      <c r="H25" s="30">
        <v>0</v>
      </c>
      <c r="I25" s="34">
        <v>12</v>
      </c>
    </row>
    <row r="26" spans="1:9" ht="12" customHeight="1" thickBot="1">
      <c r="A26" s="36" t="s">
        <v>29</v>
      </c>
      <c r="B26" s="37">
        <v>0</v>
      </c>
      <c r="C26" s="38">
        <v>0</v>
      </c>
      <c r="D26" s="39">
        <v>0</v>
      </c>
      <c r="E26" s="39">
        <v>0</v>
      </c>
      <c r="F26" s="38">
        <v>0</v>
      </c>
      <c r="G26" s="39">
        <v>0</v>
      </c>
      <c r="H26" s="39">
        <v>0</v>
      </c>
      <c r="I26" s="42">
        <v>0</v>
      </c>
    </row>
    <row r="27" spans="1:9" ht="13.5" customHeight="1" thickBot="1">
      <c r="A27" s="320" t="s">
        <v>37</v>
      </c>
      <c r="B27" s="331"/>
      <c r="C27" s="331"/>
      <c r="D27" s="331"/>
      <c r="E27" s="331"/>
      <c r="F27" s="331"/>
      <c r="G27" s="331"/>
      <c r="H27" s="331"/>
      <c r="I27" s="333"/>
    </row>
    <row r="28" spans="1:9" ht="11.25">
      <c r="A28" s="23" t="s">
        <v>31</v>
      </c>
      <c r="B28" s="24">
        <v>988</v>
      </c>
      <c r="C28" s="25">
        <v>290097117</v>
      </c>
      <c r="D28" s="26">
        <v>48</v>
      </c>
      <c r="E28" s="26">
        <v>48</v>
      </c>
      <c r="F28" s="25">
        <v>145903500</v>
      </c>
      <c r="G28" s="26">
        <v>692</v>
      </c>
      <c r="H28" s="26">
        <v>8</v>
      </c>
      <c r="I28" s="27">
        <v>296</v>
      </c>
    </row>
    <row r="29" spans="1:9" ht="11.25">
      <c r="A29" s="23" t="s">
        <v>32</v>
      </c>
      <c r="B29" s="28">
        <v>172</v>
      </c>
      <c r="C29" s="29">
        <v>161257117</v>
      </c>
      <c r="D29" s="30">
        <v>2</v>
      </c>
      <c r="E29" s="31">
        <v>46</v>
      </c>
      <c r="F29" s="32">
        <v>132923000</v>
      </c>
      <c r="G29" s="31">
        <v>188</v>
      </c>
      <c r="H29" s="30">
        <v>5</v>
      </c>
      <c r="I29" s="33">
        <v>48</v>
      </c>
    </row>
    <row r="30" spans="1:9" ht="11.25">
      <c r="A30" s="23" t="s">
        <v>33</v>
      </c>
      <c r="B30" s="28">
        <v>0</v>
      </c>
      <c r="C30" s="29">
        <v>0</v>
      </c>
      <c r="D30" s="30">
        <v>0</v>
      </c>
      <c r="E30" s="30">
        <v>0</v>
      </c>
      <c r="F30" s="29">
        <v>0</v>
      </c>
      <c r="G30" s="30">
        <v>1</v>
      </c>
      <c r="H30" s="30">
        <v>0</v>
      </c>
      <c r="I30" s="33">
        <v>2</v>
      </c>
    </row>
    <row r="31" spans="1:9" ht="11.25">
      <c r="A31" s="23" t="s">
        <v>34</v>
      </c>
      <c r="B31" s="28">
        <v>0</v>
      </c>
      <c r="C31" s="29">
        <v>0</v>
      </c>
      <c r="D31" s="30">
        <v>0</v>
      </c>
      <c r="E31" s="30">
        <v>0</v>
      </c>
      <c r="F31" s="29">
        <v>0</v>
      </c>
      <c r="G31" s="30">
        <v>0</v>
      </c>
      <c r="H31" s="30">
        <v>0</v>
      </c>
      <c r="I31" s="33">
        <v>0</v>
      </c>
    </row>
    <row r="32" spans="1:9" ht="11.25">
      <c r="A32" s="23" t="s">
        <v>35</v>
      </c>
      <c r="B32" s="28">
        <v>816</v>
      </c>
      <c r="C32" s="29">
        <v>128840000</v>
      </c>
      <c r="D32" s="30">
        <v>46</v>
      </c>
      <c r="E32" s="31">
        <v>2</v>
      </c>
      <c r="F32" s="32">
        <v>12980500</v>
      </c>
      <c r="G32" s="31">
        <v>503</v>
      </c>
      <c r="H32" s="30">
        <v>3</v>
      </c>
      <c r="I32" s="33">
        <v>246</v>
      </c>
    </row>
    <row r="33" spans="1:9" ht="12" customHeight="1" thickBot="1">
      <c r="A33" s="36" t="s">
        <v>29</v>
      </c>
      <c r="B33" s="37">
        <v>0</v>
      </c>
      <c r="C33" s="38">
        <v>0</v>
      </c>
      <c r="D33" s="39">
        <v>0</v>
      </c>
      <c r="E33" s="39">
        <v>0</v>
      </c>
      <c r="F33" s="38">
        <v>0</v>
      </c>
      <c r="G33" s="40">
        <v>0</v>
      </c>
      <c r="H33" s="39">
        <v>0</v>
      </c>
      <c r="I33" s="42">
        <v>0</v>
      </c>
    </row>
    <row r="34" spans="1:9" ht="14.25" customHeight="1" thickBot="1">
      <c r="A34" s="320" t="s">
        <v>38</v>
      </c>
      <c r="B34" s="331"/>
      <c r="C34" s="331"/>
      <c r="D34" s="331"/>
      <c r="E34" s="331"/>
      <c r="F34" s="331"/>
      <c r="G34" s="331"/>
      <c r="H34" s="331"/>
      <c r="I34" s="333"/>
    </row>
    <row r="35" spans="1:9" ht="11.25">
      <c r="A35" s="23" t="s">
        <v>31</v>
      </c>
      <c r="B35" s="24">
        <v>211</v>
      </c>
      <c r="C35" s="25">
        <v>552101343</v>
      </c>
      <c r="D35" s="26">
        <v>8</v>
      </c>
      <c r="E35" s="26">
        <v>8</v>
      </c>
      <c r="F35" s="25">
        <v>119500000</v>
      </c>
      <c r="G35" s="26">
        <v>56</v>
      </c>
      <c r="H35" s="26">
        <v>1</v>
      </c>
      <c r="I35" s="27">
        <v>19</v>
      </c>
    </row>
    <row r="36" spans="1:9" ht="11.25">
      <c r="A36" s="23" t="s">
        <v>32</v>
      </c>
      <c r="B36" s="28">
        <v>110</v>
      </c>
      <c r="C36" s="29">
        <v>543641343</v>
      </c>
      <c r="D36" s="30">
        <v>0</v>
      </c>
      <c r="E36" s="31">
        <v>8</v>
      </c>
      <c r="F36" s="32">
        <v>119500000</v>
      </c>
      <c r="G36" s="31">
        <v>41</v>
      </c>
      <c r="H36" s="30">
        <v>0</v>
      </c>
      <c r="I36" s="33">
        <v>13</v>
      </c>
    </row>
    <row r="37" spans="1:9" s="19" customFormat="1" ht="11.25">
      <c r="A37" s="23" t="s">
        <v>33</v>
      </c>
      <c r="B37" s="28">
        <v>0</v>
      </c>
      <c r="C37" s="29">
        <v>0</v>
      </c>
      <c r="D37" s="30">
        <v>0</v>
      </c>
      <c r="E37" s="30">
        <v>0</v>
      </c>
      <c r="F37" s="29">
        <v>0</v>
      </c>
      <c r="G37" s="30">
        <v>0</v>
      </c>
      <c r="H37" s="30">
        <v>0</v>
      </c>
      <c r="I37" s="34">
        <v>0</v>
      </c>
    </row>
    <row r="38" spans="1:9" ht="11.25">
      <c r="A38" s="23" t="s">
        <v>34</v>
      </c>
      <c r="B38" s="28">
        <v>0</v>
      </c>
      <c r="C38" s="29">
        <v>0</v>
      </c>
      <c r="D38" s="30">
        <v>0</v>
      </c>
      <c r="E38" s="30">
        <v>0</v>
      </c>
      <c r="F38" s="29">
        <v>0</v>
      </c>
      <c r="G38" s="30">
        <v>0</v>
      </c>
      <c r="H38" s="30">
        <v>0</v>
      </c>
      <c r="I38" s="34">
        <v>0</v>
      </c>
    </row>
    <row r="39" spans="1:9" ht="11.25" customHeight="1">
      <c r="A39" s="23" t="s">
        <v>35</v>
      </c>
      <c r="B39" s="28">
        <v>100</v>
      </c>
      <c r="C39" s="29">
        <v>8460000</v>
      </c>
      <c r="D39" s="30">
        <v>8</v>
      </c>
      <c r="E39" s="30">
        <v>0</v>
      </c>
      <c r="F39" s="29">
        <v>0</v>
      </c>
      <c r="G39" s="31">
        <v>15</v>
      </c>
      <c r="H39" s="30">
        <v>1</v>
      </c>
      <c r="I39" s="33">
        <v>6</v>
      </c>
    </row>
    <row r="40" spans="1:9" ht="12" thickBot="1">
      <c r="A40" s="36" t="s">
        <v>29</v>
      </c>
      <c r="B40" s="37">
        <v>1</v>
      </c>
      <c r="C40" s="38">
        <v>0</v>
      </c>
      <c r="D40" s="39">
        <v>0</v>
      </c>
      <c r="E40" s="39">
        <v>0</v>
      </c>
      <c r="F40" s="38">
        <v>0</v>
      </c>
      <c r="G40" s="39">
        <v>0</v>
      </c>
      <c r="H40" s="39">
        <v>0</v>
      </c>
      <c r="I40" s="41">
        <v>0</v>
      </c>
    </row>
    <row r="41" spans="1:9" ht="13.5" customHeight="1" thickBot="1">
      <c r="A41" s="320" t="s">
        <v>39</v>
      </c>
      <c r="B41" s="331"/>
      <c r="C41" s="331"/>
      <c r="D41" s="331"/>
      <c r="E41" s="331"/>
      <c r="F41" s="331"/>
      <c r="G41" s="331"/>
      <c r="H41" s="331"/>
      <c r="I41" s="333"/>
    </row>
    <row r="42" spans="1:9" ht="11.25">
      <c r="A42" s="23" t="s">
        <v>31</v>
      </c>
      <c r="B42" s="24">
        <v>14</v>
      </c>
      <c r="C42" s="25">
        <v>1425000</v>
      </c>
      <c r="D42" s="26">
        <v>2</v>
      </c>
      <c r="E42" s="26">
        <v>2</v>
      </c>
      <c r="F42" s="25">
        <v>5100000</v>
      </c>
      <c r="G42" s="26">
        <v>20</v>
      </c>
      <c r="H42" s="26">
        <v>0</v>
      </c>
      <c r="I42" s="188">
        <v>3</v>
      </c>
    </row>
    <row r="43" spans="1:9" ht="11.25">
      <c r="A43" s="23" t="s">
        <v>32</v>
      </c>
      <c r="B43" s="28">
        <v>2</v>
      </c>
      <c r="C43" s="29">
        <v>125000</v>
      </c>
      <c r="D43" s="30">
        <v>0</v>
      </c>
      <c r="E43" s="30">
        <v>2</v>
      </c>
      <c r="F43" s="29">
        <v>5100000</v>
      </c>
      <c r="G43" s="31">
        <v>2</v>
      </c>
      <c r="H43" s="30">
        <v>0</v>
      </c>
      <c r="I43" s="189">
        <v>0</v>
      </c>
    </row>
    <row r="44" spans="1:9" s="19" customFormat="1" ht="13.5" customHeight="1">
      <c r="A44" s="23" t="s">
        <v>33</v>
      </c>
      <c r="B44" s="28">
        <v>0</v>
      </c>
      <c r="C44" s="29">
        <v>0</v>
      </c>
      <c r="D44" s="30">
        <v>0</v>
      </c>
      <c r="E44" s="30">
        <v>0</v>
      </c>
      <c r="F44" s="29">
        <v>0</v>
      </c>
      <c r="G44" s="30">
        <v>0</v>
      </c>
      <c r="H44" s="30">
        <v>0</v>
      </c>
      <c r="I44" s="189">
        <v>0</v>
      </c>
    </row>
    <row r="45" spans="1:9" ht="11.25">
      <c r="A45" s="23" t="s">
        <v>34</v>
      </c>
      <c r="B45" s="28">
        <v>0</v>
      </c>
      <c r="C45" s="29">
        <v>0</v>
      </c>
      <c r="D45" s="30">
        <v>0</v>
      </c>
      <c r="E45" s="30">
        <v>0</v>
      </c>
      <c r="F45" s="29">
        <v>0</v>
      </c>
      <c r="G45" s="30">
        <v>0</v>
      </c>
      <c r="H45" s="30">
        <v>0</v>
      </c>
      <c r="I45" s="189">
        <v>0</v>
      </c>
    </row>
    <row r="46" spans="1:9" ht="11.25">
      <c r="A46" s="23" t="s">
        <v>35</v>
      </c>
      <c r="B46" s="28">
        <v>12</v>
      </c>
      <c r="C46" s="29">
        <v>1300000</v>
      </c>
      <c r="D46" s="30">
        <v>2</v>
      </c>
      <c r="E46" s="30">
        <v>0</v>
      </c>
      <c r="F46" s="29">
        <v>0</v>
      </c>
      <c r="G46" s="31">
        <v>18</v>
      </c>
      <c r="H46" s="30">
        <v>0</v>
      </c>
      <c r="I46" s="189">
        <v>3</v>
      </c>
    </row>
    <row r="47" spans="1:9" ht="12.75" customHeight="1" thickBot="1">
      <c r="A47" s="36" t="s">
        <v>29</v>
      </c>
      <c r="B47" s="37">
        <v>0</v>
      </c>
      <c r="C47" s="38">
        <v>0</v>
      </c>
      <c r="D47" s="39">
        <v>0</v>
      </c>
      <c r="E47" s="39">
        <v>0</v>
      </c>
      <c r="F47" s="38">
        <v>0</v>
      </c>
      <c r="G47" s="39">
        <v>0</v>
      </c>
      <c r="H47" s="39">
        <v>0</v>
      </c>
      <c r="I47" s="190">
        <v>0</v>
      </c>
    </row>
    <row r="48" spans="1:9" ht="12.75" customHeight="1" thickBot="1">
      <c r="A48" s="320" t="s">
        <v>40</v>
      </c>
      <c r="B48" s="331"/>
      <c r="C48" s="331"/>
      <c r="D48" s="331"/>
      <c r="E48" s="331"/>
      <c r="F48" s="331"/>
      <c r="G48" s="331"/>
      <c r="H48" s="331"/>
      <c r="I48" s="333"/>
    </row>
    <row r="49" spans="1:9" ht="11.25">
      <c r="A49" s="23" t="s">
        <v>31</v>
      </c>
      <c r="B49" s="24">
        <v>1168</v>
      </c>
      <c r="C49" s="25">
        <v>220040000</v>
      </c>
      <c r="D49" s="26">
        <v>31</v>
      </c>
      <c r="E49" s="26">
        <v>31</v>
      </c>
      <c r="F49" s="25">
        <v>156089150</v>
      </c>
      <c r="G49" s="26">
        <v>539</v>
      </c>
      <c r="H49" s="26">
        <v>7</v>
      </c>
      <c r="I49" s="27">
        <v>441</v>
      </c>
    </row>
    <row r="50" spans="1:10" ht="11.25">
      <c r="A50" s="23" t="s">
        <v>32</v>
      </c>
      <c r="B50" s="43">
        <v>176</v>
      </c>
      <c r="C50" s="32">
        <v>76259000</v>
      </c>
      <c r="D50" s="30">
        <v>0</v>
      </c>
      <c r="E50" s="30">
        <v>30</v>
      </c>
      <c r="F50" s="29">
        <v>155069150</v>
      </c>
      <c r="G50" s="31">
        <v>123</v>
      </c>
      <c r="H50" s="30">
        <v>3</v>
      </c>
      <c r="I50" s="33">
        <v>24</v>
      </c>
      <c r="J50" s="19"/>
    </row>
    <row r="51" spans="1:9" s="19" customFormat="1" ht="11.25">
      <c r="A51" s="23" t="s">
        <v>33</v>
      </c>
      <c r="B51" s="43">
        <v>1</v>
      </c>
      <c r="C51" s="32">
        <v>10000</v>
      </c>
      <c r="D51" s="30">
        <v>2</v>
      </c>
      <c r="E51" s="30">
        <v>0</v>
      </c>
      <c r="F51" s="29">
        <v>0</v>
      </c>
      <c r="G51" s="30">
        <v>1</v>
      </c>
      <c r="H51" s="30">
        <v>0</v>
      </c>
      <c r="I51" s="33">
        <v>1</v>
      </c>
    </row>
    <row r="52" spans="1:10" ht="11.25">
      <c r="A52" s="23" t="s">
        <v>34</v>
      </c>
      <c r="B52" s="28">
        <v>0</v>
      </c>
      <c r="C52" s="29">
        <v>0</v>
      </c>
      <c r="D52" s="30">
        <v>0</v>
      </c>
      <c r="E52" s="30">
        <v>0</v>
      </c>
      <c r="F52" s="29">
        <v>0</v>
      </c>
      <c r="G52" s="31">
        <v>0</v>
      </c>
      <c r="H52" s="30">
        <v>0</v>
      </c>
      <c r="I52" s="34">
        <v>0</v>
      </c>
      <c r="J52" s="19"/>
    </row>
    <row r="53" spans="1:10" ht="11.25">
      <c r="A53" s="23" t="s">
        <v>35</v>
      </c>
      <c r="B53" s="43">
        <v>962</v>
      </c>
      <c r="C53" s="32">
        <v>143771000</v>
      </c>
      <c r="D53" s="30">
        <v>29</v>
      </c>
      <c r="E53" s="31">
        <v>1</v>
      </c>
      <c r="F53" s="32">
        <v>1020000</v>
      </c>
      <c r="G53" s="31">
        <v>415</v>
      </c>
      <c r="H53" s="30">
        <v>4</v>
      </c>
      <c r="I53" s="33">
        <v>198</v>
      </c>
      <c r="J53" s="19"/>
    </row>
    <row r="54" spans="1:10" ht="12" thickBot="1">
      <c r="A54" s="36" t="s">
        <v>29</v>
      </c>
      <c r="B54" s="37">
        <v>29</v>
      </c>
      <c r="C54" s="38">
        <v>0</v>
      </c>
      <c r="D54" s="39">
        <v>0</v>
      </c>
      <c r="E54" s="39">
        <v>0</v>
      </c>
      <c r="F54" s="38">
        <v>0</v>
      </c>
      <c r="G54" s="40">
        <v>0</v>
      </c>
      <c r="H54" s="39">
        <v>0</v>
      </c>
      <c r="I54" s="41">
        <v>218</v>
      </c>
      <c r="J54" s="19"/>
    </row>
    <row r="55" spans="1:9" ht="12" thickBot="1">
      <c r="A55" s="334" t="s">
        <v>41</v>
      </c>
      <c r="B55" s="335"/>
      <c r="C55" s="335"/>
      <c r="D55" s="335"/>
      <c r="E55" s="335"/>
      <c r="F55" s="335"/>
      <c r="G55" s="335"/>
      <c r="H55" s="335"/>
      <c r="I55" s="336"/>
    </row>
    <row r="56" spans="1:9" ht="11.25">
      <c r="A56" s="23" t="s">
        <v>31</v>
      </c>
      <c r="B56" s="24">
        <v>2027</v>
      </c>
      <c r="C56" s="25">
        <v>385194228</v>
      </c>
      <c r="D56" s="26">
        <v>57</v>
      </c>
      <c r="E56" s="26">
        <v>57</v>
      </c>
      <c r="F56" s="25">
        <v>209658703</v>
      </c>
      <c r="G56" s="26">
        <v>1123</v>
      </c>
      <c r="H56" s="26">
        <v>18</v>
      </c>
      <c r="I56" s="27">
        <v>728</v>
      </c>
    </row>
    <row r="57" spans="1:9" ht="11.25">
      <c r="A57" s="23" t="s">
        <v>32</v>
      </c>
      <c r="B57" s="43">
        <v>286</v>
      </c>
      <c r="C57" s="32">
        <v>156376703</v>
      </c>
      <c r="D57" s="30">
        <v>2</v>
      </c>
      <c r="E57" s="31">
        <v>53</v>
      </c>
      <c r="F57" s="32">
        <v>191123703</v>
      </c>
      <c r="G57" s="31">
        <v>192</v>
      </c>
      <c r="H57" s="30">
        <v>7</v>
      </c>
      <c r="I57" s="33">
        <v>77</v>
      </c>
    </row>
    <row r="58" spans="1:9" s="19" customFormat="1" ht="12" customHeight="1">
      <c r="A58" s="23" t="s">
        <v>33</v>
      </c>
      <c r="B58" s="28">
        <v>0</v>
      </c>
      <c r="C58" s="29">
        <v>0</v>
      </c>
      <c r="D58" s="30">
        <v>1</v>
      </c>
      <c r="E58" s="30">
        <v>0</v>
      </c>
      <c r="F58" s="29">
        <v>0</v>
      </c>
      <c r="G58" s="31">
        <v>1</v>
      </c>
      <c r="H58" s="30">
        <v>0</v>
      </c>
      <c r="I58" s="33">
        <v>6</v>
      </c>
    </row>
    <row r="59" spans="1:9" ht="11.25">
      <c r="A59" s="23" t="s">
        <v>34</v>
      </c>
      <c r="B59" s="28">
        <v>0</v>
      </c>
      <c r="C59" s="29">
        <v>0</v>
      </c>
      <c r="D59" s="30">
        <v>1</v>
      </c>
      <c r="E59" s="30">
        <v>0</v>
      </c>
      <c r="F59" s="29">
        <v>0</v>
      </c>
      <c r="G59" s="31">
        <v>0</v>
      </c>
      <c r="H59" s="30">
        <v>0</v>
      </c>
      <c r="I59" s="34">
        <v>0</v>
      </c>
    </row>
    <row r="60" spans="1:9" ht="11.25" customHeight="1">
      <c r="A60" s="23" t="s">
        <v>35</v>
      </c>
      <c r="B60" s="43">
        <v>1737</v>
      </c>
      <c r="C60" s="32">
        <v>228817525</v>
      </c>
      <c r="D60" s="30">
        <v>53</v>
      </c>
      <c r="E60" s="30">
        <v>4</v>
      </c>
      <c r="F60" s="32">
        <v>18535000</v>
      </c>
      <c r="G60" s="31">
        <v>930</v>
      </c>
      <c r="H60" s="30">
        <v>11</v>
      </c>
      <c r="I60" s="33">
        <v>632</v>
      </c>
    </row>
    <row r="61" spans="1:9" ht="12" customHeight="1" thickBot="1">
      <c r="A61" s="36" t="s">
        <v>29</v>
      </c>
      <c r="B61" s="37">
        <v>4</v>
      </c>
      <c r="C61" s="38">
        <v>0</v>
      </c>
      <c r="D61" s="39">
        <v>0</v>
      </c>
      <c r="E61" s="39">
        <v>0</v>
      </c>
      <c r="F61" s="38">
        <v>0</v>
      </c>
      <c r="G61" s="39">
        <v>0</v>
      </c>
      <c r="H61" s="39">
        <v>0</v>
      </c>
      <c r="I61" s="42">
        <v>13</v>
      </c>
    </row>
    <row r="62" spans="1:9" s="19" customFormat="1" ht="12.75" customHeight="1" thickBot="1">
      <c r="A62" s="320" t="s">
        <v>42</v>
      </c>
      <c r="B62" s="321"/>
      <c r="C62" s="321"/>
      <c r="D62" s="321"/>
      <c r="E62" s="321"/>
      <c r="F62" s="321"/>
      <c r="G62" s="321"/>
      <c r="H62" s="321"/>
      <c r="I62" s="337"/>
    </row>
    <row r="63" spans="1:9" ht="11.25">
      <c r="A63" s="23" t="s">
        <v>31</v>
      </c>
      <c r="B63" s="24">
        <v>229</v>
      </c>
      <c r="C63" s="25">
        <v>89010000</v>
      </c>
      <c r="D63" s="26">
        <v>5</v>
      </c>
      <c r="E63" s="26">
        <v>5</v>
      </c>
      <c r="F63" s="25">
        <v>4350000</v>
      </c>
      <c r="G63" s="26">
        <v>159</v>
      </c>
      <c r="H63" s="26">
        <v>1</v>
      </c>
      <c r="I63" s="27">
        <v>97</v>
      </c>
    </row>
    <row r="64" spans="1:9" ht="11.25">
      <c r="A64" s="23" t="s">
        <v>32</v>
      </c>
      <c r="B64" s="43">
        <v>28</v>
      </c>
      <c r="C64" s="32">
        <v>69200000</v>
      </c>
      <c r="D64" s="30">
        <v>0</v>
      </c>
      <c r="E64" s="31">
        <v>5</v>
      </c>
      <c r="F64" s="32">
        <v>4350000</v>
      </c>
      <c r="G64" s="31">
        <v>32</v>
      </c>
      <c r="H64" s="30">
        <v>1</v>
      </c>
      <c r="I64" s="33">
        <v>11</v>
      </c>
    </row>
    <row r="65" spans="1:9" ht="11.25">
      <c r="A65" s="23" t="s">
        <v>33</v>
      </c>
      <c r="B65" s="28">
        <v>0</v>
      </c>
      <c r="C65" s="29">
        <v>0</v>
      </c>
      <c r="D65" s="30">
        <v>0</v>
      </c>
      <c r="E65" s="30">
        <v>0</v>
      </c>
      <c r="F65" s="29">
        <v>0</v>
      </c>
      <c r="G65" s="30">
        <v>0</v>
      </c>
      <c r="H65" s="30">
        <v>0</v>
      </c>
      <c r="I65" s="34">
        <v>1</v>
      </c>
    </row>
    <row r="66" spans="1:9" ht="11.25">
      <c r="A66" s="23" t="s">
        <v>34</v>
      </c>
      <c r="B66" s="28">
        <v>0</v>
      </c>
      <c r="C66" s="29">
        <v>0</v>
      </c>
      <c r="D66" s="30">
        <v>0</v>
      </c>
      <c r="E66" s="30">
        <v>0</v>
      </c>
      <c r="F66" s="29">
        <v>0</v>
      </c>
      <c r="G66" s="30">
        <v>0</v>
      </c>
      <c r="H66" s="30">
        <v>0</v>
      </c>
      <c r="I66" s="33">
        <v>0</v>
      </c>
    </row>
    <row r="67" spans="1:9" ht="12.75" customHeight="1">
      <c r="A67" s="23" t="s">
        <v>35</v>
      </c>
      <c r="B67" s="43">
        <v>196</v>
      </c>
      <c r="C67" s="32">
        <v>19810000</v>
      </c>
      <c r="D67" s="30">
        <v>5</v>
      </c>
      <c r="E67" s="31">
        <v>0</v>
      </c>
      <c r="F67" s="32">
        <v>0</v>
      </c>
      <c r="G67" s="31">
        <v>127</v>
      </c>
      <c r="H67" s="30">
        <v>0</v>
      </c>
      <c r="I67" s="33">
        <v>69</v>
      </c>
    </row>
    <row r="68" spans="1:9" ht="12" thickBot="1">
      <c r="A68" s="36" t="s">
        <v>29</v>
      </c>
      <c r="B68" s="44">
        <v>5</v>
      </c>
      <c r="C68" s="45">
        <v>0</v>
      </c>
      <c r="D68" s="39">
        <v>0</v>
      </c>
      <c r="E68" s="39">
        <v>0</v>
      </c>
      <c r="F68" s="38">
        <v>0</v>
      </c>
      <c r="G68" s="40">
        <v>0</v>
      </c>
      <c r="H68" s="39">
        <v>0</v>
      </c>
      <c r="I68" s="41">
        <v>16</v>
      </c>
    </row>
    <row r="69" spans="1:9" ht="19.5" customHeight="1" hidden="1" thickBot="1">
      <c r="A69" s="162"/>
      <c r="B69" s="46"/>
      <c r="C69" s="47"/>
      <c r="D69" s="48"/>
      <c r="E69" s="48"/>
      <c r="F69" s="49"/>
      <c r="G69" s="46"/>
      <c r="H69" s="48"/>
      <c r="I69" s="46"/>
    </row>
    <row r="70" spans="1:9" ht="12" customHeight="1">
      <c r="A70" s="160"/>
      <c r="B70" s="48"/>
      <c r="C70" s="49"/>
      <c r="D70" s="48"/>
      <c r="E70" s="48"/>
      <c r="F70" s="49"/>
      <c r="G70" s="48"/>
      <c r="H70" s="48"/>
      <c r="I70" s="48"/>
    </row>
    <row r="71" spans="1:9" ht="8.25" customHeight="1" thickBot="1">
      <c r="A71" s="160"/>
      <c r="B71" s="48"/>
      <c r="C71" s="49"/>
      <c r="D71" s="48"/>
      <c r="E71" s="48"/>
      <c r="F71" s="49"/>
      <c r="G71" s="48"/>
      <c r="H71" s="48"/>
      <c r="I71" s="48"/>
    </row>
    <row r="72" spans="1:9" ht="15" customHeight="1" thickBot="1">
      <c r="A72" s="320" t="s">
        <v>43</v>
      </c>
      <c r="B72" s="321"/>
      <c r="C72" s="321"/>
      <c r="D72" s="321"/>
      <c r="E72" s="321"/>
      <c r="F72" s="321"/>
      <c r="G72" s="321"/>
      <c r="H72" s="321"/>
      <c r="I72" s="322"/>
    </row>
    <row r="73" spans="1:9" ht="11.25">
      <c r="A73" s="213" t="s">
        <v>31</v>
      </c>
      <c r="B73" s="24">
        <v>329</v>
      </c>
      <c r="C73" s="25">
        <v>90962000</v>
      </c>
      <c r="D73" s="26">
        <v>3</v>
      </c>
      <c r="E73" s="214">
        <v>3</v>
      </c>
      <c r="F73" s="25">
        <v>2750000</v>
      </c>
      <c r="G73" s="215">
        <v>109</v>
      </c>
      <c r="H73" s="26">
        <v>0</v>
      </c>
      <c r="I73" s="27">
        <v>66</v>
      </c>
    </row>
    <row r="74" spans="1:9" ht="11.25">
      <c r="A74" s="23" t="s">
        <v>32</v>
      </c>
      <c r="B74" s="43">
        <v>51</v>
      </c>
      <c r="C74" s="32">
        <v>62440000</v>
      </c>
      <c r="D74" s="30">
        <v>0</v>
      </c>
      <c r="E74" s="224">
        <v>3</v>
      </c>
      <c r="F74" s="32">
        <v>2750000</v>
      </c>
      <c r="G74" s="225">
        <v>29</v>
      </c>
      <c r="H74" s="30">
        <v>0</v>
      </c>
      <c r="I74" s="33">
        <v>10</v>
      </c>
    </row>
    <row r="75" spans="1:9" s="19" customFormat="1" ht="11.25">
      <c r="A75" s="23" t="s">
        <v>33</v>
      </c>
      <c r="B75" s="28">
        <v>0</v>
      </c>
      <c r="C75" s="29">
        <v>0</v>
      </c>
      <c r="D75" s="30">
        <v>0</v>
      </c>
      <c r="E75" s="30">
        <v>0</v>
      </c>
      <c r="F75" s="29">
        <v>0</v>
      </c>
      <c r="G75" s="30">
        <v>0</v>
      </c>
      <c r="H75" s="30">
        <v>0</v>
      </c>
      <c r="I75" s="34">
        <v>0</v>
      </c>
    </row>
    <row r="76" spans="1:9" ht="11.25" customHeight="1">
      <c r="A76" s="23" t="s">
        <v>34</v>
      </c>
      <c r="B76" s="28">
        <v>0</v>
      </c>
      <c r="C76" s="29">
        <v>0</v>
      </c>
      <c r="D76" s="30">
        <v>0</v>
      </c>
      <c r="E76" s="30">
        <v>0</v>
      </c>
      <c r="F76" s="29">
        <v>0</v>
      </c>
      <c r="G76" s="30">
        <v>0</v>
      </c>
      <c r="H76" s="30">
        <v>0</v>
      </c>
      <c r="I76" s="34">
        <v>0</v>
      </c>
    </row>
    <row r="77" spans="1:9" ht="11.25">
      <c r="A77" s="23" t="s">
        <v>35</v>
      </c>
      <c r="B77" s="43">
        <v>278</v>
      </c>
      <c r="C77" s="32">
        <v>28522000</v>
      </c>
      <c r="D77" s="30">
        <v>3</v>
      </c>
      <c r="E77" s="30">
        <v>0</v>
      </c>
      <c r="F77" s="29">
        <v>0</v>
      </c>
      <c r="G77" s="31">
        <v>80</v>
      </c>
      <c r="H77" s="30">
        <v>0</v>
      </c>
      <c r="I77" s="33">
        <v>55</v>
      </c>
    </row>
    <row r="78" spans="1:9" ht="12" thickBot="1">
      <c r="A78" s="36" t="s">
        <v>29</v>
      </c>
      <c r="B78" s="37">
        <v>0</v>
      </c>
      <c r="C78" s="38">
        <v>0</v>
      </c>
      <c r="D78" s="39">
        <v>0</v>
      </c>
      <c r="E78" s="39">
        <v>0</v>
      </c>
      <c r="F78" s="38">
        <v>0</v>
      </c>
      <c r="G78" s="226">
        <v>0</v>
      </c>
      <c r="H78" s="39">
        <v>0</v>
      </c>
      <c r="I78" s="42">
        <v>1</v>
      </c>
    </row>
    <row r="79" spans="1:9" ht="12.75" customHeight="1" thickBot="1">
      <c r="A79" s="320" t="s">
        <v>44</v>
      </c>
      <c r="B79" s="321"/>
      <c r="C79" s="321"/>
      <c r="D79" s="321"/>
      <c r="E79" s="321"/>
      <c r="F79" s="321"/>
      <c r="G79" s="321"/>
      <c r="H79" s="338"/>
      <c r="I79" s="337"/>
    </row>
    <row r="80" spans="1:9" ht="11.25">
      <c r="A80" s="23" t="s">
        <v>31</v>
      </c>
      <c r="B80" s="185">
        <v>210</v>
      </c>
      <c r="C80" s="186">
        <v>22169000</v>
      </c>
      <c r="D80" s="187">
        <v>8</v>
      </c>
      <c r="E80" s="187">
        <v>8</v>
      </c>
      <c r="F80" s="186">
        <v>1600000</v>
      </c>
      <c r="G80" s="187">
        <v>79</v>
      </c>
      <c r="H80" s="26">
        <v>3</v>
      </c>
      <c r="I80" s="197">
        <v>70</v>
      </c>
    </row>
    <row r="81" spans="1:9" ht="11.25">
      <c r="A81" s="23" t="s">
        <v>32</v>
      </c>
      <c r="B81" s="43">
        <v>75</v>
      </c>
      <c r="C81" s="32">
        <v>17577000</v>
      </c>
      <c r="D81" s="30">
        <v>0</v>
      </c>
      <c r="E81" s="30">
        <v>8</v>
      </c>
      <c r="F81" s="29">
        <v>1600000</v>
      </c>
      <c r="G81" s="31">
        <v>34</v>
      </c>
      <c r="H81" s="30">
        <v>1</v>
      </c>
      <c r="I81" s="198">
        <v>11</v>
      </c>
    </row>
    <row r="82" spans="1:9" s="19" customFormat="1" ht="11.25">
      <c r="A82" s="23" t="s">
        <v>33</v>
      </c>
      <c r="B82" s="28">
        <v>0</v>
      </c>
      <c r="C82" s="29">
        <v>0</v>
      </c>
      <c r="D82" s="30">
        <v>0</v>
      </c>
      <c r="E82" s="30">
        <v>0</v>
      </c>
      <c r="F82" s="29">
        <v>0</v>
      </c>
      <c r="G82" s="30">
        <v>0</v>
      </c>
      <c r="H82" s="30">
        <v>0</v>
      </c>
      <c r="I82" s="198">
        <v>0</v>
      </c>
    </row>
    <row r="83" spans="1:9" ht="11.25" customHeight="1">
      <c r="A83" s="23" t="s">
        <v>34</v>
      </c>
      <c r="B83" s="28">
        <v>0</v>
      </c>
      <c r="C83" s="29">
        <v>0</v>
      </c>
      <c r="D83" s="30">
        <v>0</v>
      </c>
      <c r="E83" s="30">
        <v>0</v>
      </c>
      <c r="F83" s="29">
        <v>0</v>
      </c>
      <c r="G83" s="30">
        <v>0</v>
      </c>
      <c r="H83" s="30">
        <v>0</v>
      </c>
      <c r="I83" s="198">
        <v>0</v>
      </c>
    </row>
    <row r="84" spans="1:9" ht="11.25">
      <c r="A84" s="23" t="s">
        <v>35</v>
      </c>
      <c r="B84" s="43">
        <v>135</v>
      </c>
      <c r="C84" s="32">
        <v>4592000</v>
      </c>
      <c r="D84" s="30">
        <v>8</v>
      </c>
      <c r="E84" s="30">
        <v>0</v>
      </c>
      <c r="F84" s="29">
        <v>0</v>
      </c>
      <c r="G84" s="31">
        <v>45</v>
      </c>
      <c r="H84" s="30">
        <v>2</v>
      </c>
      <c r="I84" s="198">
        <v>59</v>
      </c>
    </row>
    <row r="85" spans="1:9" ht="12" thickBot="1">
      <c r="A85" s="36" t="s">
        <v>29</v>
      </c>
      <c r="B85" s="37">
        <v>0</v>
      </c>
      <c r="C85" s="38">
        <v>0</v>
      </c>
      <c r="D85" s="39">
        <v>0</v>
      </c>
      <c r="E85" s="39">
        <v>0</v>
      </c>
      <c r="F85" s="38">
        <v>0</v>
      </c>
      <c r="G85" s="39">
        <v>0</v>
      </c>
      <c r="H85" s="39">
        <v>0</v>
      </c>
      <c r="I85" s="199">
        <v>0</v>
      </c>
    </row>
    <row r="86" spans="1:9" ht="15.75" customHeight="1" thickBot="1">
      <c r="A86" s="320" t="s">
        <v>45</v>
      </c>
      <c r="B86" s="331"/>
      <c r="C86" s="331"/>
      <c r="D86" s="331"/>
      <c r="E86" s="331"/>
      <c r="F86" s="331"/>
      <c r="G86" s="331"/>
      <c r="H86" s="331"/>
      <c r="I86" s="333"/>
    </row>
    <row r="87" spans="1:9" ht="11.25">
      <c r="A87" s="23" t="s">
        <v>31</v>
      </c>
      <c r="B87" s="24">
        <v>68</v>
      </c>
      <c r="C87" s="25">
        <v>9485000</v>
      </c>
      <c r="D87" s="26">
        <v>3</v>
      </c>
      <c r="E87" s="26">
        <v>3</v>
      </c>
      <c r="F87" s="25">
        <v>31600000</v>
      </c>
      <c r="G87" s="26">
        <v>43</v>
      </c>
      <c r="H87" s="26">
        <v>1</v>
      </c>
      <c r="I87" s="27">
        <v>40</v>
      </c>
    </row>
    <row r="88" spans="1:9" ht="11.25">
      <c r="A88" s="23" t="s">
        <v>32</v>
      </c>
      <c r="B88" s="43">
        <v>17</v>
      </c>
      <c r="C88" s="32">
        <v>7040000</v>
      </c>
      <c r="D88" s="30">
        <v>0</v>
      </c>
      <c r="E88" s="30">
        <v>3</v>
      </c>
      <c r="F88" s="29">
        <v>31600000</v>
      </c>
      <c r="G88" s="31">
        <v>20</v>
      </c>
      <c r="H88" s="30">
        <v>1</v>
      </c>
      <c r="I88" s="33">
        <v>4</v>
      </c>
    </row>
    <row r="89" spans="1:9" s="19" customFormat="1" ht="11.25">
      <c r="A89" s="23" t="s">
        <v>33</v>
      </c>
      <c r="B89" s="28">
        <v>0</v>
      </c>
      <c r="C89" s="29">
        <v>0</v>
      </c>
      <c r="D89" s="30">
        <v>0</v>
      </c>
      <c r="E89" s="30">
        <v>0</v>
      </c>
      <c r="F89" s="29">
        <v>0</v>
      </c>
      <c r="G89" s="30">
        <v>0</v>
      </c>
      <c r="H89" s="30">
        <v>0</v>
      </c>
      <c r="I89" s="34">
        <v>1</v>
      </c>
    </row>
    <row r="90" spans="1:9" ht="11.25" customHeight="1">
      <c r="A90" s="23" t="s">
        <v>34</v>
      </c>
      <c r="B90" s="28">
        <v>0</v>
      </c>
      <c r="C90" s="29">
        <v>0</v>
      </c>
      <c r="D90" s="30">
        <v>0</v>
      </c>
      <c r="E90" s="30">
        <v>0</v>
      </c>
      <c r="F90" s="29">
        <v>0</v>
      </c>
      <c r="G90" s="30">
        <v>0</v>
      </c>
      <c r="H90" s="30">
        <v>0</v>
      </c>
      <c r="I90" s="34">
        <v>0</v>
      </c>
    </row>
    <row r="91" spans="1:9" ht="11.25">
      <c r="A91" s="23" t="s">
        <v>35</v>
      </c>
      <c r="B91" s="43">
        <v>49</v>
      </c>
      <c r="C91" s="32">
        <v>2445000</v>
      </c>
      <c r="D91" s="30">
        <v>3</v>
      </c>
      <c r="E91" s="30">
        <v>0</v>
      </c>
      <c r="F91" s="29">
        <v>0</v>
      </c>
      <c r="G91" s="31">
        <v>23</v>
      </c>
      <c r="H91" s="30">
        <v>0</v>
      </c>
      <c r="I91" s="33">
        <v>34</v>
      </c>
    </row>
    <row r="92" spans="1:9" ht="12" thickBot="1">
      <c r="A92" s="36" t="s">
        <v>29</v>
      </c>
      <c r="B92" s="37">
        <v>2</v>
      </c>
      <c r="C92" s="38">
        <v>0</v>
      </c>
      <c r="D92" s="39">
        <v>0</v>
      </c>
      <c r="E92" s="39">
        <v>0</v>
      </c>
      <c r="F92" s="38">
        <v>0</v>
      </c>
      <c r="G92" s="39">
        <v>0</v>
      </c>
      <c r="H92" s="39">
        <v>0</v>
      </c>
      <c r="I92" s="42">
        <v>1</v>
      </c>
    </row>
    <row r="93" spans="1:9" ht="13.5" customHeight="1" thickBot="1">
      <c r="A93" s="320" t="s">
        <v>46</v>
      </c>
      <c r="B93" s="331"/>
      <c r="C93" s="331"/>
      <c r="D93" s="331"/>
      <c r="E93" s="331"/>
      <c r="F93" s="331"/>
      <c r="G93" s="331"/>
      <c r="H93" s="331"/>
      <c r="I93" s="333"/>
    </row>
    <row r="94" spans="1:9" ht="11.25">
      <c r="A94" s="23" t="s">
        <v>31</v>
      </c>
      <c r="B94" s="24">
        <v>149</v>
      </c>
      <c r="C94" s="25">
        <v>44121067</v>
      </c>
      <c r="D94" s="26">
        <v>6</v>
      </c>
      <c r="E94" s="26">
        <v>6</v>
      </c>
      <c r="F94" s="25">
        <v>70800000</v>
      </c>
      <c r="G94" s="26">
        <v>45</v>
      </c>
      <c r="H94" s="26">
        <v>0</v>
      </c>
      <c r="I94" s="27">
        <v>25</v>
      </c>
    </row>
    <row r="95" spans="1:9" ht="11.25">
      <c r="A95" s="23" t="s">
        <v>32</v>
      </c>
      <c r="B95" s="43">
        <v>36</v>
      </c>
      <c r="C95" s="32">
        <v>27071067</v>
      </c>
      <c r="D95" s="30">
        <v>0</v>
      </c>
      <c r="E95" s="30">
        <v>6</v>
      </c>
      <c r="F95" s="29">
        <v>70800000</v>
      </c>
      <c r="G95" s="31">
        <v>22</v>
      </c>
      <c r="H95" s="30">
        <v>0</v>
      </c>
      <c r="I95" s="33">
        <v>6</v>
      </c>
    </row>
    <row r="96" spans="1:9" s="19" customFormat="1" ht="11.25">
      <c r="A96" s="23" t="s">
        <v>33</v>
      </c>
      <c r="B96" s="28">
        <v>0</v>
      </c>
      <c r="C96" s="29">
        <v>0</v>
      </c>
      <c r="D96" s="30">
        <v>0</v>
      </c>
      <c r="E96" s="30">
        <v>0</v>
      </c>
      <c r="F96" s="29">
        <v>0</v>
      </c>
      <c r="G96" s="30">
        <v>0</v>
      </c>
      <c r="H96" s="30">
        <v>0</v>
      </c>
      <c r="I96" s="34">
        <v>0</v>
      </c>
    </row>
    <row r="97" spans="1:9" ht="11.25" customHeight="1">
      <c r="A97" s="23" t="s">
        <v>34</v>
      </c>
      <c r="B97" s="28">
        <v>0</v>
      </c>
      <c r="C97" s="29">
        <v>0</v>
      </c>
      <c r="D97" s="30">
        <v>0</v>
      </c>
      <c r="E97" s="30">
        <v>0</v>
      </c>
      <c r="F97" s="29">
        <v>0</v>
      </c>
      <c r="G97" s="30">
        <v>0</v>
      </c>
      <c r="H97" s="30">
        <v>0</v>
      </c>
      <c r="I97" s="34">
        <v>0</v>
      </c>
    </row>
    <row r="98" spans="1:9" ht="11.25">
      <c r="A98" s="23" t="s">
        <v>35</v>
      </c>
      <c r="B98" s="43">
        <v>112</v>
      </c>
      <c r="C98" s="32">
        <v>17050000</v>
      </c>
      <c r="D98" s="30">
        <v>6</v>
      </c>
      <c r="E98" s="30">
        <v>0</v>
      </c>
      <c r="F98" s="29">
        <v>0</v>
      </c>
      <c r="G98" s="31">
        <v>23</v>
      </c>
      <c r="H98" s="30">
        <v>0</v>
      </c>
      <c r="I98" s="33">
        <v>19</v>
      </c>
    </row>
    <row r="99" spans="1:9" ht="12" thickBot="1">
      <c r="A99" s="36" t="s">
        <v>29</v>
      </c>
      <c r="B99" s="44">
        <v>1</v>
      </c>
      <c r="C99" s="45">
        <v>0</v>
      </c>
      <c r="D99" s="39">
        <v>0</v>
      </c>
      <c r="E99" s="39">
        <v>0</v>
      </c>
      <c r="F99" s="38">
        <v>0</v>
      </c>
      <c r="G99" s="39">
        <v>0</v>
      </c>
      <c r="H99" s="39">
        <v>0</v>
      </c>
      <c r="I99" s="41">
        <v>0</v>
      </c>
    </row>
    <row r="100" spans="1:10" ht="13.5" customHeight="1" thickBot="1">
      <c r="A100" s="320" t="s">
        <v>47</v>
      </c>
      <c r="B100" s="331"/>
      <c r="C100" s="331"/>
      <c r="D100" s="331"/>
      <c r="E100" s="331"/>
      <c r="F100" s="331"/>
      <c r="G100" s="331"/>
      <c r="H100" s="331"/>
      <c r="I100" s="333"/>
      <c r="J100" s="19"/>
    </row>
    <row r="101" spans="1:10" ht="11.25">
      <c r="A101" s="23" t="s">
        <v>31</v>
      </c>
      <c r="B101" s="24">
        <v>586</v>
      </c>
      <c r="C101" s="25">
        <v>46035000</v>
      </c>
      <c r="D101" s="26">
        <v>23</v>
      </c>
      <c r="E101" s="26">
        <v>23</v>
      </c>
      <c r="F101" s="25">
        <v>26303300</v>
      </c>
      <c r="G101" s="26">
        <v>168</v>
      </c>
      <c r="H101" s="26">
        <v>8</v>
      </c>
      <c r="I101" s="27">
        <v>157</v>
      </c>
      <c r="J101" s="19"/>
    </row>
    <row r="102" spans="1:10" ht="11.25">
      <c r="A102" s="23" t="s">
        <v>32</v>
      </c>
      <c r="B102" s="43">
        <v>109</v>
      </c>
      <c r="C102" s="32">
        <v>18266000</v>
      </c>
      <c r="D102" s="30">
        <v>0</v>
      </c>
      <c r="E102" s="31">
        <v>23</v>
      </c>
      <c r="F102" s="32">
        <v>26303300</v>
      </c>
      <c r="G102" s="31">
        <v>37</v>
      </c>
      <c r="H102" s="30">
        <v>5</v>
      </c>
      <c r="I102" s="33">
        <v>22</v>
      </c>
      <c r="J102" s="19"/>
    </row>
    <row r="103" spans="1:9" s="19" customFormat="1" ht="11.25">
      <c r="A103" s="23" t="s">
        <v>33</v>
      </c>
      <c r="B103" s="28">
        <v>0</v>
      </c>
      <c r="C103" s="29">
        <v>0</v>
      </c>
      <c r="D103" s="30">
        <v>0</v>
      </c>
      <c r="E103" s="30">
        <v>0</v>
      </c>
      <c r="F103" s="29">
        <v>0</v>
      </c>
      <c r="G103" s="30">
        <v>0</v>
      </c>
      <c r="H103" s="30">
        <v>0</v>
      </c>
      <c r="I103" s="34">
        <v>1</v>
      </c>
    </row>
    <row r="104" spans="1:9" ht="11.25" customHeight="1">
      <c r="A104" s="23" t="s">
        <v>34</v>
      </c>
      <c r="B104" s="28">
        <v>0</v>
      </c>
      <c r="C104" s="29">
        <v>0</v>
      </c>
      <c r="D104" s="30">
        <v>0</v>
      </c>
      <c r="E104" s="30">
        <v>0</v>
      </c>
      <c r="F104" s="29">
        <v>0</v>
      </c>
      <c r="G104" s="30">
        <v>0</v>
      </c>
      <c r="H104" s="30">
        <v>0</v>
      </c>
      <c r="I104" s="34">
        <v>0</v>
      </c>
    </row>
    <row r="105" spans="1:9" ht="11.25">
      <c r="A105" s="23" t="s">
        <v>35</v>
      </c>
      <c r="B105" s="43">
        <v>477</v>
      </c>
      <c r="C105" s="32">
        <v>27769000</v>
      </c>
      <c r="D105" s="30">
        <v>23</v>
      </c>
      <c r="E105" s="31">
        <v>0</v>
      </c>
      <c r="F105" s="32">
        <v>0</v>
      </c>
      <c r="G105" s="31">
        <v>131</v>
      </c>
      <c r="H105" s="30">
        <v>3</v>
      </c>
      <c r="I105" s="33">
        <v>134</v>
      </c>
    </row>
    <row r="106" spans="1:9" ht="12" thickBot="1">
      <c r="A106" s="36" t="s">
        <v>29</v>
      </c>
      <c r="B106" s="37">
        <v>0</v>
      </c>
      <c r="C106" s="38">
        <v>0</v>
      </c>
      <c r="D106" s="39">
        <v>0</v>
      </c>
      <c r="E106" s="39">
        <v>0</v>
      </c>
      <c r="F106" s="38">
        <v>0</v>
      </c>
      <c r="G106" s="39">
        <v>0</v>
      </c>
      <c r="H106" s="39">
        <v>0</v>
      </c>
      <c r="I106" s="42">
        <v>0</v>
      </c>
    </row>
    <row r="107" spans="1:9" ht="14.25" customHeight="1" thickBot="1">
      <c r="A107" s="320" t="s">
        <v>48</v>
      </c>
      <c r="B107" s="331"/>
      <c r="C107" s="331"/>
      <c r="D107" s="331"/>
      <c r="E107" s="331"/>
      <c r="F107" s="331"/>
      <c r="G107" s="331"/>
      <c r="H107" s="331"/>
      <c r="I107" s="333"/>
    </row>
    <row r="108" spans="1:9" ht="11.25">
      <c r="A108" s="23" t="s">
        <v>31</v>
      </c>
      <c r="B108" s="24">
        <v>314</v>
      </c>
      <c r="C108" s="25">
        <v>36363000</v>
      </c>
      <c r="D108" s="26">
        <v>9</v>
      </c>
      <c r="E108" s="26">
        <v>9</v>
      </c>
      <c r="F108" s="25">
        <v>11940840</v>
      </c>
      <c r="G108" s="26">
        <v>112</v>
      </c>
      <c r="H108" s="26">
        <v>2</v>
      </c>
      <c r="I108" s="27">
        <v>67</v>
      </c>
    </row>
    <row r="109" spans="1:9" ht="11.25">
      <c r="A109" s="23" t="s">
        <v>32</v>
      </c>
      <c r="B109" s="43">
        <v>42</v>
      </c>
      <c r="C109" s="32">
        <v>11050000</v>
      </c>
      <c r="D109" s="30">
        <v>0</v>
      </c>
      <c r="E109" s="31">
        <v>9</v>
      </c>
      <c r="F109" s="32">
        <v>11940840</v>
      </c>
      <c r="G109" s="31">
        <v>25</v>
      </c>
      <c r="H109" s="30">
        <v>0</v>
      </c>
      <c r="I109" s="33">
        <v>11</v>
      </c>
    </row>
    <row r="110" spans="1:9" s="19" customFormat="1" ht="11.25">
      <c r="A110" s="23" t="s">
        <v>33</v>
      </c>
      <c r="B110" s="28">
        <v>0</v>
      </c>
      <c r="C110" s="29">
        <v>0</v>
      </c>
      <c r="D110" s="30">
        <v>0</v>
      </c>
      <c r="E110" s="30">
        <v>0</v>
      </c>
      <c r="F110" s="29">
        <v>0</v>
      </c>
      <c r="G110" s="30">
        <v>0</v>
      </c>
      <c r="H110" s="30">
        <v>0</v>
      </c>
      <c r="I110" s="34">
        <v>0</v>
      </c>
    </row>
    <row r="111" spans="1:9" ht="11.25" customHeight="1">
      <c r="A111" s="23" t="s">
        <v>34</v>
      </c>
      <c r="B111" s="28">
        <v>0</v>
      </c>
      <c r="C111" s="29">
        <v>0</v>
      </c>
      <c r="D111" s="30">
        <v>0</v>
      </c>
      <c r="E111" s="30">
        <v>0</v>
      </c>
      <c r="F111" s="29">
        <v>0</v>
      </c>
      <c r="G111" s="30">
        <v>0</v>
      </c>
      <c r="H111" s="30">
        <v>0</v>
      </c>
      <c r="I111" s="34">
        <v>0</v>
      </c>
    </row>
    <row r="112" spans="1:9" ht="11.25">
      <c r="A112" s="23" t="s">
        <v>35</v>
      </c>
      <c r="B112" s="43">
        <v>272</v>
      </c>
      <c r="C112" s="32">
        <v>25313000</v>
      </c>
      <c r="D112" s="30">
        <v>9</v>
      </c>
      <c r="E112" s="31">
        <v>0</v>
      </c>
      <c r="F112" s="32">
        <v>0</v>
      </c>
      <c r="G112" s="31">
        <v>87</v>
      </c>
      <c r="H112" s="30">
        <v>2</v>
      </c>
      <c r="I112" s="33">
        <v>56</v>
      </c>
    </row>
    <row r="113" spans="1:9" ht="12" thickBot="1">
      <c r="A113" s="36" t="s">
        <v>29</v>
      </c>
      <c r="B113" s="37">
        <v>0</v>
      </c>
      <c r="C113" s="38">
        <v>0</v>
      </c>
      <c r="D113" s="39">
        <v>0</v>
      </c>
      <c r="E113" s="39">
        <v>0</v>
      </c>
      <c r="F113" s="38">
        <v>0</v>
      </c>
      <c r="G113" s="39">
        <v>0</v>
      </c>
      <c r="H113" s="39">
        <v>0</v>
      </c>
      <c r="I113" s="42">
        <v>0</v>
      </c>
    </row>
    <row r="114" spans="1:9" ht="15" customHeight="1" thickBot="1">
      <c r="A114" s="330" t="s">
        <v>49</v>
      </c>
      <c r="B114" s="331"/>
      <c r="C114" s="331"/>
      <c r="D114" s="331"/>
      <c r="E114" s="331"/>
      <c r="F114" s="331"/>
      <c r="G114" s="331"/>
      <c r="H114" s="331"/>
      <c r="I114" s="333"/>
    </row>
    <row r="115" spans="1:9" ht="11.25">
      <c r="A115" s="23" t="s">
        <v>31</v>
      </c>
      <c r="B115" s="24">
        <v>8</v>
      </c>
      <c r="C115" s="25">
        <v>1720000</v>
      </c>
      <c r="D115" s="26">
        <v>0</v>
      </c>
      <c r="E115" s="26">
        <v>0</v>
      </c>
      <c r="F115" s="25">
        <v>0</v>
      </c>
      <c r="G115" s="26">
        <v>8</v>
      </c>
      <c r="H115" s="26">
        <v>0</v>
      </c>
      <c r="I115" s="27">
        <v>2</v>
      </c>
    </row>
    <row r="116" spans="1:9" ht="11.25">
      <c r="A116" s="23" t="s">
        <v>32</v>
      </c>
      <c r="B116" s="28">
        <v>4</v>
      </c>
      <c r="C116" s="29">
        <v>1210000</v>
      </c>
      <c r="D116" s="30">
        <v>0</v>
      </c>
      <c r="E116" s="30">
        <v>0</v>
      </c>
      <c r="F116" s="29">
        <v>0</v>
      </c>
      <c r="G116" s="31">
        <v>3</v>
      </c>
      <c r="H116" s="30">
        <v>0</v>
      </c>
      <c r="I116" s="34">
        <v>0</v>
      </c>
    </row>
    <row r="117" spans="1:9" ht="11.25">
      <c r="A117" s="23" t="s">
        <v>33</v>
      </c>
      <c r="B117" s="28">
        <v>0</v>
      </c>
      <c r="C117" s="29">
        <v>0</v>
      </c>
      <c r="D117" s="30">
        <v>0</v>
      </c>
      <c r="E117" s="30">
        <v>0</v>
      </c>
      <c r="F117" s="29">
        <v>0</v>
      </c>
      <c r="G117" s="30">
        <v>0</v>
      </c>
      <c r="H117" s="30">
        <v>0</v>
      </c>
      <c r="I117" s="34">
        <v>0</v>
      </c>
    </row>
    <row r="118" spans="1:9" s="19" customFormat="1" ht="11.25" customHeight="1">
      <c r="A118" s="23" t="s">
        <v>34</v>
      </c>
      <c r="B118" s="28">
        <v>0</v>
      </c>
      <c r="C118" s="29">
        <v>0</v>
      </c>
      <c r="D118" s="30">
        <v>0</v>
      </c>
      <c r="E118" s="30">
        <v>0</v>
      </c>
      <c r="F118" s="29">
        <v>0</v>
      </c>
      <c r="G118" s="30">
        <v>0</v>
      </c>
      <c r="H118" s="30">
        <v>0</v>
      </c>
      <c r="I118" s="34">
        <v>0</v>
      </c>
    </row>
    <row r="119" spans="1:9" ht="11.25">
      <c r="A119" s="23" t="s">
        <v>35</v>
      </c>
      <c r="B119" s="43">
        <v>4</v>
      </c>
      <c r="C119" s="32">
        <v>510000</v>
      </c>
      <c r="D119" s="30">
        <v>0</v>
      </c>
      <c r="E119" s="30">
        <v>0</v>
      </c>
      <c r="F119" s="29">
        <v>0</v>
      </c>
      <c r="G119" s="31">
        <v>5</v>
      </c>
      <c r="H119" s="30">
        <v>0</v>
      </c>
      <c r="I119" s="34">
        <v>2</v>
      </c>
    </row>
    <row r="120" spans="1:9" ht="12" thickBot="1">
      <c r="A120" s="36" t="s">
        <v>29</v>
      </c>
      <c r="B120" s="44">
        <v>0</v>
      </c>
      <c r="C120" s="45">
        <v>0</v>
      </c>
      <c r="D120" s="39">
        <v>0</v>
      </c>
      <c r="E120" s="39">
        <v>0</v>
      </c>
      <c r="F120" s="38">
        <v>0</v>
      </c>
      <c r="G120" s="39">
        <v>0</v>
      </c>
      <c r="H120" s="39">
        <v>0</v>
      </c>
      <c r="I120" s="42">
        <v>0</v>
      </c>
    </row>
    <row r="121" spans="1:9" ht="15" customHeight="1" thickBot="1">
      <c r="A121" s="320" t="s">
        <v>50</v>
      </c>
      <c r="B121" s="331"/>
      <c r="C121" s="331"/>
      <c r="D121" s="331"/>
      <c r="E121" s="331"/>
      <c r="F121" s="331"/>
      <c r="G121" s="331"/>
      <c r="H121" s="331"/>
      <c r="I121" s="333"/>
    </row>
    <row r="122" spans="1:9" ht="11.25">
      <c r="A122" s="23" t="s">
        <v>31</v>
      </c>
      <c r="B122" s="24">
        <v>117</v>
      </c>
      <c r="C122" s="25">
        <v>13317000</v>
      </c>
      <c r="D122" s="26">
        <v>3</v>
      </c>
      <c r="E122" s="26">
        <v>3</v>
      </c>
      <c r="F122" s="25">
        <v>13600000</v>
      </c>
      <c r="G122" s="26">
        <v>33</v>
      </c>
      <c r="H122" s="26">
        <v>3</v>
      </c>
      <c r="I122" s="27">
        <v>36</v>
      </c>
    </row>
    <row r="123" spans="1:9" ht="11.25">
      <c r="A123" s="23" t="s">
        <v>32</v>
      </c>
      <c r="B123" s="43">
        <v>31</v>
      </c>
      <c r="C123" s="32">
        <v>4800000</v>
      </c>
      <c r="D123" s="30">
        <v>0</v>
      </c>
      <c r="E123" s="30">
        <v>3</v>
      </c>
      <c r="F123" s="29">
        <v>13600000</v>
      </c>
      <c r="G123" s="31">
        <v>11</v>
      </c>
      <c r="H123" s="30">
        <v>3</v>
      </c>
      <c r="I123" s="33">
        <v>4</v>
      </c>
    </row>
    <row r="124" spans="1:9" ht="11.25">
      <c r="A124" s="23" t="s">
        <v>33</v>
      </c>
      <c r="B124" s="28">
        <v>0</v>
      </c>
      <c r="C124" s="29">
        <v>0</v>
      </c>
      <c r="D124" s="30">
        <v>0</v>
      </c>
      <c r="E124" s="30">
        <v>0</v>
      </c>
      <c r="F124" s="29">
        <v>0</v>
      </c>
      <c r="G124" s="30">
        <v>0</v>
      </c>
      <c r="H124" s="30">
        <v>0</v>
      </c>
      <c r="I124" s="34">
        <v>0</v>
      </c>
    </row>
    <row r="125" spans="1:9" ht="11.25" customHeight="1">
      <c r="A125" s="23" t="s">
        <v>34</v>
      </c>
      <c r="B125" s="28">
        <v>0</v>
      </c>
      <c r="C125" s="29">
        <v>0</v>
      </c>
      <c r="D125" s="30">
        <v>0</v>
      </c>
      <c r="E125" s="30">
        <v>0</v>
      </c>
      <c r="F125" s="29">
        <v>0</v>
      </c>
      <c r="G125" s="30">
        <v>0</v>
      </c>
      <c r="H125" s="30">
        <v>0</v>
      </c>
      <c r="I125" s="34">
        <v>0</v>
      </c>
    </row>
    <row r="126" spans="1:9" ht="11.25">
      <c r="A126" s="23" t="s">
        <v>35</v>
      </c>
      <c r="B126" s="43">
        <v>86</v>
      </c>
      <c r="C126" s="32">
        <v>8517000</v>
      </c>
      <c r="D126" s="30">
        <v>3</v>
      </c>
      <c r="E126" s="30">
        <v>0</v>
      </c>
      <c r="F126" s="29">
        <v>0</v>
      </c>
      <c r="G126" s="31">
        <v>22</v>
      </c>
      <c r="H126" s="30">
        <v>0</v>
      </c>
      <c r="I126" s="33">
        <v>32</v>
      </c>
    </row>
    <row r="127" spans="1:9" ht="12" thickBot="1">
      <c r="A127" s="36" t="s">
        <v>29</v>
      </c>
      <c r="B127" s="44">
        <v>0</v>
      </c>
      <c r="C127" s="45">
        <v>0</v>
      </c>
      <c r="D127" s="39">
        <v>0</v>
      </c>
      <c r="E127" s="39">
        <v>0</v>
      </c>
      <c r="F127" s="38">
        <v>0</v>
      </c>
      <c r="G127" s="39">
        <v>0</v>
      </c>
      <c r="H127" s="39">
        <v>0</v>
      </c>
      <c r="I127" s="42">
        <v>0</v>
      </c>
    </row>
    <row r="128" spans="1:10" ht="14.25" customHeight="1" thickBot="1">
      <c r="A128" s="330" t="s">
        <v>51</v>
      </c>
      <c r="B128" s="331"/>
      <c r="C128" s="331"/>
      <c r="D128" s="331"/>
      <c r="E128" s="331"/>
      <c r="F128" s="331"/>
      <c r="G128" s="331"/>
      <c r="H128" s="331"/>
      <c r="I128" s="332"/>
      <c r="J128" s="208"/>
    </row>
    <row r="129" spans="1:10" ht="11.25">
      <c r="A129" s="23" t="s">
        <v>31</v>
      </c>
      <c r="B129" s="24">
        <v>101</v>
      </c>
      <c r="C129" s="25">
        <v>9550000</v>
      </c>
      <c r="D129" s="26">
        <v>1</v>
      </c>
      <c r="E129" s="26">
        <v>1</v>
      </c>
      <c r="F129" s="25">
        <v>1000000</v>
      </c>
      <c r="G129" s="26">
        <v>42</v>
      </c>
      <c r="H129" s="26">
        <v>1</v>
      </c>
      <c r="I129" s="27">
        <v>39</v>
      </c>
      <c r="J129" s="208"/>
    </row>
    <row r="130" spans="1:10" ht="11.25">
      <c r="A130" s="23" t="s">
        <v>32</v>
      </c>
      <c r="B130" s="43">
        <v>9</v>
      </c>
      <c r="C130" s="32">
        <v>4500000</v>
      </c>
      <c r="D130" s="30">
        <v>0</v>
      </c>
      <c r="E130" s="31">
        <v>1</v>
      </c>
      <c r="F130" s="32">
        <v>1000000</v>
      </c>
      <c r="G130" s="31">
        <v>14</v>
      </c>
      <c r="H130" s="30">
        <v>1</v>
      </c>
      <c r="I130" s="33">
        <v>4</v>
      </c>
      <c r="J130" s="208"/>
    </row>
    <row r="131" spans="1:9" ht="11.25">
      <c r="A131" s="23" t="s">
        <v>33</v>
      </c>
      <c r="B131" s="28">
        <v>0</v>
      </c>
      <c r="C131" s="29">
        <v>0</v>
      </c>
      <c r="D131" s="30">
        <v>0</v>
      </c>
      <c r="E131" s="30">
        <v>0</v>
      </c>
      <c r="F131" s="29">
        <v>0</v>
      </c>
      <c r="G131" s="30">
        <v>0</v>
      </c>
      <c r="H131" s="30">
        <v>0</v>
      </c>
      <c r="I131" s="34">
        <v>0</v>
      </c>
    </row>
    <row r="132" spans="1:9" s="19" customFormat="1" ht="11.25" customHeight="1">
      <c r="A132" s="23" t="s">
        <v>34</v>
      </c>
      <c r="B132" s="28">
        <v>0</v>
      </c>
      <c r="C132" s="29">
        <v>0</v>
      </c>
      <c r="D132" s="30">
        <v>0</v>
      </c>
      <c r="E132" s="30">
        <v>0</v>
      </c>
      <c r="F132" s="29">
        <v>0</v>
      </c>
      <c r="G132" s="30">
        <v>0</v>
      </c>
      <c r="H132" s="30">
        <v>0</v>
      </c>
      <c r="I132" s="34">
        <v>0</v>
      </c>
    </row>
    <row r="133" spans="1:9" ht="11.25">
      <c r="A133" s="23" t="s">
        <v>35</v>
      </c>
      <c r="B133" s="43">
        <v>92</v>
      </c>
      <c r="C133" s="32">
        <v>5050000</v>
      </c>
      <c r="D133" s="30">
        <v>1</v>
      </c>
      <c r="E133" s="30">
        <v>0</v>
      </c>
      <c r="F133" s="29">
        <v>0</v>
      </c>
      <c r="G133" s="31">
        <v>28</v>
      </c>
      <c r="H133" s="30">
        <v>0</v>
      </c>
      <c r="I133" s="33">
        <v>35</v>
      </c>
    </row>
    <row r="134" spans="1:9" ht="12" thickBot="1">
      <c r="A134" s="161" t="s">
        <v>29</v>
      </c>
      <c r="B134" s="37">
        <v>0</v>
      </c>
      <c r="C134" s="38">
        <v>0</v>
      </c>
      <c r="D134" s="39">
        <v>0</v>
      </c>
      <c r="E134" s="39">
        <v>0</v>
      </c>
      <c r="F134" s="38">
        <v>0</v>
      </c>
      <c r="G134" s="39">
        <v>0</v>
      </c>
      <c r="H134" s="39">
        <v>0</v>
      </c>
      <c r="I134" s="42">
        <v>0</v>
      </c>
    </row>
    <row r="135" spans="1:9" ht="1.5" customHeight="1" hidden="1" thickBot="1">
      <c r="A135" s="160"/>
      <c r="B135" s="48"/>
      <c r="C135" s="49"/>
      <c r="D135" s="48"/>
      <c r="E135" s="48"/>
      <c r="F135" s="49"/>
      <c r="G135" s="48"/>
      <c r="H135" s="48"/>
      <c r="I135" s="48"/>
    </row>
    <row r="136" spans="1:9" ht="12" customHeight="1" hidden="1" thickBot="1">
      <c r="A136" s="160"/>
      <c r="B136" s="48"/>
      <c r="C136" s="49"/>
      <c r="D136" s="48"/>
      <c r="E136" s="48"/>
      <c r="F136" s="49"/>
      <c r="G136" s="48"/>
      <c r="H136" s="48"/>
      <c r="I136" s="48"/>
    </row>
    <row r="137" spans="1:9" ht="12" customHeight="1" hidden="1" thickBot="1">
      <c r="A137" s="160"/>
      <c r="B137" s="48"/>
      <c r="C137" s="49"/>
      <c r="D137" s="48"/>
      <c r="E137" s="48"/>
      <c r="F137" s="49"/>
      <c r="G137" s="48"/>
      <c r="H137" s="48"/>
      <c r="I137" s="48"/>
    </row>
    <row r="138" spans="1:9" ht="12" customHeight="1">
      <c r="A138" s="160"/>
      <c r="B138" s="48"/>
      <c r="C138" s="49"/>
      <c r="D138" s="48"/>
      <c r="E138" s="48"/>
      <c r="F138" s="49"/>
      <c r="G138" s="48"/>
      <c r="H138" s="48"/>
      <c r="I138" s="48"/>
    </row>
    <row r="139" spans="1:9" ht="12" customHeight="1" thickBot="1">
      <c r="A139" s="160"/>
      <c r="B139" s="48"/>
      <c r="C139" s="49"/>
      <c r="D139" s="48"/>
      <c r="E139" s="48"/>
      <c r="F139" s="49"/>
      <c r="G139" s="48"/>
      <c r="H139" s="48"/>
      <c r="I139" s="48"/>
    </row>
    <row r="140" spans="1:9" ht="14.25" customHeight="1" thickBot="1">
      <c r="A140" s="320" t="s">
        <v>52</v>
      </c>
      <c r="B140" s="321"/>
      <c r="C140" s="321"/>
      <c r="D140" s="321"/>
      <c r="E140" s="321"/>
      <c r="F140" s="321"/>
      <c r="G140" s="321"/>
      <c r="H140" s="321"/>
      <c r="I140" s="322"/>
    </row>
    <row r="141" spans="1:9" ht="15" customHeight="1">
      <c r="A141" s="23" t="s">
        <v>31</v>
      </c>
      <c r="B141" s="24">
        <v>32</v>
      </c>
      <c r="C141" s="25">
        <v>60579677</v>
      </c>
      <c r="D141" s="26">
        <v>2</v>
      </c>
      <c r="E141" s="26">
        <v>2</v>
      </c>
      <c r="F141" s="25">
        <v>6500000</v>
      </c>
      <c r="G141" s="26">
        <v>13</v>
      </c>
      <c r="H141" s="26">
        <v>0</v>
      </c>
      <c r="I141" s="191">
        <v>7</v>
      </c>
    </row>
    <row r="142" spans="1:9" ht="11.25">
      <c r="A142" s="23" t="s">
        <v>32</v>
      </c>
      <c r="B142" s="43">
        <v>6</v>
      </c>
      <c r="C142" s="32">
        <v>58284677</v>
      </c>
      <c r="D142" s="30">
        <v>0</v>
      </c>
      <c r="E142" s="30">
        <v>2</v>
      </c>
      <c r="F142" s="29">
        <v>6500000</v>
      </c>
      <c r="G142" s="31">
        <v>7</v>
      </c>
      <c r="H142" s="30">
        <v>0</v>
      </c>
      <c r="I142" s="207">
        <v>1</v>
      </c>
    </row>
    <row r="143" spans="1:9" ht="11.25">
      <c r="A143" s="23" t="s">
        <v>33</v>
      </c>
      <c r="B143" s="28">
        <v>0</v>
      </c>
      <c r="C143" s="29">
        <v>0</v>
      </c>
      <c r="D143" s="30">
        <v>0</v>
      </c>
      <c r="E143" s="30">
        <v>0</v>
      </c>
      <c r="F143" s="29">
        <v>0</v>
      </c>
      <c r="G143" s="30">
        <v>0</v>
      </c>
      <c r="H143" s="30">
        <v>0</v>
      </c>
      <c r="I143" s="212">
        <v>0</v>
      </c>
    </row>
    <row r="144" spans="1:9" s="19" customFormat="1" ht="11.25">
      <c r="A144" s="23" t="s">
        <v>34</v>
      </c>
      <c r="B144" s="28">
        <v>0</v>
      </c>
      <c r="C144" s="29">
        <v>0</v>
      </c>
      <c r="D144" s="30">
        <v>0</v>
      </c>
      <c r="E144" s="30">
        <v>0</v>
      </c>
      <c r="F144" s="29">
        <v>0</v>
      </c>
      <c r="G144" s="30">
        <v>0</v>
      </c>
      <c r="H144" s="30">
        <v>0</v>
      </c>
      <c r="I144" s="206">
        <v>0</v>
      </c>
    </row>
    <row r="145" spans="1:9" ht="11.25">
      <c r="A145" s="23" t="s">
        <v>35</v>
      </c>
      <c r="B145" s="43">
        <v>26</v>
      </c>
      <c r="C145" s="32">
        <v>2295000</v>
      </c>
      <c r="D145" s="30">
        <v>2</v>
      </c>
      <c r="E145" s="30">
        <v>0</v>
      </c>
      <c r="F145" s="29">
        <v>0</v>
      </c>
      <c r="G145" s="31">
        <v>6</v>
      </c>
      <c r="H145" s="30">
        <v>0</v>
      </c>
      <c r="I145" s="207">
        <v>6</v>
      </c>
    </row>
    <row r="146" spans="1:9" ht="12" thickBot="1">
      <c r="A146" s="36" t="s">
        <v>29</v>
      </c>
      <c r="B146" s="37">
        <v>0</v>
      </c>
      <c r="C146" s="38">
        <v>0</v>
      </c>
      <c r="D146" s="39">
        <v>0</v>
      </c>
      <c r="E146" s="39">
        <v>0</v>
      </c>
      <c r="F146" s="38">
        <v>0</v>
      </c>
      <c r="G146" s="39">
        <v>0</v>
      </c>
      <c r="H146" s="39">
        <v>0</v>
      </c>
      <c r="I146" s="192">
        <v>0</v>
      </c>
    </row>
    <row r="147" spans="1:9" ht="13.5" customHeight="1" thickBot="1">
      <c r="A147" s="320" t="s">
        <v>53</v>
      </c>
      <c r="B147" s="331"/>
      <c r="C147" s="331"/>
      <c r="D147" s="331"/>
      <c r="E147" s="331"/>
      <c r="F147" s="331"/>
      <c r="G147" s="331"/>
      <c r="H147" s="331"/>
      <c r="I147" s="333"/>
    </row>
    <row r="148" spans="1:9" ht="11.25">
      <c r="A148" s="23" t="s">
        <v>31</v>
      </c>
      <c r="B148" s="24">
        <v>58</v>
      </c>
      <c r="C148" s="25">
        <v>4494950</v>
      </c>
      <c r="D148" s="26">
        <v>0</v>
      </c>
      <c r="E148" s="26">
        <v>0</v>
      </c>
      <c r="F148" s="25">
        <v>0</v>
      </c>
      <c r="G148" s="26">
        <v>15</v>
      </c>
      <c r="H148" s="26">
        <v>0</v>
      </c>
      <c r="I148" s="27">
        <v>19</v>
      </c>
    </row>
    <row r="149" spans="1:9" ht="11.25">
      <c r="A149" s="23" t="s">
        <v>32</v>
      </c>
      <c r="B149" s="28">
        <v>4</v>
      </c>
      <c r="C149" s="29">
        <v>350000</v>
      </c>
      <c r="D149" s="30">
        <v>0</v>
      </c>
      <c r="E149" s="30">
        <v>0</v>
      </c>
      <c r="F149" s="29">
        <v>0</v>
      </c>
      <c r="G149" s="30">
        <v>1</v>
      </c>
      <c r="H149" s="30">
        <v>0</v>
      </c>
      <c r="I149" s="33">
        <v>0</v>
      </c>
    </row>
    <row r="150" spans="1:9" ht="11.25">
      <c r="A150" s="23" t="s">
        <v>33</v>
      </c>
      <c r="B150" s="28">
        <v>0</v>
      </c>
      <c r="C150" s="29">
        <v>0</v>
      </c>
      <c r="D150" s="30">
        <v>0</v>
      </c>
      <c r="E150" s="30">
        <v>0</v>
      </c>
      <c r="F150" s="29">
        <v>0</v>
      </c>
      <c r="G150" s="30">
        <v>0</v>
      </c>
      <c r="H150" s="30">
        <v>0</v>
      </c>
      <c r="I150" s="34">
        <v>0</v>
      </c>
    </row>
    <row r="151" spans="1:9" ht="11.25">
      <c r="A151" s="23" t="s">
        <v>34</v>
      </c>
      <c r="B151" s="28">
        <v>0</v>
      </c>
      <c r="C151" s="29">
        <v>0</v>
      </c>
      <c r="D151" s="30">
        <v>0</v>
      </c>
      <c r="E151" s="30">
        <v>0</v>
      </c>
      <c r="F151" s="29">
        <v>0</v>
      </c>
      <c r="G151" s="30">
        <v>0</v>
      </c>
      <c r="H151" s="30">
        <v>0</v>
      </c>
      <c r="I151" s="34">
        <v>0</v>
      </c>
    </row>
    <row r="152" spans="1:9" ht="11.25">
      <c r="A152" s="23" t="s">
        <v>35</v>
      </c>
      <c r="B152" s="43">
        <v>53</v>
      </c>
      <c r="C152" s="29">
        <v>4144950</v>
      </c>
      <c r="D152" s="30">
        <v>0</v>
      </c>
      <c r="E152" s="30">
        <v>0</v>
      </c>
      <c r="F152" s="29">
        <v>0</v>
      </c>
      <c r="G152" s="31">
        <v>14</v>
      </c>
      <c r="H152" s="30">
        <v>0</v>
      </c>
      <c r="I152" s="33">
        <v>18</v>
      </c>
    </row>
    <row r="153" spans="1:9" ht="12" customHeight="1" thickBot="1">
      <c r="A153" s="36" t="s">
        <v>29</v>
      </c>
      <c r="B153" s="44">
        <v>1</v>
      </c>
      <c r="C153" s="45">
        <v>0</v>
      </c>
      <c r="D153" s="39">
        <v>0</v>
      </c>
      <c r="E153" s="39">
        <v>0</v>
      </c>
      <c r="F153" s="38">
        <v>0</v>
      </c>
      <c r="G153" s="39">
        <v>0</v>
      </c>
      <c r="H153" s="39">
        <v>0</v>
      </c>
      <c r="I153" s="42">
        <v>1</v>
      </c>
    </row>
    <row r="154" spans="1:9" ht="24.75" customHeight="1" thickBot="1">
      <c r="A154" s="320" t="s">
        <v>54</v>
      </c>
      <c r="B154" s="331"/>
      <c r="C154" s="331"/>
      <c r="D154" s="331"/>
      <c r="E154" s="331"/>
      <c r="F154" s="331"/>
      <c r="G154" s="331"/>
      <c r="H154" s="331"/>
      <c r="I154" s="333"/>
    </row>
    <row r="155" spans="1:9" ht="15" customHeight="1">
      <c r="A155" s="23" t="s">
        <v>31</v>
      </c>
      <c r="B155" s="24">
        <f aca="true" t="shared" si="2" ref="B155:I155">SUM(B160,B159,B158,B157,B156)</f>
        <v>0</v>
      </c>
      <c r="C155" s="25">
        <f t="shared" si="2"/>
        <v>0</v>
      </c>
      <c r="D155" s="26">
        <f t="shared" si="2"/>
        <v>0</v>
      </c>
      <c r="E155" s="26">
        <f t="shared" si="2"/>
        <v>0</v>
      </c>
      <c r="F155" s="25">
        <f t="shared" si="2"/>
        <v>0</v>
      </c>
      <c r="G155" s="26">
        <f t="shared" si="2"/>
        <v>0</v>
      </c>
      <c r="H155" s="26">
        <f t="shared" si="2"/>
        <v>0</v>
      </c>
      <c r="I155" s="27">
        <f t="shared" si="2"/>
        <v>0</v>
      </c>
    </row>
    <row r="156" spans="1:9" ht="11.25">
      <c r="A156" s="23" t="s">
        <v>32</v>
      </c>
      <c r="B156" s="28">
        <v>0</v>
      </c>
      <c r="C156" s="29">
        <v>0</v>
      </c>
      <c r="D156" s="30">
        <v>0</v>
      </c>
      <c r="E156" s="30">
        <v>0</v>
      </c>
      <c r="F156" s="29">
        <v>0</v>
      </c>
      <c r="G156" s="30">
        <v>0</v>
      </c>
      <c r="H156" s="30">
        <v>0</v>
      </c>
      <c r="I156" s="33">
        <v>0</v>
      </c>
    </row>
    <row r="157" spans="1:9" ht="11.25">
      <c r="A157" s="23" t="s">
        <v>33</v>
      </c>
      <c r="B157" s="28">
        <v>0</v>
      </c>
      <c r="C157" s="29">
        <v>0</v>
      </c>
      <c r="D157" s="30">
        <v>0</v>
      </c>
      <c r="E157" s="30">
        <v>0</v>
      </c>
      <c r="F157" s="29">
        <v>0</v>
      </c>
      <c r="G157" s="30">
        <v>0</v>
      </c>
      <c r="H157" s="30">
        <v>0</v>
      </c>
      <c r="I157" s="34">
        <v>0</v>
      </c>
    </row>
    <row r="158" spans="1:9" s="19" customFormat="1" ht="11.25">
      <c r="A158" s="23" t="s">
        <v>34</v>
      </c>
      <c r="B158" s="28">
        <v>0</v>
      </c>
      <c r="C158" s="29">
        <v>0</v>
      </c>
      <c r="D158" s="30">
        <v>0</v>
      </c>
      <c r="E158" s="30">
        <v>0</v>
      </c>
      <c r="F158" s="29">
        <v>0</v>
      </c>
      <c r="G158" s="30">
        <v>0</v>
      </c>
      <c r="H158" s="30">
        <v>0</v>
      </c>
      <c r="I158" s="34">
        <v>0</v>
      </c>
    </row>
    <row r="159" spans="1:9" ht="11.25">
      <c r="A159" s="23" t="s">
        <v>35</v>
      </c>
      <c r="B159" s="43">
        <v>0</v>
      </c>
      <c r="C159" s="32">
        <v>0</v>
      </c>
      <c r="D159" s="30">
        <v>0</v>
      </c>
      <c r="E159" s="30">
        <v>0</v>
      </c>
      <c r="F159" s="29">
        <v>0</v>
      </c>
      <c r="G159" s="31">
        <v>0</v>
      </c>
      <c r="H159" s="30">
        <v>0</v>
      </c>
      <c r="I159" s="34">
        <v>0</v>
      </c>
    </row>
    <row r="160" spans="1:9" ht="12" customHeight="1" thickBot="1">
      <c r="A160" s="36" t="s">
        <v>29</v>
      </c>
      <c r="B160" s="44">
        <v>0</v>
      </c>
      <c r="C160" s="45">
        <v>0</v>
      </c>
      <c r="D160" s="39">
        <v>0</v>
      </c>
      <c r="E160" s="39">
        <v>0</v>
      </c>
      <c r="F160" s="38">
        <v>0</v>
      </c>
      <c r="G160" s="39">
        <v>0</v>
      </c>
      <c r="H160" s="39">
        <v>0</v>
      </c>
      <c r="I160" s="42">
        <v>0</v>
      </c>
    </row>
    <row r="161" spans="1:9" ht="12" customHeight="1" thickBot="1">
      <c r="A161" s="320" t="s">
        <v>55</v>
      </c>
      <c r="B161" s="331"/>
      <c r="C161" s="331"/>
      <c r="D161" s="331"/>
      <c r="E161" s="331"/>
      <c r="F161" s="331"/>
      <c r="G161" s="331"/>
      <c r="H161" s="331"/>
      <c r="I161" s="333"/>
    </row>
    <row r="162" spans="1:9" ht="11.25">
      <c r="A162" s="23" t="s">
        <v>31</v>
      </c>
      <c r="B162" s="24">
        <v>0</v>
      </c>
      <c r="C162" s="25">
        <v>0</v>
      </c>
      <c r="D162" s="26">
        <v>0</v>
      </c>
      <c r="E162" s="26">
        <v>0</v>
      </c>
      <c r="F162" s="25">
        <v>0</v>
      </c>
      <c r="G162" s="26">
        <v>0</v>
      </c>
      <c r="H162" s="26">
        <v>0</v>
      </c>
      <c r="I162" s="27">
        <v>0</v>
      </c>
    </row>
    <row r="163" spans="1:9" ht="11.25">
      <c r="A163" s="23" t="s">
        <v>32</v>
      </c>
      <c r="B163" s="28">
        <v>0</v>
      </c>
      <c r="C163" s="29">
        <v>0</v>
      </c>
      <c r="D163" s="30">
        <v>0</v>
      </c>
      <c r="E163" s="30">
        <v>0</v>
      </c>
      <c r="F163" s="29">
        <v>0</v>
      </c>
      <c r="G163" s="30">
        <v>0</v>
      </c>
      <c r="H163" s="30">
        <v>0</v>
      </c>
      <c r="I163" s="34">
        <v>0</v>
      </c>
    </row>
    <row r="164" spans="1:9" ht="11.25" customHeight="1">
      <c r="A164" s="23" t="s">
        <v>33</v>
      </c>
      <c r="B164" s="28">
        <v>0</v>
      </c>
      <c r="C164" s="29">
        <v>0</v>
      </c>
      <c r="D164" s="30">
        <v>0</v>
      </c>
      <c r="E164" s="30">
        <v>0</v>
      </c>
      <c r="F164" s="29">
        <v>0</v>
      </c>
      <c r="G164" s="30">
        <v>0</v>
      </c>
      <c r="H164" s="30">
        <v>0</v>
      </c>
      <c r="I164" s="34">
        <v>0</v>
      </c>
    </row>
    <row r="165" spans="1:9" ht="11.25" customHeight="1">
      <c r="A165" s="23" t="s">
        <v>34</v>
      </c>
      <c r="B165" s="28">
        <v>0</v>
      </c>
      <c r="C165" s="29">
        <v>0</v>
      </c>
      <c r="D165" s="30">
        <v>0</v>
      </c>
      <c r="E165" s="30">
        <v>0</v>
      </c>
      <c r="F165" s="29">
        <v>0</v>
      </c>
      <c r="G165" s="30">
        <v>0</v>
      </c>
      <c r="H165" s="30">
        <v>0</v>
      </c>
      <c r="I165" s="34">
        <v>0</v>
      </c>
    </row>
    <row r="166" spans="1:9" ht="13.5" customHeight="1">
      <c r="A166" s="23" t="s">
        <v>35</v>
      </c>
      <c r="B166" s="28">
        <v>0</v>
      </c>
      <c r="C166" s="29">
        <v>0</v>
      </c>
      <c r="D166" s="30">
        <v>0</v>
      </c>
      <c r="E166" s="30">
        <v>0</v>
      </c>
      <c r="F166" s="29">
        <v>0</v>
      </c>
      <c r="G166" s="30">
        <v>0</v>
      </c>
      <c r="H166" s="30">
        <v>0</v>
      </c>
      <c r="I166" s="34">
        <v>0</v>
      </c>
    </row>
    <row r="167" spans="1:9" ht="12" thickBot="1">
      <c r="A167" s="36" t="s">
        <v>56</v>
      </c>
      <c r="B167" s="37">
        <v>0</v>
      </c>
      <c r="C167" s="38">
        <v>0</v>
      </c>
      <c r="D167" s="39">
        <v>0</v>
      </c>
      <c r="E167" s="39">
        <v>0</v>
      </c>
      <c r="F167" s="38">
        <v>0</v>
      </c>
      <c r="G167" s="39">
        <v>0</v>
      </c>
      <c r="H167" s="39">
        <v>0</v>
      </c>
      <c r="I167" s="42">
        <v>0</v>
      </c>
    </row>
    <row r="168" ht="27" customHeight="1"/>
    <row r="169" ht="27" customHeight="1">
      <c r="A169" s="50" t="s">
        <v>18</v>
      </c>
    </row>
    <row r="170" ht="27" customHeight="1"/>
  </sheetData>
  <sheetProtection/>
  <mergeCells count="27">
    <mergeCell ref="A140:I140"/>
    <mergeCell ref="A79:I79"/>
    <mergeCell ref="A86:I86"/>
    <mergeCell ref="A147:I147"/>
    <mergeCell ref="A154:I154"/>
    <mergeCell ref="A161:I161"/>
    <mergeCell ref="A100:I100"/>
    <mergeCell ref="A107:I107"/>
    <mergeCell ref="A114:I114"/>
    <mergeCell ref="A121:I121"/>
    <mergeCell ref="A128:I128"/>
    <mergeCell ref="A93:I93"/>
    <mergeCell ref="A13:I13"/>
    <mergeCell ref="A20:I20"/>
    <mergeCell ref="A27:I27"/>
    <mergeCell ref="A34:I34"/>
    <mergeCell ref="A41:I41"/>
    <mergeCell ref="A48:I48"/>
    <mergeCell ref="A55:I55"/>
    <mergeCell ref="A62:I62"/>
    <mergeCell ref="A72:I72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19.02.2016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10" t="s">
        <v>487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 customHeight="1">
      <c r="A4" s="324" t="s">
        <v>57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customHeight="1" thickBot="1">
      <c r="A6" s="339" t="s">
        <v>450</v>
      </c>
      <c r="B6" s="341" t="s">
        <v>58</v>
      </c>
      <c r="C6" s="342"/>
      <c r="D6" s="343" t="s">
        <v>59</v>
      </c>
      <c r="E6" s="342"/>
      <c r="F6" s="343" t="s">
        <v>60</v>
      </c>
      <c r="G6" s="342"/>
      <c r="H6" s="343" t="s">
        <v>61</v>
      </c>
      <c r="I6" s="342"/>
      <c r="J6" s="343" t="s">
        <v>62</v>
      </c>
      <c r="K6" s="342"/>
    </row>
    <row r="7" spans="1:11" ht="15.75" customHeight="1" thickBot="1">
      <c r="A7" s="340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58" t="s">
        <v>63</v>
      </c>
      <c r="B8" s="59">
        <f>SUM(B9,B10,B11,B12,B13,B14,B15,B16,B17,B18,B19,B20,B21,B22,B23,B24,B25,B26,B27,B28,B29)</f>
        <v>6894</v>
      </c>
      <c r="C8" s="60">
        <f>SUM(C9,C10,C11,C12,C13,C14,C15,C16,C17,C18,C19,C20,C21,C22,C23,C24,C25,C26,C27,C28,C29)</f>
        <v>2178</v>
      </c>
      <c r="D8" s="60">
        <f>SUM(D9,D10,D11,D12,D13,D14,D15,D16,D17,D18,D19,D20,D21,D22,D23,D24,D25,D26,D27,D28,D29)</f>
        <v>2566</v>
      </c>
      <c r="E8" s="60">
        <f>SUM(E9:E29)</f>
        <v>976</v>
      </c>
      <c r="F8" s="60">
        <f>SUM(F9,F10,F11,F12,F13,F14,F15,F16,F17,F18,F19,F20,F21,F22,F23,F24,F25,F26,F27,F28,F30)</f>
        <v>820</v>
      </c>
      <c r="G8" s="60">
        <f>SUM(G9,G10,G11,G12,G13,G14,G15,G16,G17,G18,G19,G20,G21,G22,G23,G24,G25,G26,G27,G28,G30)</f>
        <v>146</v>
      </c>
      <c r="H8" s="60">
        <f>SUM(H9,H10,H11,H12,H13,H14,H15,H16,H17,H18,H19,H20,H21,H22,H23,H24,H25,H26,H27,H28,H30)</f>
        <v>400</v>
      </c>
      <c r="I8" s="60">
        <f>SUM(I9,I10,I11,I12,I13,I14,I15,I16,I17,I18,I19,I20,I21,I22,I23,I24,I25,I26,I27,I28,I30)</f>
        <v>150</v>
      </c>
      <c r="J8" s="60">
        <f aca="true" t="shared" si="0" ref="J8:K10">B8-(D8+F8+H8)</f>
        <v>3108</v>
      </c>
      <c r="K8" s="60">
        <f t="shared" si="0"/>
        <v>906</v>
      </c>
    </row>
    <row r="9" spans="1:11" ht="26.25" customHeight="1">
      <c r="A9" s="74" t="s">
        <v>64</v>
      </c>
      <c r="B9" s="163">
        <v>259</v>
      </c>
      <c r="C9" s="163">
        <v>50</v>
      </c>
      <c r="D9" s="61">
        <v>4</v>
      </c>
      <c r="E9" s="163">
        <v>8</v>
      </c>
      <c r="F9" s="61">
        <v>32</v>
      </c>
      <c r="G9" s="163">
        <v>4</v>
      </c>
      <c r="H9" s="61">
        <v>5</v>
      </c>
      <c r="I9" s="163">
        <v>4</v>
      </c>
      <c r="J9" s="76">
        <f t="shared" si="0"/>
        <v>218</v>
      </c>
      <c r="K9" s="298">
        <f t="shared" si="0"/>
        <v>34</v>
      </c>
    </row>
    <row r="10" spans="1:11" ht="26.25" customHeight="1">
      <c r="A10" s="62" t="s">
        <v>65</v>
      </c>
      <c r="B10" s="64">
        <v>26</v>
      </c>
      <c r="C10" s="64">
        <v>16</v>
      </c>
      <c r="D10" s="63">
        <v>4</v>
      </c>
      <c r="E10" s="64">
        <v>6</v>
      </c>
      <c r="F10" s="63">
        <v>4</v>
      </c>
      <c r="G10" s="64">
        <v>0</v>
      </c>
      <c r="H10" s="63">
        <v>3</v>
      </c>
      <c r="I10" s="64">
        <v>1</v>
      </c>
      <c r="J10" s="163">
        <f t="shared" si="0"/>
        <v>15</v>
      </c>
      <c r="K10" s="299">
        <f t="shared" si="0"/>
        <v>9</v>
      </c>
    </row>
    <row r="11" spans="1:11" ht="15">
      <c r="A11" s="62" t="s">
        <v>66</v>
      </c>
      <c r="B11" s="64">
        <v>988</v>
      </c>
      <c r="C11" s="64">
        <v>296</v>
      </c>
      <c r="D11" s="63">
        <v>390</v>
      </c>
      <c r="E11" s="64">
        <v>142</v>
      </c>
      <c r="F11" s="63">
        <v>91</v>
      </c>
      <c r="G11" s="64">
        <v>25</v>
      </c>
      <c r="H11" s="63">
        <v>58</v>
      </c>
      <c r="I11" s="64">
        <v>17</v>
      </c>
      <c r="J11" s="163">
        <f aca="true" t="shared" si="1" ref="J11:J27">B11-(D11+F11+H11)</f>
        <v>449</v>
      </c>
      <c r="K11" s="299">
        <f aca="true" t="shared" si="2" ref="K11:K27">C11-(E11+G11+I11)</f>
        <v>112</v>
      </c>
    </row>
    <row r="12" spans="1:11" ht="36.75" customHeight="1">
      <c r="A12" s="62" t="s">
        <v>67</v>
      </c>
      <c r="B12" s="64">
        <v>211</v>
      </c>
      <c r="C12" s="64">
        <v>19</v>
      </c>
      <c r="D12" s="63">
        <v>34</v>
      </c>
      <c r="E12" s="64">
        <v>10</v>
      </c>
      <c r="F12" s="63">
        <v>69</v>
      </c>
      <c r="G12" s="64">
        <v>5</v>
      </c>
      <c r="H12" s="63">
        <v>9</v>
      </c>
      <c r="I12" s="64">
        <v>1</v>
      </c>
      <c r="J12" s="163">
        <f t="shared" si="1"/>
        <v>99</v>
      </c>
      <c r="K12" s="299">
        <f t="shared" si="2"/>
        <v>3</v>
      </c>
    </row>
    <row r="13" spans="1:11" ht="39.75" customHeight="1">
      <c r="A13" s="62" t="s">
        <v>68</v>
      </c>
      <c r="B13" s="64">
        <v>14</v>
      </c>
      <c r="C13" s="64">
        <v>3</v>
      </c>
      <c r="D13" s="63">
        <v>4</v>
      </c>
      <c r="E13" s="64">
        <v>2</v>
      </c>
      <c r="F13" s="63">
        <v>1</v>
      </c>
      <c r="G13" s="64">
        <v>0</v>
      </c>
      <c r="H13" s="63">
        <v>2</v>
      </c>
      <c r="I13" s="64">
        <v>0</v>
      </c>
      <c r="J13" s="163">
        <f t="shared" si="1"/>
        <v>7</v>
      </c>
      <c r="K13" s="299">
        <f t="shared" si="2"/>
        <v>1</v>
      </c>
    </row>
    <row r="14" spans="1:11" ht="15">
      <c r="A14" s="62" t="s">
        <v>69</v>
      </c>
      <c r="B14" s="64">
        <v>1168</v>
      </c>
      <c r="C14" s="64">
        <v>441</v>
      </c>
      <c r="D14" s="63">
        <v>356</v>
      </c>
      <c r="E14" s="64">
        <v>115</v>
      </c>
      <c r="F14" s="63">
        <v>140</v>
      </c>
      <c r="G14" s="64">
        <v>29</v>
      </c>
      <c r="H14" s="63">
        <v>77</v>
      </c>
      <c r="I14" s="64">
        <v>43</v>
      </c>
      <c r="J14" s="163">
        <f t="shared" si="1"/>
        <v>595</v>
      </c>
      <c r="K14" s="299">
        <f t="shared" si="2"/>
        <v>254</v>
      </c>
    </row>
    <row r="15" spans="1:11" ht="47.25" customHeight="1">
      <c r="A15" s="62" t="s">
        <v>70</v>
      </c>
      <c r="B15" s="64">
        <v>2027</v>
      </c>
      <c r="C15" s="64">
        <v>728</v>
      </c>
      <c r="D15" s="63">
        <v>822</v>
      </c>
      <c r="E15" s="64">
        <v>361</v>
      </c>
      <c r="F15" s="63">
        <v>205</v>
      </c>
      <c r="G15" s="64">
        <v>45</v>
      </c>
      <c r="H15" s="63">
        <v>136</v>
      </c>
      <c r="I15" s="64">
        <v>51</v>
      </c>
      <c r="J15" s="163">
        <f t="shared" si="1"/>
        <v>864</v>
      </c>
      <c r="K15" s="299">
        <f t="shared" si="2"/>
        <v>271</v>
      </c>
    </row>
    <row r="16" spans="1:11" ht="18" customHeight="1">
      <c r="A16" s="62" t="s">
        <v>71</v>
      </c>
      <c r="B16" s="64">
        <v>229</v>
      </c>
      <c r="C16" s="64">
        <v>97</v>
      </c>
      <c r="D16" s="63">
        <v>81</v>
      </c>
      <c r="E16" s="64">
        <v>50</v>
      </c>
      <c r="F16" s="63">
        <v>19</v>
      </c>
      <c r="G16" s="64">
        <v>2</v>
      </c>
      <c r="H16" s="63">
        <v>14</v>
      </c>
      <c r="I16" s="64">
        <v>5</v>
      </c>
      <c r="J16" s="163">
        <f t="shared" si="1"/>
        <v>115</v>
      </c>
      <c r="K16" s="299">
        <f t="shared" si="2"/>
        <v>40</v>
      </c>
    </row>
    <row r="17" spans="1:11" ht="26.25" customHeight="1">
      <c r="A17" s="62" t="s">
        <v>72</v>
      </c>
      <c r="B17" s="64">
        <v>329</v>
      </c>
      <c r="C17" s="64">
        <v>66</v>
      </c>
      <c r="D17" s="63">
        <v>129</v>
      </c>
      <c r="E17" s="64">
        <v>38</v>
      </c>
      <c r="F17" s="63">
        <v>40</v>
      </c>
      <c r="G17" s="64">
        <v>2</v>
      </c>
      <c r="H17" s="63">
        <v>22</v>
      </c>
      <c r="I17" s="64">
        <v>3</v>
      </c>
      <c r="J17" s="163">
        <f t="shared" si="1"/>
        <v>138</v>
      </c>
      <c r="K17" s="299">
        <f t="shared" si="2"/>
        <v>23</v>
      </c>
    </row>
    <row r="18" spans="1:11" ht="15">
      <c r="A18" s="62" t="s">
        <v>73</v>
      </c>
      <c r="B18" s="64">
        <v>210</v>
      </c>
      <c r="C18" s="64">
        <v>70</v>
      </c>
      <c r="D18" s="63">
        <v>134</v>
      </c>
      <c r="E18" s="64">
        <v>48</v>
      </c>
      <c r="F18" s="63">
        <v>23</v>
      </c>
      <c r="G18" s="64">
        <v>9</v>
      </c>
      <c r="H18" s="63">
        <v>9</v>
      </c>
      <c r="I18" s="64">
        <v>1</v>
      </c>
      <c r="J18" s="163">
        <f t="shared" si="1"/>
        <v>44</v>
      </c>
      <c r="K18" s="299">
        <f t="shared" si="2"/>
        <v>12</v>
      </c>
    </row>
    <row r="19" spans="1:11" ht="25.5" customHeight="1">
      <c r="A19" s="62" t="s">
        <v>74</v>
      </c>
      <c r="B19" s="64">
        <v>68</v>
      </c>
      <c r="C19" s="64">
        <v>40</v>
      </c>
      <c r="D19" s="63">
        <v>19</v>
      </c>
      <c r="E19" s="64">
        <v>19</v>
      </c>
      <c r="F19" s="63">
        <v>8</v>
      </c>
      <c r="G19" s="64">
        <v>4</v>
      </c>
      <c r="H19" s="63">
        <v>4</v>
      </c>
      <c r="I19" s="64">
        <v>2</v>
      </c>
      <c r="J19" s="163">
        <f t="shared" si="1"/>
        <v>37</v>
      </c>
      <c r="K19" s="299">
        <f t="shared" si="2"/>
        <v>15</v>
      </c>
    </row>
    <row r="20" spans="1:11" ht="23.25">
      <c r="A20" s="62" t="s">
        <v>75</v>
      </c>
      <c r="B20" s="64">
        <v>149</v>
      </c>
      <c r="C20" s="64">
        <v>25</v>
      </c>
      <c r="D20" s="63">
        <v>77</v>
      </c>
      <c r="E20" s="64">
        <v>14</v>
      </c>
      <c r="F20" s="63">
        <v>7</v>
      </c>
      <c r="G20" s="64">
        <v>1</v>
      </c>
      <c r="H20" s="63">
        <v>6</v>
      </c>
      <c r="I20" s="64">
        <v>0</v>
      </c>
      <c r="J20" s="163">
        <f t="shared" si="1"/>
        <v>59</v>
      </c>
      <c r="K20" s="299">
        <f t="shared" si="2"/>
        <v>10</v>
      </c>
    </row>
    <row r="21" spans="1:11" ht="26.25" customHeight="1">
      <c r="A21" s="62" t="s">
        <v>76</v>
      </c>
      <c r="B21" s="64">
        <v>586</v>
      </c>
      <c r="C21" s="64">
        <v>157</v>
      </c>
      <c r="D21" s="63">
        <v>272</v>
      </c>
      <c r="E21" s="64">
        <v>72</v>
      </c>
      <c r="F21" s="63">
        <v>97</v>
      </c>
      <c r="G21" s="64">
        <v>9</v>
      </c>
      <c r="H21" s="63">
        <v>27</v>
      </c>
      <c r="I21" s="64">
        <v>13</v>
      </c>
      <c r="J21" s="163">
        <f t="shared" si="1"/>
        <v>190</v>
      </c>
      <c r="K21" s="299">
        <f t="shared" si="2"/>
        <v>63</v>
      </c>
    </row>
    <row r="22" spans="1:11" ht="25.5" customHeight="1">
      <c r="A22" s="62" t="s">
        <v>77</v>
      </c>
      <c r="B22" s="64">
        <v>314</v>
      </c>
      <c r="C22" s="64">
        <v>67</v>
      </c>
      <c r="D22" s="63">
        <v>120</v>
      </c>
      <c r="E22" s="64">
        <v>43</v>
      </c>
      <c r="F22" s="63">
        <v>37</v>
      </c>
      <c r="G22" s="64">
        <v>3</v>
      </c>
      <c r="H22" s="63">
        <v>14</v>
      </c>
      <c r="I22" s="64">
        <v>4</v>
      </c>
      <c r="J22" s="163">
        <f t="shared" si="1"/>
        <v>143</v>
      </c>
      <c r="K22" s="299">
        <f t="shared" si="2"/>
        <v>17</v>
      </c>
    </row>
    <row r="23" spans="1:11" ht="34.5">
      <c r="A23" s="62" t="s">
        <v>78</v>
      </c>
      <c r="B23" s="64">
        <v>8</v>
      </c>
      <c r="C23" s="64">
        <v>2</v>
      </c>
      <c r="D23" s="63">
        <v>1</v>
      </c>
      <c r="E23" s="63">
        <v>2</v>
      </c>
      <c r="F23" s="63">
        <v>4</v>
      </c>
      <c r="G23" s="63">
        <v>0</v>
      </c>
      <c r="H23" s="64">
        <v>0</v>
      </c>
      <c r="I23" s="64">
        <v>0</v>
      </c>
      <c r="J23" s="163">
        <f t="shared" si="1"/>
        <v>3</v>
      </c>
      <c r="K23" s="299">
        <f t="shared" si="2"/>
        <v>0</v>
      </c>
    </row>
    <row r="24" spans="1:11" ht="15">
      <c r="A24" s="62" t="s">
        <v>79</v>
      </c>
      <c r="B24" s="64">
        <v>117</v>
      </c>
      <c r="C24" s="64">
        <v>36</v>
      </c>
      <c r="D24" s="63">
        <v>51</v>
      </c>
      <c r="E24" s="64">
        <v>11</v>
      </c>
      <c r="F24" s="63">
        <v>14</v>
      </c>
      <c r="G24" s="64">
        <v>4</v>
      </c>
      <c r="H24" s="63">
        <v>2</v>
      </c>
      <c r="I24" s="64">
        <v>1</v>
      </c>
      <c r="J24" s="163">
        <f t="shared" si="1"/>
        <v>50</v>
      </c>
      <c r="K24" s="299">
        <f t="shared" si="2"/>
        <v>20</v>
      </c>
    </row>
    <row r="25" spans="1:11" ht="25.5" customHeight="1">
      <c r="A25" s="62" t="s">
        <v>80</v>
      </c>
      <c r="B25" s="64">
        <v>101</v>
      </c>
      <c r="C25" s="64">
        <v>39</v>
      </c>
      <c r="D25" s="63">
        <v>39</v>
      </c>
      <c r="E25" s="64">
        <v>16</v>
      </c>
      <c r="F25" s="63">
        <v>18</v>
      </c>
      <c r="G25" s="64">
        <v>3</v>
      </c>
      <c r="H25" s="63">
        <v>4</v>
      </c>
      <c r="I25" s="64">
        <v>1</v>
      </c>
      <c r="J25" s="163">
        <f t="shared" si="1"/>
        <v>40</v>
      </c>
      <c r="K25" s="299">
        <f t="shared" si="2"/>
        <v>19</v>
      </c>
    </row>
    <row r="26" spans="1:11" ht="29.25" customHeight="1">
      <c r="A26" s="62" t="s">
        <v>81</v>
      </c>
      <c r="B26" s="64">
        <v>32</v>
      </c>
      <c r="C26" s="64">
        <v>7</v>
      </c>
      <c r="D26" s="63">
        <v>7</v>
      </c>
      <c r="E26" s="64">
        <v>3</v>
      </c>
      <c r="F26" s="63">
        <v>3</v>
      </c>
      <c r="G26" s="64">
        <v>0</v>
      </c>
      <c r="H26" s="64">
        <v>7</v>
      </c>
      <c r="I26" s="64">
        <v>1</v>
      </c>
      <c r="J26" s="163">
        <f t="shared" si="1"/>
        <v>15</v>
      </c>
      <c r="K26" s="299">
        <f t="shared" si="2"/>
        <v>3</v>
      </c>
    </row>
    <row r="27" spans="1:11" ht="23.25">
      <c r="A27" s="62" t="s">
        <v>82</v>
      </c>
      <c r="B27" s="64">
        <v>58</v>
      </c>
      <c r="C27" s="64">
        <v>19</v>
      </c>
      <c r="D27" s="63">
        <v>22</v>
      </c>
      <c r="E27" s="64">
        <v>16</v>
      </c>
      <c r="F27" s="63">
        <v>8</v>
      </c>
      <c r="G27" s="64">
        <v>1</v>
      </c>
      <c r="H27" s="63">
        <v>1</v>
      </c>
      <c r="I27" s="64">
        <v>2</v>
      </c>
      <c r="J27" s="163">
        <f t="shared" si="1"/>
        <v>27</v>
      </c>
      <c r="K27" s="299">
        <f t="shared" si="2"/>
        <v>0</v>
      </c>
    </row>
    <row r="28" spans="1:11" ht="92.25" customHeight="1">
      <c r="A28" s="62" t="s">
        <v>83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216">
        <f>B28-(D28+F28+H28)</f>
        <v>0</v>
      </c>
      <c r="K28" s="217">
        <f>C28-(E28+G28+I28)</f>
        <v>0</v>
      </c>
    </row>
    <row r="29" spans="1:11" ht="46.5" thickBot="1">
      <c r="A29" s="65" t="s">
        <v>84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200">
        <v>0</v>
      </c>
    </row>
    <row r="30" spans="1:11" ht="15">
      <c r="A30" s="67" t="s">
        <v>18</v>
      </c>
      <c r="B30" s="3"/>
      <c r="C30" s="68"/>
      <c r="D30" s="69"/>
      <c r="E30" s="69"/>
      <c r="F30" s="69"/>
      <c r="G30" s="69"/>
      <c r="H30" s="69"/>
      <c r="I30" s="69"/>
      <c r="J30" s="69"/>
      <c r="K30" s="69"/>
    </row>
    <row r="31" spans="6:9" ht="15">
      <c r="F31" s="5"/>
      <c r="G31" s="5"/>
      <c r="H31" s="5"/>
      <c r="I31" s="5"/>
    </row>
    <row r="32" spans="1:9" ht="15" customHeight="1">
      <c r="A32" s="67"/>
      <c r="B32" s="3"/>
      <c r="C32" s="3"/>
      <c r="F32" s="5"/>
      <c r="G32" s="5"/>
      <c r="H32" s="5"/>
      <c r="I32" s="5"/>
    </row>
    <row r="35" ht="15" customHeight="1"/>
    <row r="36" ht="15" customHeight="1"/>
    <row r="37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&amp;L19.02.2016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41" max="41" width="21.00390625" style="0" customWidth="1"/>
    <col min="42" max="42" width="7.140625" style="0" customWidth="1"/>
    <col min="43" max="43" width="8.140625" style="0" bestFit="1" customWidth="1"/>
    <col min="44" max="44" width="7.28125" style="0" bestFit="1" customWidth="1"/>
    <col min="45" max="45" width="8.140625" style="0" bestFit="1" customWidth="1"/>
    <col min="46" max="46" width="7.28125" style="0" bestFit="1" customWidth="1"/>
    <col min="47" max="47" width="8.140625" style="0" bestFit="1" customWidth="1"/>
    <col min="48" max="48" width="7.28125" style="0" bestFit="1" customWidth="1"/>
    <col min="49" max="49" width="8.140625" style="0" bestFit="1" customWidth="1"/>
    <col min="50" max="50" width="7.00390625" style="0" customWidth="1"/>
    <col min="51" max="51" width="7.7109375" style="0" customWidth="1"/>
    <col min="52" max="52" width="17.8515625" style="0" bestFit="1" customWidth="1"/>
  </cols>
  <sheetData>
    <row r="2" spans="1:11" ht="18.75" thickBot="1">
      <c r="A2" s="310" t="s">
        <v>490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2:11" ht="15.75">
      <c r="B3" s="70"/>
      <c r="C3" s="71"/>
      <c r="D3" s="71"/>
      <c r="E3" s="71"/>
      <c r="F3" s="71"/>
      <c r="G3" s="71"/>
      <c r="H3" s="71"/>
      <c r="I3" s="71"/>
      <c r="J3" s="71"/>
      <c r="K3" s="71"/>
    </row>
    <row r="4" spans="1:11" ht="15.75">
      <c r="A4" s="324" t="s">
        <v>85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58.5" customHeight="1" thickBot="1">
      <c r="A6" s="339" t="s">
        <v>451</v>
      </c>
      <c r="B6" s="341" t="s">
        <v>58</v>
      </c>
      <c r="C6" s="342"/>
      <c r="D6" s="343" t="s">
        <v>59</v>
      </c>
      <c r="E6" s="342"/>
      <c r="F6" s="343" t="s">
        <v>60</v>
      </c>
      <c r="G6" s="342"/>
      <c r="H6" s="343" t="s">
        <v>61</v>
      </c>
      <c r="I6" s="342"/>
      <c r="J6" s="343" t="s">
        <v>62</v>
      </c>
      <c r="K6" s="345"/>
    </row>
    <row r="7" spans="1:11" ht="15.75" customHeight="1" thickBot="1">
      <c r="A7" s="340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72" t="s">
        <v>63</v>
      </c>
      <c r="B8" s="164">
        <f>SUM(B9,B10,B11,B12,B13,B14,B15,B16,B17,B18,B19,B20,B21,B22,B23,B24,B25,B26,B27,B28,B29)</f>
        <v>4801</v>
      </c>
      <c r="C8" s="164">
        <f>SUM(C9,C10,C11,C12,C13,C14,C15,C16,C17,C18,C19,C20,C21,C22,C23,C24,C25,C26,C27,C28,C29)</f>
        <v>2695</v>
      </c>
      <c r="D8" s="73">
        <f aca="true" t="shared" si="0" ref="D8:I8">SUM(D9,D10,D11,D12,D13,D14,D15,D16,D17,D18,D19,D20,D21,D22,D23,D24,D25,D26,D27,D28,D29)</f>
        <v>1876</v>
      </c>
      <c r="E8" s="73">
        <f t="shared" si="0"/>
        <v>821</v>
      </c>
      <c r="F8" s="73">
        <f t="shared" si="0"/>
        <v>219</v>
      </c>
      <c r="G8" s="73">
        <f t="shared" si="0"/>
        <v>260</v>
      </c>
      <c r="H8" s="73">
        <f t="shared" si="0"/>
        <v>189</v>
      </c>
      <c r="I8" s="73">
        <f t="shared" si="0"/>
        <v>87</v>
      </c>
      <c r="J8" s="218">
        <f aca="true" t="shared" si="1" ref="J8:K10">B8-(D8+F8+H8)</f>
        <v>2517</v>
      </c>
      <c r="K8" s="218">
        <f t="shared" si="1"/>
        <v>1527</v>
      </c>
    </row>
    <row r="9" spans="1:11" ht="29.25" customHeight="1">
      <c r="A9" s="74" t="s">
        <v>64</v>
      </c>
      <c r="B9" s="76">
        <v>37</v>
      </c>
      <c r="C9" s="76">
        <v>47</v>
      </c>
      <c r="D9" s="75">
        <v>4</v>
      </c>
      <c r="E9" s="76">
        <v>1</v>
      </c>
      <c r="F9" s="75">
        <v>1</v>
      </c>
      <c r="G9" s="76">
        <v>3</v>
      </c>
      <c r="H9" s="75">
        <v>1</v>
      </c>
      <c r="I9" s="219">
        <v>0</v>
      </c>
      <c r="J9" s="300">
        <f t="shared" si="1"/>
        <v>31</v>
      </c>
      <c r="K9" s="301">
        <f t="shared" si="1"/>
        <v>43</v>
      </c>
    </row>
    <row r="10" spans="1:11" ht="23.25">
      <c r="A10" s="62" t="s">
        <v>65</v>
      </c>
      <c r="B10" s="64">
        <v>6</v>
      </c>
      <c r="C10" s="64">
        <v>4</v>
      </c>
      <c r="D10" s="63">
        <v>1</v>
      </c>
      <c r="E10" s="64">
        <v>0</v>
      </c>
      <c r="F10" s="63">
        <v>0</v>
      </c>
      <c r="G10" s="64">
        <v>0</v>
      </c>
      <c r="H10" s="63">
        <v>0</v>
      </c>
      <c r="I10" s="220">
        <v>0</v>
      </c>
      <c r="J10" s="302">
        <f t="shared" si="1"/>
        <v>5</v>
      </c>
      <c r="K10" s="303">
        <f t="shared" si="1"/>
        <v>4</v>
      </c>
    </row>
    <row r="11" spans="1:11" ht="15">
      <c r="A11" s="62" t="s">
        <v>66</v>
      </c>
      <c r="B11" s="64">
        <v>624</v>
      </c>
      <c r="C11" s="64">
        <v>269</v>
      </c>
      <c r="D11" s="63">
        <v>348</v>
      </c>
      <c r="E11" s="64">
        <v>130</v>
      </c>
      <c r="F11" s="63">
        <v>22</v>
      </c>
      <c r="G11" s="64">
        <v>17</v>
      </c>
      <c r="H11" s="63">
        <v>11</v>
      </c>
      <c r="I11" s="64">
        <v>11</v>
      </c>
      <c r="J11" s="302">
        <f aca="true" t="shared" si="2" ref="J11:J27">B11-(D11+F11+H11)</f>
        <v>243</v>
      </c>
      <c r="K11" s="303">
        <f aca="true" t="shared" si="3" ref="K11:K27">C11-(E11+G11+I11)</f>
        <v>111</v>
      </c>
    </row>
    <row r="12" spans="1:11" ht="36.75" customHeight="1">
      <c r="A12" s="62" t="s">
        <v>67</v>
      </c>
      <c r="B12" s="64">
        <v>9</v>
      </c>
      <c r="C12" s="64">
        <v>2</v>
      </c>
      <c r="D12" s="63">
        <v>0</v>
      </c>
      <c r="E12" s="64">
        <v>0</v>
      </c>
      <c r="F12" s="63">
        <v>0</v>
      </c>
      <c r="G12" s="64">
        <v>0</v>
      </c>
      <c r="H12" s="63">
        <v>0</v>
      </c>
      <c r="I12" s="64">
        <v>0</v>
      </c>
      <c r="J12" s="302">
        <f t="shared" si="2"/>
        <v>9</v>
      </c>
      <c r="K12" s="303">
        <f t="shared" si="3"/>
        <v>2</v>
      </c>
    </row>
    <row r="13" spans="1:11" ht="38.25" customHeight="1">
      <c r="A13" s="62" t="s">
        <v>68</v>
      </c>
      <c r="B13" s="64">
        <v>10</v>
      </c>
      <c r="C13" s="64">
        <v>4</v>
      </c>
      <c r="D13" s="63">
        <v>2</v>
      </c>
      <c r="E13" s="64">
        <v>0</v>
      </c>
      <c r="F13" s="63">
        <v>0</v>
      </c>
      <c r="G13" s="64">
        <v>0</v>
      </c>
      <c r="H13" s="64">
        <v>0</v>
      </c>
      <c r="I13" s="64">
        <v>0</v>
      </c>
      <c r="J13" s="302">
        <f t="shared" si="2"/>
        <v>8</v>
      </c>
      <c r="K13" s="303">
        <f t="shared" si="3"/>
        <v>4</v>
      </c>
    </row>
    <row r="14" spans="1:11" ht="15">
      <c r="A14" s="62" t="s">
        <v>69</v>
      </c>
      <c r="B14" s="64">
        <v>1075</v>
      </c>
      <c r="C14" s="64">
        <v>429</v>
      </c>
      <c r="D14" s="63">
        <v>296</v>
      </c>
      <c r="E14" s="64">
        <v>123</v>
      </c>
      <c r="F14" s="63">
        <v>67</v>
      </c>
      <c r="G14" s="64">
        <v>46</v>
      </c>
      <c r="H14" s="63">
        <v>66</v>
      </c>
      <c r="I14" s="64">
        <v>16</v>
      </c>
      <c r="J14" s="302">
        <f t="shared" si="2"/>
        <v>646</v>
      </c>
      <c r="K14" s="303">
        <f t="shared" si="3"/>
        <v>244</v>
      </c>
    </row>
    <row r="15" spans="1:11" ht="47.25" customHeight="1">
      <c r="A15" s="62" t="s">
        <v>70</v>
      </c>
      <c r="B15" s="64">
        <v>1792</v>
      </c>
      <c r="C15" s="64">
        <v>1264</v>
      </c>
      <c r="D15" s="63">
        <v>666</v>
      </c>
      <c r="E15" s="64">
        <v>316</v>
      </c>
      <c r="F15" s="63">
        <v>71</v>
      </c>
      <c r="G15" s="64">
        <v>97</v>
      </c>
      <c r="H15" s="63">
        <v>65</v>
      </c>
      <c r="I15" s="64">
        <v>37</v>
      </c>
      <c r="J15" s="302">
        <f t="shared" si="2"/>
        <v>990</v>
      </c>
      <c r="K15" s="303">
        <f t="shared" si="3"/>
        <v>814</v>
      </c>
    </row>
    <row r="16" spans="1:11" ht="19.5" customHeight="1">
      <c r="A16" s="62" t="s">
        <v>71</v>
      </c>
      <c r="B16" s="64">
        <v>274</v>
      </c>
      <c r="C16" s="64">
        <v>116</v>
      </c>
      <c r="D16" s="63">
        <v>188</v>
      </c>
      <c r="E16" s="64">
        <v>64</v>
      </c>
      <c r="F16" s="63">
        <v>3</v>
      </c>
      <c r="G16" s="64">
        <v>10</v>
      </c>
      <c r="H16" s="63">
        <v>6</v>
      </c>
      <c r="I16" s="64">
        <v>4</v>
      </c>
      <c r="J16" s="302">
        <f t="shared" si="2"/>
        <v>77</v>
      </c>
      <c r="K16" s="303">
        <f t="shared" si="3"/>
        <v>38</v>
      </c>
    </row>
    <row r="17" spans="1:11" ht="26.25" customHeight="1">
      <c r="A17" s="62" t="s">
        <v>72</v>
      </c>
      <c r="B17" s="163">
        <v>240</v>
      </c>
      <c r="C17" s="64">
        <v>155</v>
      </c>
      <c r="D17" s="63">
        <v>102</v>
      </c>
      <c r="E17" s="64">
        <v>55</v>
      </c>
      <c r="F17" s="63">
        <v>12</v>
      </c>
      <c r="G17" s="64">
        <v>27</v>
      </c>
      <c r="H17" s="63">
        <v>6</v>
      </c>
      <c r="I17" s="64">
        <v>3</v>
      </c>
      <c r="J17" s="302">
        <f t="shared" si="2"/>
        <v>120</v>
      </c>
      <c r="K17" s="303">
        <f t="shared" si="3"/>
        <v>70</v>
      </c>
    </row>
    <row r="18" spans="1:11" ht="15">
      <c r="A18" s="62" t="s">
        <v>73</v>
      </c>
      <c r="B18" s="64">
        <v>71</v>
      </c>
      <c r="C18" s="64">
        <v>49</v>
      </c>
      <c r="D18" s="63">
        <v>36</v>
      </c>
      <c r="E18" s="64">
        <v>19</v>
      </c>
      <c r="F18" s="63">
        <v>3</v>
      </c>
      <c r="G18" s="64">
        <v>8</v>
      </c>
      <c r="H18" s="63">
        <v>7</v>
      </c>
      <c r="I18" s="64">
        <v>1</v>
      </c>
      <c r="J18" s="302">
        <f t="shared" si="2"/>
        <v>25</v>
      </c>
      <c r="K18" s="303">
        <f t="shared" si="3"/>
        <v>21</v>
      </c>
    </row>
    <row r="19" spans="1:11" ht="27.75" customHeight="1">
      <c r="A19" s="62" t="s">
        <v>74</v>
      </c>
      <c r="B19" s="64">
        <v>37</v>
      </c>
      <c r="C19" s="64">
        <v>33</v>
      </c>
      <c r="D19" s="63">
        <v>8</v>
      </c>
      <c r="E19" s="64">
        <v>6</v>
      </c>
      <c r="F19" s="63">
        <v>4</v>
      </c>
      <c r="G19" s="64">
        <v>1</v>
      </c>
      <c r="H19" s="63">
        <v>2</v>
      </c>
      <c r="I19" s="64">
        <v>2</v>
      </c>
      <c r="J19" s="302">
        <f t="shared" si="2"/>
        <v>23</v>
      </c>
      <c r="K19" s="303">
        <f t="shared" si="3"/>
        <v>24</v>
      </c>
    </row>
    <row r="20" spans="1:11" ht="25.5" customHeight="1">
      <c r="A20" s="62" t="s">
        <v>75</v>
      </c>
      <c r="B20" s="64">
        <v>81</v>
      </c>
      <c r="C20" s="64">
        <v>60</v>
      </c>
      <c r="D20" s="63">
        <v>30</v>
      </c>
      <c r="E20" s="64">
        <v>22</v>
      </c>
      <c r="F20" s="63">
        <v>6</v>
      </c>
      <c r="G20" s="64">
        <v>13</v>
      </c>
      <c r="H20" s="63">
        <v>0</v>
      </c>
      <c r="I20" s="64">
        <v>0</v>
      </c>
      <c r="J20" s="302">
        <f t="shared" si="2"/>
        <v>45</v>
      </c>
      <c r="K20" s="303">
        <f t="shared" si="3"/>
        <v>25</v>
      </c>
    </row>
    <row r="21" spans="1:11" ht="26.25" customHeight="1">
      <c r="A21" s="62" t="s">
        <v>76</v>
      </c>
      <c r="B21" s="64">
        <v>220</v>
      </c>
      <c r="C21" s="64">
        <v>103</v>
      </c>
      <c r="D21" s="63">
        <v>95</v>
      </c>
      <c r="E21" s="64">
        <v>34</v>
      </c>
      <c r="F21" s="63">
        <v>16</v>
      </c>
      <c r="G21" s="64">
        <v>14</v>
      </c>
      <c r="H21" s="63">
        <v>11</v>
      </c>
      <c r="I21" s="64">
        <v>9</v>
      </c>
      <c r="J21" s="302">
        <f t="shared" si="2"/>
        <v>98</v>
      </c>
      <c r="K21" s="303">
        <f t="shared" si="3"/>
        <v>46</v>
      </c>
    </row>
    <row r="22" spans="1:11" ht="28.5" customHeight="1">
      <c r="A22" s="62" t="s">
        <v>77</v>
      </c>
      <c r="B22" s="64">
        <v>114</v>
      </c>
      <c r="C22" s="64">
        <v>51</v>
      </c>
      <c r="D22" s="63">
        <v>37</v>
      </c>
      <c r="E22" s="64">
        <v>15</v>
      </c>
      <c r="F22" s="63">
        <v>1</v>
      </c>
      <c r="G22" s="64">
        <v>5</v>
      </c>
      <c r="H22" s="63">
        <v>6</v>
      </c>
      <c r="I22" s="64">
        <v>2</v>
      </c>
      <c r="J22" s="302">
        <f t="shared" si="2"/>
        <v>70</v>
      </c>
      <c r="K22" s="303">
        <f t="shared" si="3"/>
        <v>29</v>
      </c>
    </row>
    <row r="23" spans="1:11" ht="34.5">
      <c r="A23" s="62" t="s">
        <v>78</v>
      </c>
      <c r="B23" s="64">
        <v>1</v>
      </c>
      <c r="C23" s="64">
        <v>1</v>
      </c>
      <c r="D23" s="63">
        <v>1</v>
      </c>
      <c r="E23" s="63">
        <v>0</v>
      </c>
      <c r="F23" s="63">
        <v>0</v>
      </c>
      <c r="G23" s="63">
        <v>1</v>
      </c>
      <c r="H23" s="63">
        <v>0</v>
      </c>
      <c r="I23" s="63">
        <v>0</v>
      </c>
      <c r="J23" s="302">
        <f t="shared" si="2"/>
        <v>0</v>
      </c>
      <c r="K23" s="303">
        <f t="shared" si="3"/>
        <v>0</v>
      </c>
    </row>
    <row r="24" spans="1:11" ht="15">
      <c r="A24" s="62" t="s">
        <v>79</v>
      </c>
      <c r="B24" s="64">
        <v>104</v>
      </c>
      <c r="C24" s="64">
        <v>27</v>
      </c>
      <c r="D24" s="63">
        <v>24</v>
      </c>
      <c r="E24" s="64">
        <v>7</v>
      </c>
      <c r="F24" s="63">
        <v>5</v>
      </c>
      <c r="G24" s="64">
        <v>4</v>
      </c>
      <c r="H24" s="63">
        <v>3</v>
      </c>
      <c r="I24" s="64">
        <v>1</v>
      </c>
      <c r="J24" s="302">
        <f t="shared" si="2"/>
        <v>72</v>
      </c>
      <c r="K24" s="303">
        <f t="shared" si="3"/>
        <v>15</v>
      </c>
    </row>
    <row r="25" spans="1:11" ht="25.5" customHeight="1">
      <c r="A25" s="62" t="s">
        <v>80</v>
      </c>
      <c r="B25" s="64">
        <v>18</v>
      </c>
      <c r="C25" s="64">
        <v>15</v>
      </c>
      <c r="D25" s="63">
        <v>1</v>
      </c>
      <c r="E25" s="64">
        <v>3</v>
      </c>
      <c r="F25" s="63">
        <v>2</v>
      </c>
      <c r="G25" s="64">
        <v>3</v>
      </c>
      <c r="H25" s="63">
        <v>2</v>
      </c>
      <c r="I25" s="64">
        <v>0</v>
      </c>
      <c r="J25" s="302">
        <f t="shared" si="2"/>
        <v>13</v>
      </c>
      <c r="K25" s="303">
        <f t="shared" si="3"/>
        <v>9</v>
      </c>
    </row>
    <row r="26" spans="1:11" ht="30.75" customHeight="1">
      <c r="A26" s="62" t="s">
        <v>81</v>
      </c>
      <c r="B26" s="64">
        <v>31</v>
      </c>
      <c r="C26" s="64">
        <v>21</v>
      </c>
      <c r="D26" s="63">
        <v>13</v>
      </c>
      <c r="E26" s="64">
        <v>9</v>
      </c>
      <c r="F26" s="63">
        <v>0</v>
      </c>
      <c r="G26" s="64">
        <v>3</v>
      </c>
      <c r="H26" s="64">
        <v>2</v>
      </c>
      <c r="I26" s="64">
        <v>0</v>
      </c>
      <c r="J26" s="302">
        <f t="shared" si="2"/>
        <v>16</v>
      </c>
      <c r="K26" s="303">
        <f t="shared" si="3"/>
        <v>9</v>
      </c>
    </row>
    <row r="27" spans="1:11" ht="21" customHeight="1">
      <c r="A27" s="62" t="s">
        <v>82</v>
      </c>
      <c r="B27" s="64">
        <v>57</v>
      </c>
      <c r="C27" s="64">
        <v>45</v>
      </c>
      <c r="D27" s="63">
        <v>24</v>
      </c>
      <c r="E27" s="64">
        <v>17</v>
      </c>
      <c r="F27" s="63">
        <v>6</v>
      </c>
      <c r="G27" s="64">
        <v>8</v>
      </c>
      <c r="H27" s="63">
        <v>1</v>
      </c>
      <c r="I27" s="64">
        <v>1</v>
      </c>
      <c r="J27" s="302">
        <f t="shared" si="2"/>
        <v>26</v>
      </c>
      <c r="K27" s="303">
        <f t="shared" si="3"/>
        <v>19</v>
      </c>
    </row>
    <row r="28" spans="1:11" ht="79.5" customHeight="1">
      <c r="A28" s="62" t="s">
        <v>83</v>
      </c>
      <c r="B28" s="163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221">
        <f>B28-(D28+F28+H28)</f>
        <v>0</v>
      </c>
      <c r="K28" s="222">
        <f>C28-(E28+G28+I28)</f>
        <v>0</v>
      </c>
    </row>
    <row r="29" spans="1:11" ht="36" customHeight="1" thickBot="1">
      <c r="A29" s="65" t="s">
        <v>84</v>
      </c>
      <c r="B29" s="163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201">
        <f>B29-(D29+F29+H29)</f>
        <v>0</v>
      </c>
      <c r="K29" s="202">
        <f>C29-(E29+G29+I29)</f>
        <v>0</v>
      </c>
    </row>
    <row r="30" spans="1:11" ht="15">
      <c r="A30" s="344" t="s">
        <v>18</v>
      </c>
      <c r="B30" s="344"/>
      <c r="C30" s="344"/>
      <c r="D30" s="69"/>
      <c r="E30" s="69"/>
      <c r="F30" s="69"/>
      <c r="G30" s="69"/>
      <c r="H30" s="69"/>
      <c r="I30" s="69"/>
      <c r="J30" s="69"/>
      <c r="K30" s="69"/>
    </row>
    <row r="31" ht="15">
      <c r="A31" s="77"/>
    </row>
    <row r="32" ht="15" customHeight="1">
      <c r="A32" s="77"/>
    </row>
    <row r="33" ht="15">
      <c r="A33" s="77"/>
    </row>
    <row r="35" ht="15" customHeight="1"/>
    <row r="36" ht="15" customHeight="1"/>
    <row r="37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A3" sqref="A3"/>
    </sheetView>
  </sheetViews>
  <sheetFormatPr defaultColWidth="9.140625" defaultRowHeight="15"/>
  <cols>
    <col min="216" max="216" width="3.140625" style="0" customWidth="1"/>
  </cols>
  <sheetData>
    <row r="2" spans="1:10" ht="18.75" customHeight="1" thickBot="1">
      <c r="A2" s="310" t="s">
        <v>490</v>
      </c>
      <c r="B2" s="310"/>
      <c r="C2" s="310"/>
      <c r="D2" s="310"/>
      <c r="E2" s="310"/>
      <c r="F2" s="310"/>
      <c r="G2" s="310"/>
      <c r="H2" s="310"/>
      <c r="I2" s="310"/>
      <c r="J2" s="310"/>
    </row>
    <row r="4" spans="1:10" ht="15.75">
      <c r="A4" s="324" t="s">
        <v>491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30" customHeight="1">
      <c r="A6" s="347" t="s">
        <v>86</v>
      </c>
      <c r="B6" s="347"/>
      <c r="C6" s="347"/>
      <c r="D6" s="347"/>
      <c r="E6" s="347"/>
      <c r="F6" s="347"/>
      <c r="G6" s="347"/>
      <c r="H6" s="347"/>
      <c r="I6" s="347"/>
      <c r="J6" s="347"/>
    </row>
    <row r="7" spans="4:7" ht="15">
      <c r="D7" s="348" t="s">
        <v>87</v>
      </c>
      <c r="E7" s="348"/>
      <c r="F7" s="168" t="s">
        <v>9</v>
      </c>
      <c r="G7" s="79" t="s">
        <v>88</v>
      </c>
    </row>
    <row r="8" spans="4:7" ht="15">
      <c r="D8" s="346" t="s">
        <v>89</v>
      </c>
      <c r="E8" s="346"/>
      <c r="F8" s="169">
        <v>834</v>
      </c>
      <c r="G8" s="80">
        <f>F8/1182*100</f>
        <v>70.55837563451777</v>
      </c>
    </row>
    <row r="9" spans="4:7" ht="15">
      <c r="D9" s="346" t="s">
        <v>90</v>
      </c>
      <c r="E9" s="346"/>
      <c r="F9" s="169">
        <v>19</v>
      </c>
      <c r="G9" s="80">
        <f aca="true" t="shared" si="0" ref="G9:G22">F9/1182*100</f>
        <v>1.6074450084602367</v>
      </c>
    </row>
    <row r="10" spans="4:7" ht="15">
      <c r="D10" s="346" t="s">
        <v>91</v>
      </c>
      <c r="E10" s="346"/>
      <c r="F10" s="169">
        <v>65</v>
      </c>
      <c r="G10" s="80">
        <f t="shared" si="0"/>
        <v>5.499153976311337</v>
      </c>
    </row>
    <row r="11" spans="4:7" ht="15">
      <c r="D11" s="346" t="s">
        <v>92</v>
      </c>
      <c r="E11" s="346"/>
      <c r="F11" s="169">
        <v>37</v>
      </c>
      <c r="G11" s="80">
        <f t="shared" si="0"/>
        <v>3.1302876480541455</v>
      </c>
    </row>
    <row r="12" spans="4:7" ht="15">
      <c r="D12" s="346" t="s">
        <v>93</v>
      </c>
      <c r="E12" s="346"/>
      <c r="F12" s="169">
        <v>23</v>
      </c>
      <c r="G12" s="80">
        <f t="shared" si="0"/>
        <v>1.94585448392555</v>
      </c>
    </row>
    <row r="13" spans="4:7" ht="15">
      <c r="D13" s="346" t="s">
        <v>94</v>
      </c>
      <c r="E13" s="346"/>
      <c r="F13" s="169">
        <v>27</v>
      </c>
      <c r="G13" s="80">
        <f t="shared" si="0"/>
        <v>2.284263959390863</v>
      </c>
    </row>
    <row r="14" spans="4:7" ht="15">
      <c r="D14" s="346" t="s">
        <v>95</v>
      </c>
      <c r="E14" s="346"/>
      <c r="F14" s="169">
        <v>48</v>
      </c>
      <c r="G14" s="80">
        <f t="shared" si="0"/>
        <v>4.060913705583756</v>
      </c>
    </row>
    <row r="15" spans="4:7" ht="15">
      <c r="D15" s="346" t="s">
        <v>96</v>
      </c>
      <c r="E15" s="346"/>
      <c r="F15" s="169">
        <v>10</v>
      </c>
      <c r="G15" s="80">
        <f t="shared" si="0"/>
        <v>0.8460236886632826</v>
      </c>
    </row>
    <row r="16" spans="4:7" ht="15">
      <c r="D16" s="346" t="s">
        <v>97</v>
      </c>
      <c r="E16" s="346"/>
      <c r="F16" s="169">
        <v>59</v>
      </c>
      <c r="G16" s="80">
        <f t="shared" si="0"/>
        <v>4.991539763113368</v>
      </c>
    </row>
    <row r="17" spans="4:7" ht="15">
      <c r="D17" s="346" t="s">
        <v>98</v>
      </c>
      <c r="E17" s="346"/>
      <c r="F17" s="169">
        <v>14</v>
      </c>
      <c r="G17" s="80">
        <f t="shared" si="0"/>
        <v>1.1844331641285957</v>
      </c>
    </row>
    <row r="18" spans="4:7" ht="15">
      <c r="D18" s="346" t="s">
        <v>99</v>
      </c>
      <c r="E18" s="346"/>
      <c r="F18" s="169">
        <v>11</v>
      </c>
      <c r="G18" s="80">
        <f t="shared" si="0"/>
        <v>0.9306260575296108</v>
      </c>
    </row>
    <row r="19" spans="4:7" ht="15">
      <c r="D19" s="346" t="s">
        <v>100</v>
      </c>
      <c r="E19" s="346"/>
      <c r="F19" s="169">
        <v>6</v>
      </c>
      <c r="G19" s="80">
        <f t="shared" si="0"/>
        <v>0.5076142131979695</v>
      </c>
    </row>
    <row r="20" spans="4:7" ht="15">
      <c r="D20" s="346" t="s">
        <v>101</v>
      </c>
      <c r="E20" s="346"/>
      <c r="F20" s="169">
        <v>2</v>
      </c>
      <c r="G20" s="80">
        <f t="shared" si="0"/>
        <v>0.1692047377326565</v>
      </c>
    </row>
    <row r="21" spans="4:7" ht="15">
      <c r="D21" s="346" t="s">
        <v>102</v>
      </c>
      <c r="E21" s="346"/>
      <c r="F21" s="169">
        <v>27</v>
      </c>
      <c r="G21" s="80">
        <f t="shared" si="0"/>
        <v>2.284263959390863</v>
      </c>
    </row>
    <row r="22" spans="4:7" ht="15">
      <c r="D22" s="350" t="s">
        <v>31</v>
      </c>
      <c r="E22" s="351"/>
      <c r="F22" s="170">
        <f>SUM(F8:F21)</f>
        <v>1182</v>
      </c>
      <c r="G22" s="241">
        <f t="shared" si="0"/>
        <v>100</v>
      </c>
    </row>
    <row r="23" ht="15.75" customHeight="1"/>
    <row r="24" spans="1:10" ht="15.75" customHeight="1">
      <c r="A24" s="347" t="s">
        <v>103</v>
      </c>
      <c r="B24" s="347"/>
      <c r="C24" s="347"/>
      <c r="D24" s="347"/>
      <c r="E24" s="347"/>
      <c r="F24" s="347"/>
      <c r="G24" s="347"/>
      <c r="H24" s="347"/>
      <c r="I24" s="347"/>
      <c r="J24" s="347"/>
    </row>
    <row r="25" spans="4:7" ht="15">
      <c r="D25" s="348" t="s">
        <v>87</v>
      </c>
      <c r="E25" s="348"/>
      <c r="F25" s="168" t="s">
        <v>9</v>
      </c>
      <c r="G25" s="79" t="s">
        <v>88</v>
      </c>
    </row>
    <row r="26" spans="4:7" ht="15">
      <c r="D26" s="346">
        <v>10000</v>
      </c>
      <c r="E26" s="349"/>
      <c r="F26" s="167">
        <v>1359</v>
      </c>
      <c r="G26" s="80">
        <f>F26/5652*100</f>
        <v>24.044585987261147</v>
      </c>
    </row>
    <row r="27" spans="4:7" ht="15">
      <c r="D27" s="349" t="s">
        <v>104</v>
      </c>
      <c r="E27" s="349"/>
      <c r="F27" s="167">
        <v>514</v>
      </c>
      <c r="G27" s="80">
        <f aca="true" t="shared" si="1" ref="G27:G47">F27/5652*100</f>
        <v>9.094125973106864</v>
      </c>
    </row>
    <row r="28" spans="4:7" ht="15">
      <c r="D28" s="349" t="s">
        <v>105</v>
      </c>
      <c r="E28" s="349"/>
      <c r="F28" s="167">
        <v>182</v>
      </c>
      <c r="G28" s="80">
        <f t="shared" si="1"/>
        <v>3.2200990799716918</v>
      </c>
    </row>
    <row r="29" spans="4:7" ht="15">
      <c r="D29" s="349" t="s">
        <v>106</v>
      </c>
      <c r="E29" s="349"/>
      <c r="F29" s="167">
        <v>140</v>
      </c>
      <c r="G29" s="80">
        <f t="shared" si="1"/>
        <v>2.4769992922859165</v>
      </c>
    </row>
    <row r="30" spans="4:7" ht="15">
      <c r="D30" s="349" t="s">
        <v>107</v>
      </c>
      <c r="E30" s="349"/>
      <c r="F30" s="167">
        <v>1007</v>
      </c>
      <c r="G30" s="80">
        <f t="shared" si="1"/>
        <v>17.816702052370843</v>
      </c>
    </row>
    <row r="31" spans="4:7" ht="15">
      <c r="D31" s="349" t="s">
        <v>108</v>
      </c>
      <c r="E31" s="349"/>
      <c r="F31" s="167">
        <v>72</v>
      </c>
      <c r="G31" s="80">
        <f t="shared" si="1"/>
        <v>1.2738853503184715</v>
      </c>
    </row>
    <row r="32" spans="4:7" ht="15">
      <c r="D32" s="349" t="s">
        <v>109</v>
      </c>
      <c r="E32" s="349"/>
      <c r="F32" s="167">
        <v>1225</v>
      </c>
      <c r="G32" s="80">
        <f t="shared" si="1"/>
        <v>21.67374380750177</v>
      </c>
    </row>
    <row r="33" spans="4:7" ht="15">
      <c r="D33" s="349" t="s">
        <v>110</v>
      </c>
      <c r="E33" s="349"/>
      <c r="F33" s="167">
        <v>34</v>
      </c>
      <c r="G33" s="80">
        <f t="shared" si="1"/>
        <v>0.6015569709837225</v>
      </c>
    </row>
    <row r="34" spans="4:7" ht="15">
      <c r="D34" s="349" t="s">
        <v>111</v>
      </c>
      <c r="E34" s="349"/>
      <c r="F34" s="167">
        <v>82</v>
      </c>
      <c r="G34" s="80">
        <f t="shared" si="1"/>
        <v>1.4508138711960368</v>
      </c>
    </row>
    <row r="35" spans="4:7" ht="15">
      <c r="D35" s="349" t="s">
        <v>91</v>
      </c>
      <c r="E35" s="349"/>
      <c r="F35" s="167">
        <v>369</v>
      </c>
      <c r="G35" s="80">
        <f t="shared" si="1"/>
        <v>6.528662420382165</v>
      </c>
    </row>
    <row r="36" spans="4:7" ht="15">
      <c r="D36" s="349" t="s">
        <v>92</v>
      </c>
      <c r="E36" s="349"/>
      <c r="F36" s="167">
        <v>89</v>
      </c>
      <c r="G36" s="80">
        <f t="shared" si="1"/>
        <v>1.5746638358103324</v>
      </c>
    </row>
    <row r="37" spans="4:7" ht="15">
      <c r="D37" s="349" t="s">
        <v>93</v>
      </c>
      <c r="E37" s="349"/>
      <c r="F37" s="167">
        <v>135</v>
      </c>
      <c r="G37" s="80">
        <f t="shared" si="1"/>
        <v>2.388535031847134</v>
      </c>
    </row>
    <row r="38" spans="4:7" ht="15">
      <c r="D38" s="349" t="s">
        <v>94</v>
      </c>
      <c r="E38" s="349"/>
      <c r="F38" s="167">
        <v>114</v>
      </c>
      <c r="G38" s="80">
        <f t="shared" si="1"/>
        <v>2.0169851380042463</v>
      </c>
    </row>
    <row r="39" spans="4:7" ht="15">
      <c r="D39" s="349" t="s">
        <v>95</v>
      </c>
      <c r="E39" s="349"/>
      <c r="F39" s="167">
        <v>174</v>
      </c>
      <c r="G39" s="80">
        <f t="shared" si="1"/>
        <v>3.0785562632696393</v>
      </c>
    </row>
    <row r="40" spans="4:7" ht="15">
      <c r="D40" s="349" t="s">
        <v>112</v>
      </c>
      <c r="E40" s="349"/>
      <c r="F40" s="167">
        <v>34</v>
      </c>
      <c r="G40" s="80">
        <f t="shared" si="1"/>
        <v>0.6015569709837225</v>
      </c>
    </row>
    <row r="41" spans="4:7" ht="15">
      <c r="D41" s="349" t="s">
        <v>113</v>
      </c>
      <c r="E41" s="349"/>
      <c r="F41" s="167">
        <v>4</v>
      </c>
      <c r="G41" s="80">
        <f t="shared" si="1"/>
        <v>0.07077140835102619</v>
      </c>
    </row>
    <row r="42" spans="4:7" ht="15">
      <c r="D42" s="349" t="s">
        <v>114</v>
      </c>
      <c r="E42" s="349"/>
      <c r="F42" s="167">
        <v>16</v>
      </c>
      <c r="G42" s="80">
        <f t="shared" si="1"/>
        <v>0.28308563340410475</v>
      </c>
    </row>
    <row r="43" spans="4:7" ht="15">
      <c r="D43" s="349" t="s">
        <v>115</v>
      </c>
      <c r="E43" s="349"/>
      <c r="F43" s="167">
        <v>64</v>
      </c>
      <c r="G43" s="80">
        <f t="shared" si="1"/>
        <v>1.132342533616419</v>
      </c>
    </row>
    <row r="44" spans="4:7" ht="15">
      <c r="D44" s="349" t="s">
        <v>98</v>
      </c>
      <c r="E44" s="349"/>
      <c r="F44" s="167">
        <v>12</v>
      </c>
      <c r="G44" s="80">
        <f t="shared" si="1"/>
        <v>0.21231422505307856</v>
      </c>
    </row>
    <row r="45" spans="4:7" ht="15">
      <c r="D45" s="349" t="s">
        <v>99</v>
      </c>
      <c r="E45" s="349"/>
      <c r="F45" s="167">
        <v>19</v>
      </c>
      <c r="G45" s="80">
        <f t="shared" si="1"/>
        <v>0.3361641896673744</v>
      </c>
    </row>
    <row r="46" spans="4:7" ht="15">
      <c r="D46" s="349" t="s">
        <v>116</v>
      </c>
      <c r="E46" s="349"/>
      <c r="F46" s="167">
        <v>7</v>
      </c>
      <c r="G46" s="80">
        <f t="shared" si="1"/>
        <v>0.12384996461429583</v>
      </c>
    </row>
    <row r="47" spans="4:7" ht="15">
      <c r="D47" s="352" t="s">
        <v>31</v>
      </c>
      <c r="E47" s="352"/>
      <c r="F47" s="166">
        <f>SUM(F26:F46)</f>
        <v>5652</v>
      </c>
      <c r="G47" s="241">
        <f t="shared" si="1"/>
        <v>100</v>
      </c>
    </row>
    <row r="48" spans="4:8" ht="15">
      <c r="D48" s="3" t="s">
        <v>117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8:E18"/>
    <mergeCell ref="D19:E19"/>
    <mergeCell ref="D20:E20"/>
    <mergeCell ref="D21:E21"/>
    <mergeCell ref="D22:E22"/>
    <mergeCell ref="A24:J24"/>
    <mergeCell ref="D15:E15"/>
    <mergeCell ref="D16:E16"/>
    <mergeCell ref="D17:E17"/>
    <mergeCell ref="D12:E12"/>
    <mergeCell ref="D13:E13"/>
    <mergeCell ref="D14:E14"/>
    <mergeCell ref="D9:E9"/>
    <mergeCell ref="D10:E10"/>
    <mergeCell ref="D11:E11"/>
    <mergeCell ref="D8:E8"/>
    <mergeCell ref="A2:J2"/>
    <mergeCell ref="A4:J4"/>
    <mergeCell ref="A6:J6"/>
    <mergeCell ref="D7:E7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&amp;L19.02.2016&amp;CTÜRKİYE ODALAR ve BORSALAR BİRLİĞİ 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A3" sqref="A3"/>
    </sheetView>
  </sheetViews>
  <sheetFormatPr defaultColWidth="9.140625" defaultRowHeight="15"/>
  <cols>
    <col min="3" max="3" width="16.14062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310" t="s">
        <v>492</v>
      </c>
      <c r="B2" s="310"/>
      <c r="C2" s="310"/>
      <c r="D2" s="310"/>
      <c r="E2" s="310"/>
      <c r="F2" s="310"/>
      <c r="G2" s="310"/>
      <c r="H2" s="310"/>
      <c r="I2" s="310"/>
      <c r="J2" s="78"/>
      <c r="K2" s="78"/>
    </row>
    <row r="3" spans="1:11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78"/>
    </row>
    <row r="4" spans="2:11" ht="15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356" t="s">
        <v>118</v>
      </c>
      <c r="B5" s="356"/>
      <c r="C5" s="356"/>
      <c r="D5" s="356"/>
      <c r="E5" s="356"/>
      <c r="F5" s="356"/>
      <c r="G5" s="356"/>
      <c r="H5" s="356"/>
      <c r="I5" s="356"/>
      <c r="J5" s="243"/>
      <c r="K5" s="82"/>
    </row>
    <row r="6" spans="2:11" ht="18.75">
      <c r="B6" s="83"/>
      <c r="C6" s="84"/>
      <c r="D6" s="84"/>
      <c r="E6" s="84"/>
      <c r="F6" s="84"/>
      <c r="G6" s="84"/>
      <c r="H6" s="84"/>
      <c r="I6" s="84"/>
      <c r="J6" s="84"/>
      <c r="K6" s="5"/>
    </row>
    <row r="7" spans="2:11" ht="18.75">
      <c r="B7" s="83"/>
      <c r="C7" s="354"/>
      <c r="D7" s="355" t="s">
        <v>319</v>
      </c>
      <c r="E7" s="355"/>
      <c r="F7" s="355" t="s">
        <v>320</v>
      </c>
      <c r="G7" s="355"/>
      <c r="H7" s="84"/>
      <c r="I7" s="84"/>
      <c r="J7" s="84"/>
      <c r="K7" s="5"/>
    </row>
    <row r="8" spans="2:11" ht="18.75" customHeight="1">
      <c r="B8" s="5"/>
      <c r="C8" s="354"/>
      <c r="D8" s="355"/>
      <c r="E8" s="355"/>
      <c r="F8" s="355"/>
      <c r="G8" s="355"/>
      <c r="H8" s="5"/>
      <c r="I8" s="5"/>
      <c r="J8" s="5"/>
      <c r="K8" s="85"/>
    </row>
    <row r="9" spans="2:9" ht="28.5" customHeight="1">
      <c r="B9" s="5"/>
      <c r="C9" s="227" t="s">
        <v>321</v>
      </c>
      <c r="D9" s="227" t="s">
        <v>9</v>
      </c>
      <c r="E9" s="227" t="s">
        <v>119</v>
      </c>
      <c r="F9" s="227" t="s">
        <v>9</v>
      </c>
      <c r="G9" s="227" t="s">
        <v>119</v>
      </c>
      <c r="H9" s="5"/>
      <c r="I9" s="5"/>
    </row>
    <row r="10" spans="2:9" ht="30" customHeight="1">
      <c r="B10" s="5"/>
      <c r="C10" s="228">
        <v>1</v>
      </c>
      <c r="D10" s="229">
        <v>673</v>
      </c>
      <c r="E10" s="230">
        <f>D10/1182*100</f>
        <v>56.93739424703892</v>
      </c>
      <c r="F10" s="231">
        <v>3500</v>
      </c>
      <c r="G10" s="230">
        <f>F10/5652*100</f>
        <v>61.924982307147914</v>
      </c>
      <c r="H10" s="5"/>
      <c r="I10" s="5"/>
    </row>
    <row r="11" spans="2:9" ht="30" customHeight="1">
      <c r="B11" s="5"/>
      <c r="C11" s="232">
        <v>2</v>
      </c>
      <c r="D11" s="233">
        <v>287</v>
      </c>
      <c r="E11" s="230">
        <f aca="true" t="shared" si="0" ref="E11:E21">D11/1182*100</f>
        <v>24.28087986463621</v>
      </c>
      <c r="F11" s="233">
        <v>1543</v>
      </c>
      <c r="G11" s="230">
        <f aca="true" t="shared" si="1" ref="G11:G21">F11/5652*100</f>
        <v>27.300070771408354</v>
      </c>
      <c r="H11" s="5"/>
      <c r="I11" s="5"/>
    </row>
    <row r="12" spans="2:11" ht="29.25" customHeight="1">
      <c r="B12" s="5"/>
      <c r="C12" s="232">
        <v>3</v>
      </c>
      <c r="D12" s="234">
        <v>129</v>
      </c>
      <c r="E12" s="230">
        <f t="shared" si="0"/>
        <v>10.913705583756345</v>
      </c>
      <c r="F12" s="234">
        <v>457</v>
      </c>
      <c r="G12" s="230">
        <f t="shared" si="1"/>
        <v>8.085633404104742</v>
      </c>
      <c r="H12" s="5"/>
      <c r="I12" s="5"/>
      <c r="J12" s="5"/>
      <c r="K12" s="5"/>
    </row>
    <row r="13" spans="2:11" ht="28.5" customHeight="1">
      <c r="B13" s="5"/>
      <c r="C13" s="232">
        <v>4</v>
      </c>
      <c r="D13" s="234">
        <v>41</v>
      </c>
      <c r="E13" s="230">
        <f t="shared" si="0"/>
        <v>3.4686971235194584</v>
      </c>
      <c r="F13" s="234">
        <v>100</v>
      </c>
      <c r="G13" s="230">
        <f t="shared" si="1"/>
        <v>1.7692852087756548</v>
      </c>
      <c r="H13" s="5"/>
      <c r="I13" s="5"/>
      <c r="J13" s="5"/>
      <c r="K13" s="5"/>
    </row>
    <row r="14" spans="2:11" ht="28.5" customHeight="1">
      <c r="B14" s="5"/>
      <c r="C14" s="232">
        <v>5</v>
      </c>
      <c r="D14" s="234">
        <v>25</v>
      </c>
      <c r="E14" s="230">
        <f t="shared" si="0"/>
        <v>2.1150592216582065</v>
      </c>
      <c r="F14" s="234">
        <v>31</v>
      </c>
      <c r="G14" s="230">
        <f t="shared" si="1"/>
        <v>0.5484784147204529</v>
      </c>
      <c r="H14" s="5"/>
      <c r="I14" s="5"/>
      <c r="J14" s="5"/>
      <c r="K14" s="5"/>
    </row>
    <row r="15" spans="2:11" ht="29.25" customHeight="1">
      <c r="B15" s="5"/>
      <c r="C15" s="232">
        <v>6</v>
      </c>
      <c r="D15" s="234">
        <v>15</v>
      </c>
      <c r="E15" s="230">
        <f t="shared" si="0"/>
        <v>1.2690355329949239</v>
      </c>
      <c r="F15" s="234">
        <v>11</v>
      </c>
      <c r="G15" s="230">
        <f t="shared" si="1"/>
        <v>0.194621372965322</v>
      </c>
      <c r="H15" s="5"/>
      <c r="I15" s="5"/>
      <c r="J15" s="5"/>
      <c r="K15" s="5"/>
    </row>
    <row r="16" spans="2:11" ht="29.25" customHeight="1">
      <c r="B16" s="5"/>
      <c r="C16" s="232">
        <v>7</v>
      </c>
      <c r="D16" s="234">
        <v>9</v>
      </c>
      <c r="E16" s="230">
        <f t="shared" si="0"/>
        <v>0.7614213197969544</v>
      </c>
      <c r="F16" s="234">
        <v>2</v>
      </c>
      <c r="G16" s="230">
        <f t="shared" si="1"/>
        <v>0.035385704175513094</v>
      </c>
      <c r="H16" s="5"/>
      <c r="I16" s="5"/>
      <c r="J16" s="5"/>
      <c r="K16" s="5"/>
    </row>
    <row r="17" spans="2:11" ht="28.5" customHeight="1">
      <c r="B17" s="5"/>
      <c r="C17" s="232">
        <v>8</v>
      </c>
      <c r="D17" s="234">
        <v>0</v>
      </c>
      <c r="E17" s="230">
        <f t="shared" si="0"/>
        <v>0</v>
      </c>
      <c r="F17" s="234">
        <v>3</v>
      </c>
      <c r="G17" s="230">
        <f t="shared" si="1"/>
        <v>0.05307855626326964</v>
      </c>
      <c r="H17" s="5"/>
      <c r="I17" s="5"/>
      <c r="J17" s="5"/>
      <c r="K17" s="5"/>
    </row>
    <row r="18" spans="2:11" ht="30" customHeight="1">
      <c r="B18" s="5"/>
      <c r="C18" s="232">
        <v>9</v>
      </c>
      <c r="D18" s="234">
        <v>1</v>
      </c>
      <c r="E18" s="230">
        <f t="shared" si="0"/>
        <v>0.08460236886632826</v>
      </c>
      <c r="F18" s="234">
        <v>0</v>
      </c>
      <c r="G18" s="230">
        <f t="shared" si="1"/>
        <v>0</v>
      </c>
      <c r="H18" s="5"/>
      <c r="I18" s="5"/>
      <c r="J18" s="5"/>
      <c r="K18" s="5"/>
    </row>
    <row r="19" spans="2:11" ht="29.25" customHeight="1">
      <c r="B19" s="5"/>
      <c r="C19" s="232">
        <v>10</v>
      </c>
      <c r="D19" s="234">
        <v>1</v>
      </c>
      <c r="E19" s="230">
        <f t="shared" si="0"/>
        <v>0.08460236886632826</v>
      </c>
      <c r="F19" s="234">
        <v>1</v>
      </c>
      <c r="G19" s="230">
        <f t="shared" si="1"/>
        <v>0.017692852087756547</v>
      </c>
      <c r="H19" s="5"/>
      <c r="I19" s="5"/>
      <c r="J19" s="5"/>
      <c r="K19" s="5"/>
    </row>
    <row r="20" spans="2:11" ht="32.25" customHeight="1">
      <c r="B20" s="5"/>
      <c r="C20" s="232" t="s">
        <v>120</v>
      </c>
      <c r="D20" s="234">
        <v>1</v>
      </c>
      <c r="E20" s="230">
        <f t="shared" si="0"/>
        <v>0.08460236886632826</v>
      </c>
      <c r="F20" s="234">
        <v>4</v>
      </c>
      <c r="G20" s="230">
        <f t="shared" si="1"/>
        <v>0.07077140835102619</v>
      </c>
      <c r="H20" s="5"/>
      <c r="I20" s="5"/>
      <c r="J20" s="5"/>
      <c r="K20" s="5"/>
    </row>
    <row r="21" spans="3:11" ht="27.75" customHeight="1">
      <c r="C21" s="227" t="s">
        <v>31</v>
      </c>
      <c r="D21" s="235">
        <f>SUM(D10:D20)</f>
        <v>1182</v>
      </c>
      <c r="E21" s="242">
        <f t="shared" si="0"/>
        <v>100</v>
      </c>
      <c r="F21" s="236">
        <f>SUM(F10:F20)</f>
        <v>5652</v>
      </c>
      <c r="G21" s="242">
        <f t="shared" si="1"/>
        <v>100</v>
      </c>
      <c r="K21" s="5"/>
    </row>
    <row r="22" spans="3:11" ht="15">
      <c r="C22" s="353" t="s">
        <v>18</v>
      </c>
      <c r="D22" s="353"/>
      <c r="E22" s="353"/>
      <c r="F22" s="353"/>
      <c r="G22" s="353"/>
      <c r="K22" s="5"/>
    </row>
    <row r="23" spans="3:11" ht="15">
      <c r="C23" s="237" t="s">
        <v>322</v>
      </c>
      <c r="D23" s="237"/>
      <c r="E23" s="237"/>
      <c r="F23" s="237"/>
      <c r="G23" s="237"/>
      <c r="K23" s="5"/>
    </row>
    <row r="24" ht="15">
      <c r="K24" s="5"/>
    </row>
    <row r="25" ht="15">
      <c r="K25" s="5"/>
    </row>
    <row r="26" ht="15">
      <c r="K26" s="5"/>
    </row>
    <row r="27" ht="15">
      <c r="K27" s="5"/>
    </row>
    <row r="28" ht="15">
      <c r="K28" s="5"/>
    </row>
    <row r="29" ht="15">
      <c r="K29" s="5"/>
    </row>
    <row r="30" ht="15">
      <c r="K30" s="5"/>
    </row>
    <row r="31" ht="15">
      <c r="K31" s="5"/>
    </row>
    <row r="32" ht="15">
      <c r="K32" s="5"/>
    </row>
    <row r="33" ht="15">
      <c r="K33" s="5"/>
    </row>
    <row r="34" ht="15">
      <c r="K34" s="5"/>
    </row>
    <row r="35" ht="15">
      <c r="K35" s="5"/>
    </row>
    <row r="36" ht="15">
      <c r="K36" s="5"/>
    </row>
    <row r="37" ht="15">
      <c r="K37" s="5"/>
    </row>
    <row r="38" ht="15">
      <c r="K38" s="5"/>
    </row>
    <row r="39" ht="15">
      <c r="K39" s="5"/>
    </row>
    <row r="40" ht="15">
      <c r="K40" s="5"/>
    </row>
    <row r="41" ht="15">
      <c r="K41" s="5"/>
    </row>
    <row r="42" ht="15">
      <c r="K42" s="5"/>
    </row>
    <row r="43" ht="15">
      <c r="K43" s="5"/>
    </row>
    <row r="44" ht="15">
      <c r="K44" s="5"/>
    </row>
    <row r="45" ht="15">
      <c r="K45" s="5"/>
    </row>
    <row r="46" ht="15">
      <c r="K46" s="5"/>
    </row>
    <row r="47" ht="15">
      <c r="K47" s="5"/>
    </row>
  </sheetData>
  <sheetProtection/>
  <mergeCells count="6">
    <mergeCell ref="C22:G22"/>
    <mergeCell ref="A2:I2"/>
    <mergeCell ref="C7:C8"/>
    <mergeCell ref="D7:E8"/>
    <mergeCell ref="F7:G8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8.75" thickBot="1">
      <c r="A2" s="310" t="s">
        <v>490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8.75" customHeight="1">
      <c r="A5" s="324" t="s">
        <v>121</v>
      </c>
      <c r="B5" s="324"/>
      <c r="C5" s="324"/>
      <c r="D5" s="324"/>
      <c r="E5" s="324"/>
      <c r="F5" s="324"/>
      <c r="G5" s="324"/>
      <c r="H5" s="324"/>
      <c r="I5" s="324"/>
      <c r="J5" s="324"/>
    </row>
    <row r="6" spans="3:10" ht="15.75">
      <c r="C6" s="1"/>
      <c r="D6" s="87"/>
      <c r="E6" s="87"/>
      <c r="F6" s="87"/>
      <c r="G6" s="87"/>
      <c r="H6" s="87"/>
      <c r="I6" s="87"/>
      <c r="J6" s="87"/>
    </row>
    <row r="7" spans="3:10" ht="15.75">
      <c r="C7" s="1"/>
      <c r="D7" s="87"/>
      <c r="E7" s="87"/>
      <c r="F7" s="87"/>
      <c r="G7" s="87"/>
      <c r="H7" s="87"/>
      <c r="I7" s="87"/>
      <c r="J7" s="87"/>
    </row>
    <row r="8" ht="15.75" thickBot="1"/>
    <row r="9" spans="2:10" ht="15">
      <c r="B9" s="88"/>
      <c r="C9" s="363" t="s">
        <v>122</v>
      </c>
      <c r="D9" s="364"/>
      <c r="E9" s="363" t="s">
        <v>123</v>
      </c>
      <c r="F9" s="364"/>
      <c r="G9" s="363" t="s">
        <v>124</v>
      </c>
      <c r="H9" s="364"/>
      <c r="I9" s="363" t="s">
        <v>125</v>
      </c>
      <c r="J9" s="365"/>
    </row>
    <row r="10" spans="2:10" ht="15">
      <c r="B10" s="89" t="s">
        <v>126</v>
      </c>
      <c r="C10" s="357">
        <v>1793</v>
      </c>
      <c r="D10" s="358"/>
      <c r="E10" s="357">
        <v>1606</v>
      </c>
      <c r="F10" s="358"/>
      <c r="G10" s="362">
        <v>17</v>
      </c>
      <c r="H10" s="360"/>
      <c r="I10" s="362">
        <v>27</v>
      </c>
      <c r="J10" s="361"/>
    </row>
    <row r="11" spans="2:10" ht="15">
      <c r="B11" s="90" t="s">
        <v>127</v>
      </c>
      <c r="C11" s="357"/>
      <c r="D11" s="358"/>
      <c r="E11" s="357"/>
      <c r="F11" s="358"/>
      <c r="G11" s="362"/>
      <c r="H11" s="360"/>
      <c r="I11" s="362"/>
      <c r="J11" s="361"/>
    </row>
    <row r="12" spans="2:10" ht="15">
      <c r="B12" s="89" t="s">
        <v>128</v>
      </c>
      <c r="C12" s="357"/>
      <c r="D12" s="360"/>
      <c r="E12" s="357"/>
      <c r="F12" s="360"/>
      <c r="G12" s="357"/>
      <c r="H12" s="360"/>
      <c r="I12" s="357"/>
      <c r="J12" s="361"/>
    </row>
    <row r="13" spans="2:10" ht="15">
      <c r="B13" s="90" t="s">
        <v>129</v>
      </c>
      <c r="C13" s="357"/>
      <c r="D13" s="358"/>
      <c r="E13" s="357"/>
      <c r="F13" s="358"/>
      <c r="G13" s="357"/>
      <c r="H13" s="358"/>
      <c r="I13" s="357"/>
      <c r="J13" s="359"/>
    </row>
    <row r="14" spans="2:10" ht="15">
      <c r="B14" s="91" t="s">
        <v>130</v>
      </c>
      <c r="C14" s="357"/>
      <c r="D14" s="358"/>
      <c r="E14" s="357"/>
      <c r="F14" s="358"/>
      <c r="G14" s="357"/>
      <c r="H14" s="358"/>
      <c r="I14" s="357"/>
      <c r="J14" s="359"/>
    </row>
    <row r="15" spans="2:10" ht="15">
      <c r="B15" s="92" t="s">
        <v>131</v>
      </c>
      <c r="C15" s="357"/>
      <c r="D15" s="358"/>
      <c r="E15" s="357"/>
      <c r="F15" s="358"/>
      <c r="G15" s="357"/>
      <c r="H15" s="358"/>
      <c r="I15" s="357"/>
      <c r="J15" s="359"/>
    </row>
    <row r="16" spans="2:10" ht="15">
      <c r="B16" s="91" t="s">
        <v>132</v>
      </c>
      <c r="C16" s="357"/>
      <c r="D16" s="358"/>
      <c r="E16" s="357"/>
      <c r="F16" s="358"/>
      <c r="G16" s="357"/>
      <c r="H16" s="358"/>
      <c r="I16" s="357"/>
      <c r="J16" s="359"/>
    </row>
    <row r="17" spans="2:10" ht="15">
      <c r="B17" s="92" t="s">
        <v>277</v>
      </c>
      <c r="C17" s="357"/>
      <c r="D17" s="358"/>
      <c r="E17" s="357"/>
      <c r="F17" s="358"/>
      <c r="G17" s="357"/>
      <c r="H17" s="358"/>
      <c r="I17" s="357"/>
      <c r="J17" s="359"/>
    </row>
    <row r="18" spans="2:10" ht="15">
      <c r="B18" s="91" t="s">
        <v>278</v>
      </c>
      <c r="C18" s="357"/>
      <c r="D18" s="358"/>
      <c r="E18" s="357"/>
      <c r="F18" s="358"/>
      <c r="G18" s="357"/>
      <c r="H18" s="358"/>
      <c r="I18" s="357"/>
      <c r="J18" s="359"/>
    </row>
    <row r="19" spans="2:10" ht="15">
      <c r="B19" s="92" t="s">
        <v>280</v>
      </c>
      <c r="C19" s="357"/>
      <c r="D19" s="358"/>
      <c r="E19" s="357"/>
      <c r="F19" s="358"/>
      <c r="G19" s="357"/>
      <c r="H19" s="358"/>
      <c r="I19" s="357"/>
      <c r="J19" s="359"/>
    </row>
    <row r="20" spans="2:10" ht="15">
      <c r="B20" s="91" t="s">
        <v>281</v>
      </c>
      <c r="C20" s="357"/>
      <c r="D20" s="358"/>
      <c r="E20" s="357"/>
      <c r="F20" s="358"/>
      <c r="G20" s="357"/>
      <c r="H20" s="358"/>
      <c r="I20" s="357"/>
      <c r="J20" s="359"/>
    </row>
    <row r="21" spans="2:10" ht="15">
      <c r="B21" s="92" t="s">
        <v>282</v>
      </c>
      <c r="C21" s="357"/>
      <c r="D21" s="358"/>
      <c r="E21" s="357"/>
      <c r="F21" s="358"/>
      <c r="G21" s="357"/>
      <c r="H21" s="358"/>
      <c r="I21" s="357"/>
      <c r="J21" s="359"/>
    </row>
    <row r="22" spans="2:10" ht="15.75" thickBot="1">
      <c r="B22" s="93" t="s">
        <v>31</v>
      </c>
      <c r="C22" s="366">
        <f>SUM(C10:D21)</f>
        <v>1793</v>
      </c>
      <c r="D22" s="367"/>
      <c r="E22" s="366">
        <f>SUM(E10:F21)</f>
        <v>1606</v>
      </c>
      <c r="F22" s="367"/>
      <c r="G22" s="366">
        <f>SUM(G10:H21)</f>
        <v>17</v>
      </c>
      <c r="H22" s="367"/>
      <c r="I22" s="366">
        <f>SUM(I10:J21)</f>
        <v>27</v>
      </c>
      <c r="J22" s="368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2016-04-12T09:17:30Z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