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İLLER'!$51:$53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<sst xmlns="http://schemas.openxmlformats.org/spreadsheetml/2006/main" count="1182" uniqueCount="477">
  <si>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</si>
  <si>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</si>
  <si>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</si>
  <si>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</si>
  <si>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</si>
  <si>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</si>
  <si>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</si>
  <si>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</si>
  <si>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</si>
  <si>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</si>
  <si>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</si>
  <si>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</si>
  <si>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</si>
  <si>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</si>
  <si>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</si>
  <si>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</si>
  <si>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</si>
  <si>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</si>
  <si>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</si>
  <si>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</si>
  <si>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</si>
  <si>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</si>
  <si>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</si>
  <si>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</si>
  <si>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</si>
  <si>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</si>
  <si>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</si>
  <si>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</si>
  <si>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</si>
  <si>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</si>
  <si>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</si>
  <si>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</si>
  <si>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</si>
  <si>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</si>
  <si>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</si>
  <si>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</si>
  <si>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</si>
  <si>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</si>
  <si>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</si>
  <si>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</si>
  <si>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</si>
  <si>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</si>
  <si>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</si>
  <si>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</si>
  <si>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</si>
  <si>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</si>
  <si>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</si>
  <si>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</si>
  <si>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</si>
  <si>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</si>
  <si>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</si>
  <si>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</si>
  <si>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</si>
  <si>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</si>
  <si>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</si>
  <si>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</si>
  <si>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</si>
  <si>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</si>
  <si>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</si>
  <si>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</si>
  <si>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</si>
  <si>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</si>
  <si>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</si>
  <si>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</si>
  <si>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</si>
  <si>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</si>
  <si>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</si>
  <si>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</si>
  <si>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</si>
  <si>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</si>
  <si>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</si>
  <si>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</si>
  <si>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</si>
  <si>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</si>
  <si>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</si>
  <si>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</si>
  <si>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</si>
  <si>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</si>
  <si>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</si>
  <si>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</si>
  <si>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</si>
  <si>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</si>
  <si>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</si>
  <si>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</si>
  <si>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</si>
  <si>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</si>
  <si>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</si>
  <si>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</si>
  <si>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</si>
  <si>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</si>
  <si>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</si>
  <si>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</si>
  <si>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</si>
  <si>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</si>
  <si>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</si>
  <si>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</si>
  <si>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</si>
  <si>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</si>
  <si>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</si>
  <si>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</si>
  <si>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</si>
  <si>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</si>
  <si>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</si>
  <si>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</si>
  <si>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</si>
  <si>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</si>
  <si>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</si>
  <si>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</si>
  <si>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</si>
  <si>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</si>
  <si>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</si>
  <si>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</si>
  <si>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</si>
  <si>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</si>
  <si>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</si>
  <si>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</si>
  <si>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</si>
  <si>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</si>
  <si>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</si>
  <si>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</si>
  <si>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</si>
  <si>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</si>
  <si>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</si>
  <si>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</si>
  <si>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</si>
  <si>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</si>
  <si>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</si>
  <si>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</si>
  <si>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</si>
  <si>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</si>
  <si>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</si>
  <si>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</si>
  <si>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</si>
  <si>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</si>
  <si>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</si>
  <si>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</si>
  <si>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</si>
  <si>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</si>
  <si>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</si>
  <si>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</si>
  <si>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</si>
  <si>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</si>
  <si>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</si>
  <si>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</si>
  <si>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</si>
  <si>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</si>
  <si>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</si>
  <si>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</si>
  <si>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</si>
  <si>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</si>
  <si>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</si>
  <si>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</si>
  <si>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</si>
  <si>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</si>
  <si>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</si>
  <si>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</si>
  <si>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</si>
  <si>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</si>
  <si>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</si>
  <si>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</si>
  <si>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</si>
  <si>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</si>
  <si>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</si>
  <si>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</si>
  <si>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</si>
  <si>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</si>
  <si>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</si>
  <si>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</si>
  <si>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</si>
  <si>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</si>
  <si>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</si>
  <si>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</si>
  <si>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</si>
  <si>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</si>
  <si>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</si>
  <si>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</si>
  <si>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</si>
  <si>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</si>
  <si>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</si>
  <si>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</si>
  <si>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</si>
  <si>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</si>
  <si>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</si>
  <si>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</si>
  <si>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</si>
  <si>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</si>
  <si>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</si>
  <si>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</si>
  <si>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</si>
  <si>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</si>
  <si>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</si>
  <si>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</si>
  <si>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</si>
  <si>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</si>
  <si>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</si>
  <si>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</si>
  <si>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</si>
  <si>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</si>
  <si>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</si>
  <si>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</si>
  <si>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</si>
  <si>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</si>
  <si>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</si>
  <si>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</si>
  <si>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</si>
  <si>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</si>
  <si>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</si>
  <si>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</si>
  <si>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</si>
  <si>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</si>
  <si>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</si>
  <si>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</si>
  <si>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</si>
  <si>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</si>
  <si>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</si>
  <si>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</si>
  <si>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</si>
  <si>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</si>
  <si>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</si>
  <si>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</si>
  <si>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</si>
  <si>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</si>
  <si>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</si>
  <si>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</si>
  <si>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</si>
  <si>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</si>
  <si>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</si>
  <si>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</si>
  <si>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</si>
  <si>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</si>
  <si>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</si>
  <si>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</si>
  <si>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</si>
  <si>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</si>
  <si>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</si>
  <si>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</si>
  <si>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</si>
  <si>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</si>
  <si>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</si>
  <si>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</si>
  <si>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</si>
  <si>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</si>
  <si>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</si>
  <si>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</si>
  <si>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</si>
  <si>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</si>
  <si>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</si>
  <si>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</si>
  <si>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</si>
  <si>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</si>
  <si>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</si>
  <si>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</si>
  <si>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</si>
  <si>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</si>
  <si>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</si>
  <si>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</si>
  <si>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</si>
  <si>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</si>
  <si>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</si>
  <si>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</si>
  <si>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</si>
  <si>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</si>
  <si>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</si>
  <si>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</si>
  <si>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</si>
  <si>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</si>
  <si>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</si>
  <si>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</si>
  <si>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</si>
  <si>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</si>
  <si>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</si>
  <si>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</si>
  <si>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</si>
  <si>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</si>
  <si>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</si>
  <si>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</si>
  <si>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</si>
  <si>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</si>
  <si>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</si>
  <si>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</si>
  <si>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</si>
  <si>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</si>
  <si>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</si>
  <si>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</si>
  <si>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</si>
  <si>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</si>
  <si>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</si>
  <si>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</si>
  <si>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</si>
  <si>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</si>
  <si>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</si>
  <si>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</si>
  <si>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</si>
  <si>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</si>
  <si>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</si>
  <si>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</si>
  <si>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</si>
  <si>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</si>
  <si>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</si>
  <si>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</si>
  <si>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</si>
  <si>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</si>
  <si>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</si>
  <si>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</si>
  <si>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</si>
  <si>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</si>
  <si>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</si>
  <si>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</si>
  <si>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</si>
  <si>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</si>
  <si>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</si>
  <si>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</si>
  <si>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</si>
  <si>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</si>
  <si>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</si>
  <si>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Belirli bir mala tahsis edilmiş mağazalarda hırdavat, boya ve cam perakende ticareti</t>
  </si>
  <si>
    <t>Danimarka</t>
  </si>
  <si>
    <t>BAE</t>
  </si>
  <si>
    <t>Mısır</t>
  </si>
  <si>
    <t>Belirli bir mala tahsis edilmiş mağazalarda otomotiv yakıtının perakende ticareti</t>
  </si>
  <si>
    <t>İsveç</t>
  </si>
  <si>
    <t>Özbekistan</t>
  </si>
  <si>
    <t>Belirli bir mala tahsis edilmemiş mağazalardaki toptan ticaret</t>
  </si>
  <si>
    <t>Gayrimenkul acenteleri</t>
  </si>
  <si>
    <t>MERSİN</t>
  </si>
  <si>
    <t>Kanada</t>
  </si>
  <si>
    <t>Güney Kore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</si>
  <si>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</si>
  <si>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</si>
  <si>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</si>
  <si>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</si>
  <si>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</si>
  <si>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</si>
  <si>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</si>
  <si>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</si>
  <si>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</si>
  <si>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</si>
  <si>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</si>
  <si>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</si>
  <si>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</si>
  <si>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</si>
  <si>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</si>
  <si>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</si>
  <si>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</si>
  <si>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</si>
  <si>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</si>
  <si>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</si>
  <si>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</si>
  <si>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</si>
  <si>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Sudan</t>
  </si>
  <si>
    <t>Temin Tevzi Kooperatifi</t>
  </si>
  <si>
    <t>Üretim ve Pazarlama Kooperatifi</t>
  </si>
  <si>
    <t>Avusturya</t>
  </si>
  <si>
    <t>Lüksemburg</t>
  </si>
  <si>
    <t>Filistin</t>
  </si>
  <si>
    <t>Kuzey Kıbrıs Türk Cum.</t>
  </si>
  <si>
    <t>Yemen Arap Cum.</t>
  </si>
  <si>
    <t>Tacikistan</t>
  </si>
  <si>
    <t>İrlanda</t>
  </si>
  <si>
    <t>Cezayir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</si>
  <si>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</si>
  <si>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</si>
  <si>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</si>
  <si>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</si>
  <si>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</si>
  <si>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</si>
  <si>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</si>
  <si>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</si>
  <si>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</si>
  <si>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</si>
  <si>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</si>
  <si>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</si>
  <si>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</si>
  <si>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</si>
  <si>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</si>
  <si>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</si>
  <si>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</si>
  <si>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</si>
  <si>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</si>
  <si>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</si>
  <si>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</si>
  <si>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</si>
  <si>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</si>
  <si>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</si>
  <si>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Kuveyt</t>
  </si>
  <si>
    <t>Rusya Fedarasyonu</t>
  </si>
  <si>
    <t>Moldovya</t>
  </si>
  <si>
    <t>Pakistan</t>
  </si>
  <si>
    <t>Makedonya</t>
  </si>
  <si>
    <t xml:space="preserve"> 50.20 -Deniz ve kıyı sularında yük taşımacılığı</t>
  </si>
  <si>
    <t xml:space="preserve"> 64.20 -Holding şirketlerinin faaliyetleri</t>
  </si>
  <si>
    <t xml:space="preserve"> 14.13 -Diğer dış giyim eşyaları imalatı</t>
  </si>
  <si>
    <t>Diğer dış giyim eşyaları imalatı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</si>
  <si>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</si>
  <si>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</si>
  <si>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</si>
  <si>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</si>
  <si>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</si>
  <si>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</si>
  <si>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</si>
  <si>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>Slovak Cum.</t>
  </si>
  <si>
    <t>Norveç</t>
  </si>
  <si>
    <t>Fas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</si>
  <si>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</si>
  <si>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</si>
  <si>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</si>
  <si>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</si>
  <si>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 xml:space="preserve"> 47.11 -Belirli bir mala tahsis edilmemiş mağazalarda gıda, içecek veya tütün ağırlıklı perakende ticaret</t>
  </si>
  <si>
    <t>2013 EYLÜL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</si>
  <si>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EYLÜL  AYINA AİT KURULAN ve KAPANAN ŞİRKET İSTATİSTİKLERİ</t>
    </r>
  </si>
  <si>
    <t xml:space="preserve"> 2013  EYLÜL AYINA AİT KURULAN ve KAPANAN ŞİRKET İSTATİSTİKLERİ</t>
  </si>
  <si>
    <t>2013 EYLÜL AYINA AİT KURULAN ve KAPANAN ŞİRKET İSTATİSTİKLERİ</t>
  </si>
  <si>
    <t xml:space="preserve"> 2013 EYLÜL AYINA AİT KURULAN ve KAPANAN ŞİRKET İSTATİSTİKLERİ</t>
  </si>
  <si>
    <t>EYLÜL 2013</t>
  </si>
  <si>
    <t>OCAK-EYLÜL 2013</t>
  </si>
  <si>
    <t>2013 Ocak-Eylül Ayları Arası Kurulan ŞirketlerinSermaye Dağılımları</t>
  </si>
  <si>
    <t xml:space="preserve">2013 EYLÜL AYINA AİT KURULAN VE KAPANAN ŞİRKET İSTATİSTİKLERİ </t>
  </si>
  <si>
    <t>Ocak-Eylül Döneminde En Çok Şirket Kapanışı Olan İlk 10 Faaliyet</t>
  </si>
  <si>
    <t>2013 EYLÜL (BİR AYLIK)</t>
  </si>
  <si>
    <t>2012  EYLÜL (BİR AYLIK)</t>
  </si>
  <si>
    <t>2013 OCAK-EYLÜL (DOKUZ AYLIK)</t>
  </si>
  <si>
    <t>2012 OCAK-EYLÜL (DOKUZ AYLIK)</t>
  </si>
  <si>
    <t xml:space="preserve"> Eylül Ayında Kurulan Kooperatiflerin Genel Görünümü </t>
  </si>
  <si>
    <t xml:space="preserve"> 2013 Yılı İlk 9 Ayda  Kurulan Kooperatiflerin Genel Görünümü </t>
  </si>
  <si>
    <t xml:space="preserve">        Eylül Ayında Kurulan Yabancı Sermayeli Şirketlerin Genel Görünümü</t>
  </si>
  <si>
    <t>2013 Yılı Ocak-Eylül Ayları Arası Kurulan Yabancı Sermayeli Şirketlerin         Genel Görünümü</t>
  </si>
  <si>
    <t>2013 Yılı Ocak-Eylül Ayları Arası Kurulan Yabancı Sermayeli Şirketlerin                                             İllere Göre Dağılımı</t>
  </si>
  <si>
    <t xml:space="preserve">        Eylül Ayında Kurulan Yabancı Sermayeli Şirketlerin Ülkelere Göre Dağılımı</t>
  </si>
  <si>
    <t>2013 Yılı Ocak-Eylül Ayları Arası En Çok Yabancı Sermayeli Şirket Kuruluşu Olan  İlk 20 Faaliyet</t>
  </si>
  <si>
    <t xml:space="preserve"> 25 EKİM 2013</t>
  </si>
  <si>
    <t>-</t>
  </si>
  <si>
    <t>Bilgisayar programlama faaliyetleri</t>
  </si>
  <si>
    <t>Belirli bir mala tahsis edilmiş mağazalarda telekomünikasyon teçhizatının perakende ticareti</t>
  </si>
  <si>
    <t>Belirli bir mala tahsis edilmiş mağazalarda diğer yeni malların perakende ticareti</t>
  </si>
  <si>
    <t>Bahreyn</t>
  </si>
  <si>
    <t>Portekiz</t>
  </si>
  <si>
    <t>Çek Cum.</t>
  </si>
  <si>
    <t>İsrail</t>
  </si>
  <si>
    <t>Reunyon</t>
  </si>
  <si>
    <t>Nijerya</t>
  </si>
  <si>
    <t>Beyaz Rusya</t>
  </si>
  <si>
    <t>Cebelitarık</t>
  </si>
  <si>
    <t>Slovenya</t>
  </si>
  <si>
    <t>Tunus</t>
  </si>
  <si>
    <t xml:space="preserve"> 46.31 -Meyve ve sebzelerin toptan ticareti</t>
  </si>
  <si>
    <t xml:space="preserve"> 46.43 -Elektrikli ev aletleri toptan ticareti</t>
  </si>
  <si>
    <t>Küçük Sanat Kooperatifi</t>
  </si>
  <si>
    <t>Küçük sanat Kooperatifi</t>
  </si>
  <si>
    <t>Sağlık Hizmetleri Kooperatifi</t>
  </si>
  <si>
    <t>23-25</t>
  </si>
  <si>
    <t>26-28</t>
  </si>
  <si>
    <t>29-30</t>
  </si>
  <si>
    <t>56.10</t>
  </si>
  <si>
    <t>49.39</t>
  </si>
  <si>
    <t>47.78</t>
  </si>
  <si>
    <t>47.71</t>
  </si>
  <si>
    <t>68.31</t>
  </si>
  <si>
    <t>47.77</t>
  </si>
  <si>
    <t>Belirli bir mala tahsis edilmiş mağazalarda saat ve mücevher perakende ticareti</t>
  </si>
  <si>
    <t>66.22</t>
  </si>
  <si>
    <t>Sigorta acentelerinin ve brokerların faaliyetleri</t>
  </si>
  <si>
    <t>47.52</t>
  </si>
  <si>
    <t>71.12</t>
  </si>
  <si>
    <t>47.51</t>
  </si>
  <si>
    <t>14.13</t>
  </si>
  <si>
    <t>49.41</t>
  </si>
  <si>
    <t>46.19</t>
  </si>
  <si>
    <t>46.73</t>
  </si>
  <si>
    <t>35.11</t>
  </si>
  <si>
    <t>79.11</t>
  </si>
  <si>
    <t>46.90</t>
  </si>
  <si>
    <t>46.21</t>
  </si>
  <si>
    <t>62.01</t>
  </si>
  <si>
    <t>70.22</t>
  </si>
  <si>
    <t>55.10</t>
  </si>
  <si>
    <t>47.30</t>
  </si>
  <si>
    <t>47.42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</si>
</sst>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2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3" xfId="0" applyFont="1" applyFill="1" applyBorder="1" applyAlignment="1">
      <alignment vertical="center"/>
    </xf>
    <xf numFmtId="0" fontId="80" fillId="35" borderId="63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4" xfId="0" applyFont="1" applyBorder="1" applyAlignment="1">
      <alignment horizontal="left" vertical="center" wrapText="1"/>
    </xf>
    <xf numFmtId="0" fontId="106" fillId="0" borderId="65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0" fontId="106" fillId="0" borderId="67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44" xfId="0" applyBorder="1" applyAlignment="1">
      <alignment/>
    </xf>
    <xf numFmtId="0" fontId="10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8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 wrapText="1"/>
    </xf>
    <xf numFmtId="0" fontId="103" fillId="35" borderId="72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3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3" fontId="87" fillId="37" borderId="75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2" fillId="34" borderId="76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34" borderId="77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3" xfId="0" applyNumberFormat="1" applyFont="1" applyFill="1" applyBorder="1" applyAlignment="1">
      <alignment horizontal="center"/>
    </xf>
    <xf numFmtId="49" fontId="92" fillId="34" borderId="75" xfId="0" applyNumberFormat="1" applyFont="1" applyFill="1" applyBorder="1" applyAlignment="1">
      <alignment horizontal="center"/>
    </xf>
    <xf numFmtId="0" fontId="92" fillId="34" borderId="73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79" xfId="0" applyFont="1" applyFill="1" applyBorder="1" applyAlignment="1">
      <alignment horizontal="center" vertical="center"/>
    </xf>
    <xf numFmtId="0" fontId="80" fillId="35" borderId="80" xfId="0" applyFont="1" applyFill="1" applyBorder="1" applyAlignment="1">
      <alignment horizontal="center" vertical="center"/>
    </xf>
    <xf numFmtId="0" fontId="80" fillId="35" borderId="71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81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0" xfId="0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100" fillId="0" borderId="0" xfId="0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3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114" fillId="36" borderId="84" xfId="0" applyFont="1" applyFill="1" applyBorder="1" applyAlignment="1">
      <alignment horizontal="center" vertical="center" textRotation="90"/>
    </xf>
    <xf numFmtId="0" fontId="114" fillId="36" borderId="85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/>
    </xf>
    <xf numFmtId="0" fontId="56" fillId="36" borderId="87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46" fillId="36" borderId="89" xfId="0" applyFont="1" applyFill="1" applyBorder="1" applyAlignment="1">
      <alignment horizontal="center" vertical="center"/>
    </xf>
    <xf numFmtId="0" fontId="46" fillId="36" borderId="90" xfId="0" applyFont="1" applyFill="1" applyBorder="1" applyAlignment="1">
      <alignment horizontal="center" vertical="center"/>
    </xf>
    <xf numFmtId="0" fontId="46" fillId="36" borderId="91" xfId="0" applyFont="1" applyFill="1" applyBorder="1" applyAlignment="1">
      <alignment horizontal="center" vertical="center"/>
    </xf>
    <xf numFmtId="0" fontId="56" fillId="36" borderId="92" xfId="0" applyFont="1" applyFill="1" applyBorder="1" applyAlignment="1">
      <alignment horizontal="center" vertical="center" textRotation="90"/>
    </xf>
    <xf numFmtId="0" fontId="56" fillId="36" borderId="93" xfId="0" applyFont="1" applyFill="1" applyBorder="1" applyAlignment="1">
      <alignment horizontal="center" vertical="center" textRotation="90"/>
    </xf>
    <xf numFmtId="0" fontId="56" fillId="36" borderId="94" xfId="0" applyFont="1" applyFill="1" applyBorder="1" applyAlignment="1">
      <alignment horizontal="center" vertical="center" textRotation="90" wrapText="1"/>
    </xf>
    <xf numFmtId="0" fontId="83" fillId="36" borderId="95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/>
    </xf>
    <xf numFmtId="0" fontId="56" fillId="36" borderId="85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 wrapText="1"/>
    </xf>
    <xf numFmtId="0" fontId="83" fillId="36" borderId="9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97" xfId="0" applyFont="1" applyFill="1" applyBorder="1" applyAlignment="1">
      <alignment horizontal="center" vertical="center"/>
    </xf>
    <xf numFmtId="0" fontId="49" fillId="35" borderId="98" xfId="0" applyFont="1" applyFill="1" applyBorder="1" applyAlignment="1">
      <alignment horizontal="center" vertical="center"/>
    </xf>
    <xf numFmtId="0" fontId="49" fillId="35" borderId="99" xfId="0" applyFont="1" applyFill="1" applyBorder="1" applyAlignment="1">
      <alignment horizontal="center" vertical="center"/>
    </xf>
    <xf numFmtId="0" fontId="49" fillId="35" borderId="100" xfId="0" applyFont="1" applyFill="1" applyBorder="1" applyAlignment="1">
      <alignment horizontal="center" vertical="center"/>
    </xf>
    <xf numFmtId="0" fontId="49" fillId="35" borderId="10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6" fillId="36" borderId="103" xfId="0" applyFont="1" applyFill="1" applyBorder="1" applyAlignment="1">
      <alignment horizontal="center" vertical="center"/>
    </xf>
    <xf numFmtId="0" fontId="46" fillId="36" borderId="104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1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62" xfId="0" applyFont="1" applyFill="1" applyBorder="1" applyAlignment="1">
      <alignment horizontal="center" vertical="center" wrapText="1"/>
    </xf>
    <xf numFmtId="0" fontId="80" fillId="35" borderId="93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104" fillId="0" borderId="22" xfId="0" applyFont="1" applyBorder="1" applyAlignment="1">
      <alignment horizontal="center"/>
    </xf>
    <xf numFmtId="0" fontId="10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9" t="s">
        <v>260</v>
      </c>
      <c r="B4" s="319"/>
      <c r="C4" s="319"/>
      <c r="D4" s="319"/>
      <c r="E4" s="319"/>
      <c r="F4" s="319"/>
      <c r="G4" s="319"/>
      <c r="H4" s="319"/>
      <c r="I4" s="319"/>
    </row>
    <row r="18" spans="1:9" ht="20.25">
      <c r="A18" s="320" t="s">
        <v>261</v>
      </c>
      <c r="B18" s="320"/>
      <c r="C18" s="320"/>
      <c r="D18" s="320"/>
      <c r="E18" s="320"/>
      <c r="F18" s="320"/>
      <c r="G18" s="320"/>
      <c r="H18" s="320"/>
      <c r="I18" s="320"/>
    </row>
    <row r="19" spans="1:9" ht="20.25">
      <c r="A19" s="320"/>
      <c r="B19" s="320"/>
      <c r="C19" s="320"/>
      <c r="D19" s="320"/>
      <c r="E19" s="320"/>
      <c r="F19" s="320"/>
      <c r="G19" s="320"/>
      <c r="H19" s="320"/>
      <c r="I19" s="320"/>
    </row>
    <row r="20" spans="1:9" ht="20.25">
      <c r="A20" s="321" t="s">
        <v>413</v>
      </c>
      <c r="B20" s="321"/>
      <c r="C20" s="321"/>
      <c r="D20" s="321"/>
      <c r="E20" s="321"/>
      <c r="F20" s="321"/>
      <c r="G20" s="321"/>
      <c r="H20" s="321"/>
      <c r="I20" s="321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23" t="s">
        <v>378</v>
      </c>
      <c r="C22" s="323"/>
      <c r="D22" s="323"/>
      <c r="E22" s="323"/>
      <c r="F22" s="323"/>
      <c r="G22" s="323"/>
      <c r="H22" s="323"/>
      <c r="I22" s="323"/>
    </row>
    <row r="23" spans="1:9" ht="15.75">
      <c r="A23" s="152"/>
      <c r="B23" s="323"/>
      <c r="C23" s="323"/>
      <c r="D23" s="323"/>
      <c r="E23" s="323"/>
      <c r="F23" s="323"/>
      <c r="G23" s="323"/>
      <c r="H23" s="323"/>
      <c r="I23" s="323"/>
    </row>
    <row r="24" spans="1:9" ht="18">
      <c r="A24" s="152"/>
      <c r="B24" s="299"/>
      <c r="C24" s="299"/>
      <c r="D24" s="299"/>
      <c r="E24" s="299"/>
      <c r="F24" s="299"/>
      <c r="G24" s="299"/>
      <c r="H24" s="299"/>
      <c r="I24" s="299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22"/>
      <c r="D27" s="322"/>
      <c r="E27" s="322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17" t="s">
        <v>262</v>
      </c>
      <c r="B36" s="317"/>
      <c r="C36" s="317"/>
      <c r="D36" s="317"/>
      <c r="E36" s="317"/>
      <c r="F36" s="317"/>
      <c r="G36" s="317"/>
      <c r="H36" s="317"/>
      <c r="I36" s="317"/>
    </row>
    <row r="37" spans="1:9" ht="15.75">
      <c r="A37" s="317" t="s">
        <v>263</v>
      </c>
      <c r="B37" s="317"/>
      <c r="C37" s="317"/>
      <c r="D37" s="317"/>
      <c r="E37" s="317"/>
      <c r="F37" s="317"/>
      <c r="G37" s="317"/>
      <c r="H37" s="317"/>
      <c r="I37" s="317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18" t="s">
        <v>429</v>
      </c>
      <c r="B40" s="318"/>
      <c r="C40" s="318"/>
      <c r="D40" s="318"/>
      <c r="E40" s="318"/>
      <c r="F40" s="318"/>
      <c r="G40" s="318"/>
      <c r="H40" s="318"/>
      <c r="I40" s="318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61" t="s">
        <v>412</v>
      </c>
      <c r="B2" s="361"/>
      <c r="C2" s="361"/>
      <c r="D2" s="361"/>
      <c r="E2" s="361"/>
      <c r="F2" s="361"/>
      <c r="G2" s="361"/>
      <c r="H2" s="361"/>
      <c r="I2" s="361"/>
      <c r="J2" s="361"/>
    </row>
    <row r="5" spans="1:10" ht="18.75" customHeight="1">
      <c r="A5" s="355" t="s">
        <v>124</v>
      </c>
      <c r="B5" s="355"/>
      <c r="C5" s="355"/>
      <c r="D5" s="355"/>
      <c r="E5" s="355"/>
      <c r="F5" s="355"/>
      <c r="G5" s="355"/>
      <c r="H5" s="355"/>
      <c r="I5" s="355"/>
      <c r="J5" s="355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5"/>
      <c r="C9" s="397" t="s">
        <v>125</v>
      </c>
      <c r="D9" s="398"/>
      <c r="E9" s="397" t="s">
        <v>126</v>
      </c>
      <c r="F9" s="398"/>
      <c r="G9" s="397" t="s">
        <v>127</v>
      </c>
      <c r="H9" s="398"/>
      <c r="I9" s="397" t="s">
        <v>128</v>
      </c>
      <c r="J9" s="399"/>
    </row>
    <row r="10" spans="2:10" ht="24.75" customHeight="1">
      <c r="B10" s="256" t="s">
        <v>129</v>
      </c>
      <c r="C10" s="388">
        <v>2286</v>
      </c>
      <c r="D10" s="389"/>
      <c r="E10" s="388">
        <v>1335</v>
      </c>
      <c r="F10" s="389"/>
      <c r="G10" s="394">
        <v>126</v>
      </c>
      <c r="H10" s="396"/>
      <c r="I10" s="394">
        <v>7</v>
      </c>
      <c r="J10" s="395"/>
    </row>
    <row r="11" spans="2:10" ht="24.75" customHeight="1">
      <c r="B11" s="257" t="s">
        <v>130</v>
      </c>
      <c r="C11" s="388">
        <v>2071</v>
      </c>
      <c r="D11" s="389"/>
      <c r="E11" s="388">
        <v>1089</v>
      </c>
      <c r="F11" s="389"/>
      <c r="G11" s="394">
        <v>47</v>
      </c>
      <c r="H11" s="396"/>
      <c r="I11" s="394">
        <v>4</v>
      </c>
      <c r="J11" s="395"/>
    </row>
    <row r="12" spans="2:10" ht="24.75" customHeight="1">
      <c r="B12" s="256" t="s">
        <v>131</v>
      </c>
      <c r="C12" s="388">
        <v>2162</v>
      </c>
      <c r="D12" s="389"/>
      <c r="E12" s="388">
        <v>1008</v>
      </c>
      <c r="F12" s="389"/>
      <c r="G12" s="388">
        <v>49</v>
      </c>
      <c r="H12" s="389"/>
      <c r="I12" s="388">
        <v>10</v>
      </c>
      <c r="J12" s="390"/>
    </row>
    <row r="13" spans="2:10" ht="24.75" customHeight="1">
      <c r="B13" s="257" t="s">
        <v>132</v>
      </c>
      <c r="C13" s="388">
        <v>2507</v>
      </c>
      <c r="D13" s="389"/>
      <c r="E13" s="388">
        <v>932</v>
      </c>
      <c r="F13" s="389"/>
      <c r="G13" s="388">
        <v>60</v>
      </c>
      <c r="H13" s="389"/>
      <c r="I13" s="388">
        <v>3</v>
      </c>
      <c r="J13" s="390"/>
    </row>
    <row r="14" spans="2:10" ht="24.75" customHeight="1">
      <c r="B14" s="258" t="s">
        <v>133</v>
      </c>
      <c r="C14" s="388">
        <v>2622</v>
      </c>
      <c r="D14" s="389"/>
      <c r="E14" s="388">
        <v>1063</v>
      </c>
      <c r="F14" s="389"/>
      <c r="G14" s="388">
        <v>106</v>
      </c>
      <c r="H14" s="389"/>
      <c r="I14" s="388">
        <v>5</v>
      </c>
      <c r="J14" s="390"/>
    </row>
    <row r="15" spans="2:10" ht="24.75" customHeight="1">
      <c r="B15" s="259" t="s">
        <v>134</v>
      </c>
      <c r="C15" s="388">
        <v>2173</v>
      </c>
      <c r="D15" s="389"/>
      <c r="E15" s="388">
        <v>1066</v>
      </c>
      <c r="F15" s="389"/>
      <c r="G15" s="388">
        <v>123</v>
      </c>
      <c r="H15" s="389"/>
      <c r="I15" s="388">
        <v>10</v>
      </c>
      <c r="J15" s="390"/>
    </row>
    <row r="16" spans="2:10" ht="24.75" customHeight="1">
      <c r="B16" s="258" t="s">
        <v>135</v>
      </c>
      <c r="C16" s="388">
        <v>2165</v>
      </c>
      <c r="D16" s="389"/>
      <c r="E16" s="388">
        <v>1207</v>
      </c>
      <c r="F16" s="389"/>
      <c r="G16" s="388">
        <v>121</v>
      </c>
      <c r="H16" s="389"/>
      <c r="I16" s="388">
        <v>25</v>
      </c>
      <c r="J16" s="390"/>
    </row>
    <row r="17" spans="2:10" ht="24.75" customHeight="1">
      <c r="B17" s="259" t="s">
        <v>283</v>
      </c>
      <c r="C17" s="388">
        <v>1357</v>
      </c>
      <c r="D17" s="389"/>
      <c r="E17" s="388">
        <v>532</v>
      </c>
      <c r="F17" s="389"/>
      <c r="G17" s="388">
        <v>71</v>
      </c>
      <c r="H17" s="389"/>
      <c r="I17" s="388">
        <v>25</v>
      </c>
      <c r="J17" s="390"/>
    </row>
    <row r="18" spans="2:10" ht="24.75" customHeight="1">
      <c r="B18" s="258" t="s">
        <v>284</v>
      </c>
      <c r="C18" s="388">
        <v>1817</v>
      </c>
      <c r="D18" s="389"/>
      <c r="E18" s="388">
        <v>849</v>
      </c>
      <c r="F18" s="389"/>
      <c r="G18" s="388">
        <v>115</v>
      </c>
      <c r="H18" s="389"/>
      <c r="I18" s="388">
        <v>0</v>
      </c>
      <c r="J18" s="390"/>
    </row>
    <row r="19" spans="2:10" ht="24.75" customHeight="1">
      <c r="B19" s="259" t="s">
        <v>286</v>
      </c>
      <c r="C19" s="388"/>
      <c r="D19" s="389"/>
      <c r="E19" s="388"/>
      <c r="F19" s="389"/>
      <c r="G19" s="388"/>
      <c r="H19" s="389"/>
      <c r="I19" s="388"/>
      <c r="J19" s="390"/>
    </row>
    <row r="20" spans="2:10" ht="24.75" customHeight="1">
      <c r="B20" s="258" t="s">
        <v>287</v>
      </c>
      <c r="C20" s="388"/>
      <c r="D20" s="389"/>
      <c r="E20" s="388"/>
      <c r="F20" s="389"/>
      <c r="G20" s="388"/>
      <c r="H20" s="389"/>
      <c r="I20" s="388"/>
      <c r="J20" s="390"/>
    </row>
    <row r="21" spans="2:10" ht="24.75" customHeight="1">
      <c r="B21" s="259" t="s">
        <v>288</v>
      </c>
      <c r="C21" s="388"/>
      <c r="D21" s="389"/>
      <c r="E21" s="388"/>
      <c r="F21" s="389"/>
      <c r="G21" s="388"/>
      <c r="H21" s="389"/>
      <c r="I21" s="388"/>
      <c r="J21" s="390"/>
    </row>
    <row r="22" spans="2:10" ht="24.75" customHeight="1" thickBot="1">
      <c r="B22" s="260" t="s">
        <v>32</v>
      </c>
      <c r="C22" s="391">
        <f>SUM(C10:D21)</f>
        <v>19160</v>
      </c>
      <c r="D22" s="392"/>
      <c r="E22" s="391">
        <f>SUM(E10:F21)</f>
        <v>9081</v>
      </c>
      <c r="F22" s="392"/>
      <c r="G22" s="391">
        <f>SUM(G10:H21)</f>
        <v>818</v>
      </c>
      <c r="H22" s="392"/>
      <c r="I22" s="391">
        <f>SUM(I10:J21)</f>
        <v>89</v>
      </c>
      <c r="J22" s="393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195" max="195" width="5.140625" style="0" customWidth="1"/>
  </cols>
  <sheetData>
    <row r="2" spans="1:10" ht="17.25" customHeight="1" thickBot="1">
      <c r="A2" s="361" t="s">
        <v>416</v>
      </c>
      <c r="B2" s="361"/>
      <c r="C2" s="361"/>
      <c r="D2" s="361"/>
      <c r="E2" s="361"/>
      <c r="F2" s="361"/>
      <c r="G2" s="361"/>
      <c r="H2" s="361"/>
      <c r="I2" s="361"/>
      <c r="J2" s="361"/>
    </row>
    <row r="4" spans="1:9" ht="16.5" customHeight="1">
      <c r="A4" s="355" t="s">
        <v>136</v>
      </c>
      <c r="B4" s="355"/>
      <c r="C4" s="355"/>
      <c r="D4" s="355"/>
      <c r="E4" s="355"/>
      <c r="F4" s="355"/>
      <c r="G4" s="355"/>
      <c r="H4" s="355"/>
      <c r="I4" s="355"/>
    </row>
    <row r="6" spans="3:7" ht="15">
      <c r="C6" s="383" t="s">
        <v>137</v>
      </c>
      <c r="D6" s="383"/>
      <c r="E6" s="383"/>
      <c r="F6" s="383"/>
      <c r="G6" s="383"/>
    </row>
    <row r="8" spans="1:9" ht="15" customHeight="1">
      <c r="A8" s="86" t="s">
        <v>138</v>
      </c>
      <c r="B8" s="413" t="s">
        <v>139</v>
      </c>
      <c r="C8" s="413"/>
      <c r="D8" s="413" t="s">
        <v>140</v>
      </c>
      <c r="E8" s="413"/>
      <c r="F8" s="413"/>
      <c r="G8" s="413"/>
      <c r="H8" s="86" t="s">
        <v>9</v>
      </c>
      <c r="I8" s="86" t="s">
        <v>141</v>
      </c>
    </row>
    <row r="9" spans="1:9" ht="28.5" customHeight="1">
      <c r="A9" s="92">
        <v>1</v>
      </c>
      <c r="B9" s="394" t="s">
        <v>142</v>
      </c>
      <c r="C9" s="396"/>
      <c r="D9" s="418" t="s">
        <v>143</v>
      </c>
      <c r="E9" s="419"/>
      <c r="F9" s="419"/>
      <c r="G9" s="420"/>
      <c r="H9" s="93">
        <v>59</v>
      </c>
      <c r="I9" s="174">
        <f>H9/685*100</f>
        <v>8.613138686131387</v>
      </c>
    </row>
    <row r="10" spans="1:9" ht="19.5" customHeight="1">
      <c r="A10" s="94">
        <v>2</v>
      </c>
      <c r="B10" s="400" t="s">
        <v>468</v>
      </c>
      <c r="C10" s="401"/>
      <c r="D10" s="412" t="s">
        <v>144</v>
      </c>
      <c r="E10" s="408"/>
      <c r="F10" s="408"/>
      <c r="G10" s="409"/>
      <c r="H10" s="93">
        <v>49</v>
      </c>
      <c r="I10" s="174">
        <f aca="true" t="shared" si="0" ref="I10:I18">H10/685*100</f>
        <v>7.153284671532846</v>
      </c>
    </row>
    <row r="11" spans="1:9" ht="18" customHeight="1">
      <c r="A11" s="94">
        <v>3</v>
      </c>
      <c r="B11" s="394" t="s">
        <v>472</v>
      </c>
      <c r="C11" s="396"/>
      <c r="D11" s="418" t="s">
        <v>431</v>
      </c>
      <c r="E11" s="419"/>
      <c r="F11" s="419"/>
      <c r="G11" s="420"/>
      <c r="H11" s="93">
        <v>24</v>
      </c>
      <c r="I11" s="174">
        <f t="shared" si="0"/>
        <v>3.5036496350364965</v>
      </c>
    </row>
    <row r="12" spans="1:9" ht="27" customHeight="1">
      <c r="A12" s="92">
        <v>4</v>
      </c>
      <c r="B12" s="414" t="s">
        <v>462</v>
      </c>
      <c r="C12" s="415"/>
      <c r="D12" s="416" t="s">
        <v>313</v>
      </c>
      <c r="E12" s="416"/>
      <c r="F12" s="416"/>
      <c r="G12" s="417"/>
      <c r="H12" s="93">
        <v>18</v>
      </c>
      <c r="I12" s="174">
        <f t="shared" si="0"/>
        <v>2.627737226277372</v>
      </c>
    </row>
    <row r="13" spans="1:9" ht="27.75" customHeight="1">
      <c r="A13" s="94">
        <v>5</v>
      </c>
      <c r="B13" s="400" t="s">
        <v>470</v>
      </c>
      <c r="C13" s="401"/>
      <c r="D13" s="402" t="s">
        <v>322</v>
      </c>
      <c r="E13" s="408"/>
      <c r="F13" s="408"/>
      <c r="G13" s="409"/>
      <c r="H13" s="93">
        <v>15</v>
      </c>
      <c r="I13" s="174">
        <f t="shared" si="0"/>
        <v>2.18978102189781</v>
      </c>
    </row>
    <row r="14" spans="1:9" ht="27.75" customHeight="1">
      <c r="A14" s="92">
        <v>6</v>
      </c>
      <c r="B14" s="400" t="s">
        <v>473</v>
      </c>
      <c r="C14" s="401"/>
      <c r="D14" s="402" t="s">
        <v>312</v>
      </c>
      <c r="E14" s="403"/>
      <c r="F14" s="403"/>
      <c r="G14" s="404"/>
      <c r="H14" s="93">
        <v>14</v>
      </c>
      <c r="I14" s="174">
        <f t="shared" si="0"/>
        <v>2.0437956204379564</v>
      </c>
    </row>
    <row r="15" spans="1:9" ht="18.75" customHeight="1">
      <c r="A15" s="94">
        <v>7</v>
      </c>
      <c r="B15" s="405" t="s">
        <v>474</v>
      </c>
      <c r="C15" s="406"/>
      <c r="D15" s="402" t="s">
        <v>146</v>
      </c>
      <c r="E15" s="403"/>
      <c r="F15" s="403"/>
      <c r="G15" s="404"/>
      <c r="H15" s="93">
        <v>12</v>
      </c>
      <c r="I15" s="174">
        <f t="shared" si="0"/>
        <v>1.7518248175182483</v>
      </c>
    </row>
    <row r="16" spans="1:9" ht="27" customHeight="1">
      <c r="A16" s="92">
        <v>8</v>
      </c>
      <c r="B16" s="400" t="s">
        <v>452</v>
      </c>
      <c r="C16" s="401"/>
      <c r="D16" s="402" t="s">
        <v>145</v>
      </c>
      <c r="E16" s="408"/>
      <c r="F16" s="408"/>
      <c r="G16" s="409"/>
      <c r="H16" s="93">
        <v>12</v>
      </c>
      <c r="I16" s="174">
        <f t="shared" si="0"/>
        <v>1.7518248175182483</v>
      </c>
    </row>
    <row r="17" spans="1:9" ht="18.75" customHeight="1">
      <c r="A17" s="94">
        <v>9</v>
      </c>
      <c r="B17" s="394" t="s">
        <v>465</v>
      </c>
      <c r="C17" s="396"/>
      <c r="D17" s="402" t="s">
        <v>150</v>
      </c>
      <c r="E17" s="403"/>
      <c r="F17" s="403"/>
      <c r="G17" s="404"/>
      <c r="H17" s="93">
        <v>11</v>
      </c>
      <c r="I17" s="174">
        <f t="shared" si="0"/>
        <v>1.6058394160583942</v>
      </c>
    </row>
    <row r="18" spans="1:9" ht="18" customHeight="1">
      <c r="A18" s="92">
        <v>10</v>
      </c>
      <c r="B18" s="400" t="s">
        <v>469</v>
      </c>
      <c r="C18" s="401"/>
      <c r="D18" s="402" t="s">
        <v>314</v>
      </c>
      <c r="E18" s="403"/>
      <c r="F18" s="403"/>
      <c r="G18" s="404"/>
      <c r="H18" s="93">
        <v>11</v>
      </c>
      <c r="I18" s="174">
        <f t="shared" si="0"/>
        <v>1.6058394160583942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83" t="s">
        <v>147</v>
      </c>
      <c r="D22" s="383"/>
      <c r="E22" s="383"/>
      <c r="F22" s="383"/>
      <c r="G22" s="383"/>
    </row>
    <row r="24" spans="1:9" ht="18" customHeight="1">
      <c r="A24" s="86" t="s">
        <v>138</v>
      </c>
      <c r="B24" s="413" t="s">
        <v>139</v>
      </c>
      <c r="C24" s="413"/>
      <c r="D24" s="413" t="s">
        <v>140</v>
      </c>
      <c r="E24" s="413"/>
      <c r="F24" s="413"/>
      <c r="G24" s="413"/>
      <c r="H24" s="86" t="s">
        <v>9</v>
      </c>
      <c r="I24" s="86" t="s">
        <v>141</v>
      </c>
    </row>
    <row r="25" spans="1:9" ht="28.5" customHeight="1">
      <c r="A25" s="92">
        <v>1</v>
      </c>
      <c r="B25" s="400" t="s">
        <v>142</v>
      </c>
      <c r="C25" s="401"/>
      <c r="D25" s="412" t="s">
        <v>143</v>
      </c>
      <c r="E25" s="408"/>
      <c r="F25" s="408"/>
      <c r="G25" s="409"/>
      <c r="H25" s="93">
        <v>350</v>
      </c>
      <c r="I25" s="174">
        <f>H25/3297*100</f>
        <v>10.615711252653929</v>
      </c>
    </row>
    <row r="26" spans="1:9" ht="30.75" customHeight="1">
      <c r="A26" s="94">
        <v>2</v>
      </c>
      <c r="B26" s="400" t="s">
        <v>452</v>
      </c>
      <c r="C26" s="401"/>
      <c r="D26" s="412" t="s">
        <v>145</v>
      </c>
      <c r="E26" s="408"/>
      <c r="F26" s="408"/>
      <c r="G26" s="409"/>
      <c r="H26" s="93">
        <v>107</v>
      </c>
      <c r="I26" s="174">
        <f aca="true" t="shared" si="1" ref="I26:I34">H26/3297*100</f>
        <v>3.245374582954201</v>
      </c>
    </row>
    <row r="27" spans="1:9" ht="29.25" customHeight="1">
      <c r="A27" s="92">
        <v>3</v>
      </c>
      <c r="B27" s="400" t="s">
        <v>462</v>
      </c>
      <c r="C27" s="401"/>
      <c r="D27" s="402" t="s">
        <v>313</v>
      </c>
      <c r="E27" s="408"/>
      <c r="F27" s="408"/>
      <c r="G27" s="409"/>
      <c r="H27" s="93">
        <v>85</v>
      </c>
      <c r="I27" s="174">
        <f t="shared" si="1"/>
        <v>2.578101304215954</v>
      </c>
    </row>
    <row r="28" spans="1:9" ht="29.25" customHeight="1">
      <c r="A28" s="94">
        <v>4</v>
      </c>
      <c r="B28" s="400" t="s">
        <v>467</v>
      </c>
      <c r="C28" s="401"/>
      <c r="D28" s="412" t="s">
        <v>151</v>
      </c>
      <c r="E28" s="408"/>
      <c r="F28" s="408"/>
      <c r="G28" s="409"/>
      <c r="H28" s="93">
        <v>59</v>
      </c>
      <c r="I28" s="174">
        <f t="shared" si="1"/>
        <v>1.789505611161662</v>
      </c>
    </row>
    <row r="29" spans="1:9" ht="27" customHeight="1">
      <c r="A29" s="92">
        <v>5</v>
      </c>
      <c r="B29" s="400" t="s">
        <v>470</v>
      </c>
      <c r="C29" s="401"/>
      <c r="D29" s="402" t="s">
        <v>322</v>
      </c>
      <c r="E29" s="403"/>
      <c r="F29" s="403"/>
      <c r="G29" s="404"/>
      <c r="H29" s="93">
        <v>58</v>
      </c>
      <c r="I29" s="174">
        <f t="shared" si="1"/>
        <v>1.7591750075826509</v>
      </c>
    </row>
    <row r="30" spans="1:9" ht="42" customHeight="1">
      <c r="A30" s="94">
        <v>6</v>
      </c>
      <c r="B30" s="400" t="s">
        <v>148</v>
      </c>
      <c r="C30" s="401"/>
      <c r="D30" s="402" t="s">
        <v>149</v>
      </c>
      <c r="E30" s="403"/>
      <c r="F30" s="403"/>
      <c r="G30" s="404"/>
      <c r="H30" s="93">
        <v>52</v>
      </c>
      <c r="I30" s="174">
        <f t="shared" si="1"/>
        <v>1.5771913861085836</v>
      </c>
    </row>
    <row r="31" spans="1:9" ht="30.75" customHeight="1">
      <c r="A31" s="92">
        <v>7</v>
      </c>
      <c r="B31" s="400" t="s">
        <v>465</v>
      </c>
      <c r="C31" s="401"/>
      <c r="D31" s="402" t="s">
        <v>319</v>
      </c>
      <c r="E31" s="408"/>
      <c r="F31" s="408"/>
      <c r="G31" s="409"/>
      <c r="H31" s="93">
        <v>51</v>
      </c>
      <c r="I31" s="174">
        <f t="shared" si="1"/>
        <v>1.5468607825295724</v>
      </c>
    </row>
    <row r="32" spans="1:9" ht="33.75" customHeight="1">
      <c r="A32" s="94">
        <v>8</v>
      </c>
      <c r="B32" s="400" t="s">
        <v>475</v>
      </c>
      <c r="C32" s="401"/>
      <c r="D32" s="402" t="s">
        <v>319</v>
      </c>
      <c r="E32" s="408"/>
      <c r="F32" s="408"/>
      <c r="G32" s="409"/>
      <c r="H32" s="93">
        <v>50</v>
      </c>
      <c r="I32" s="174">
        <f t="shared" si="1"/>
        <v>1.5165301789505612</v>
      </c>
    </row>
    <row r="33" spans="1:9" ht="27.75" customHeight="1">
      <c r="A33" s="92">
        <v>9</v>
      </c>
      <c r="B33" s="400" t="s">
        <v>473</v>
      </c>
      <c r="C33" s="407"/>
      <c r="D33" s="402" t="s">
        <v>312</v>
      </c>
      <c r="E33" s="408"/>
      <c r="F33" s="408"/>
      <c r="G33" s="409"/>
      <c r="H33" s="93">
        <v>49</v>
      </c>
      <c r="I33" s="174">
        <f t="shared" si="1"/>
        <v>1.48619957537155</v>
      </c>
    </row>
    <row r="34" spans="1:9" ht="18.75" customHeight="1">
      <c r="A34" s="94">
        <v>10</v>
      </c>
      <c r="B34" s="400" t="s">
        <v>469</v>
      </c>
      <c r="C34" s="401"/>
      <c r="D34" s="402" t="s">
        <v>314</v>
      </c>
      <c r="E34" s="408"/>
      <c r="F34" s="408"/>
      <c r="G34" s="409"/>
      <c r="H34" s="93">
        <v>47</v>
      </c>
      <c r="I34" s="174">
        <f t="shared" si="1"/>
        <v>1.4255383682135276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83" t="s">
        <v>152</v>
      </c>
      <c r="D38" s="383"/>
      <c r="E38" s="383"/>
      <c r="F38" s="383"/>
      <c r="G38" s="383"/>
    </row>
    <row r="40" spans="1:9" ht="17.25" customHeight="1">
      <c r="A40" s="86" t="s">
        <v>138</v>
      </c>
      <c r="B40" s="413" t="s">
        <v>139</v>
      </c>
      <c r="C40" s="413"/>
      <c r="D40" s="413" t="s">
        <v>140</v>
      </c>
      <c r="E40" s="413"/>
      <c r="F40" s="413"/>
      <c r="G40" s="413"/>
      <c r="H40" s="86" t="s">
        <v>9</v>
      </c>
      <c r="I40" s="86" t="s">
        <v>141</v>
      </c>
    </row>
    <row r="41" spans="1:9" ht="29.25" customHeight="1">
      <c r="A41" s="92">
        <v>1</v>
      </c>
      <c r="B41" s="400" t="s">
        <v>142</v>
      </c>
      <c r="C41" s="401"/>
      <c r="D41" s="412" t="s">
        <v>143</v>
      </c>
      <c r="E41" s="408"/>
      <c r="F41" s="408"/>
      <c r="G41" s="409"/>
      <c r="H41" s="248">
        <v>634</v>
      </c>
      <c r="I41" s="174">
        <f>H41/3698*100</f>
        <v>17.144402379664683</v>
      </c>
    </row>
    <row r="42" spans="1:9" ht="44.25" customHeight="1">
      <c r="A42" s="94">
        <v>2</v>
      </c>
      <c r="B42" s="400" t="s">
        <v>453</v>
      </c>
      <c r="C42" s="401"/>
      <c r="D42" s="412" t="s">
        <v>285</v>
      </c>
      <c r="E42" s="408"/>
      <c r="F42" s="408"/>
      <c r="G42" s="409"/>
      <c r="H42" s="93">
        <v>263</v>
      </c>
      <c r="I42" s="174">
        <f aca="true" t="shared" si="2" ref="I42:I50">H42/3698*100</f>
        <v>7.111952406706328</v>
      </c>
    </row>
    <row r="43" spans="1:9" ht="30.75" customHeight="1">
      <c r="A43" s="92">
        <v>3</v>
      </c>
      <c r="B43" s="400" t="s">
        <v>452</v>
      </c>
      <c r="C43" s="401"/>
      <c r="D43" s="412" t="s">
        <v>145</v>
      </c>
      <c r="E43" s="408"/>
      <c r="F43" s="408"/>
      <c r="G43" s="409"/>
      <c r="H43" s="93">
        <v>194</v>
      </c>
      <c r="I43" s="174">
        <f t="shared" si="2"/>
        <v>5.246078961600865</v>
      </c>
    </row>
    <row r="44" spans="1:9" ht="45" customHeight="1">
      <c r="A44" s="94">
        <v>4</v>
      </c>
      <c r="B44" s="400" t="s">
        <v>148</v>
      </c>
      <c r="C44" s="401"/>
      <c r="D44" s="412" t="s">
        <v>149</v>
      </c>
      <c r="E44" s="408"/>
      <c r="F44" s="408"/>
      <c r="G44" s="409"/>
      <c r="H44" s="93">
        <v>160</v>
      </c>
      <c r="I44" s="174">
        <f t="shared" si="2"/>
        <v>4.3266630611141155</v>
      </c>
    </row>
    <row r="45" spans="1:9" ht="21" customHeight="1">
      <c r="A45" s="92">
        <v>5</v>
      </c>
      <c r="B45" s="400" t="s">
        <v>456</v>
      </c>
      <c r="C45" s="401"/>
      <c r="D45" s="402" t="s">
        <v>323</v>
      </c>
      <c r="E45" s="408"/>
      <c r="F45" s="408"/>
      <c r="G45" s="409"/>
      <c r="H45" s="93">
        <v>70</v>
      </c>
      <c r="I45" s="174">
        <f t="shared" si="2"/>
        <v>1.8929150892374256</v>
      </c>
    </row>
    <row r="46" spans="1:9" ht="27.75" customHeight="1">
      <c r="A46" s="94">
        <v>6</v>
      </c>
      <c r="B46" s="400" t="s">
        <v>455</v>
      </c>
      <c r="C46" s="401"/>
      <c r="D46" s="402" t="s">
        <v>153</v>
      </c>
      <c r="E46" s="408"/>
      <c r="F46" s="408"/>
      <c r="G46" s="409"/>
      <c r="H46" s="93">
        <v>69</v>
      </c>
      <c r="I46" s="174">
        <f t="shared" si="2"/>
        <v>1.8658734451054624</v>
      </c>
    </row>
    <row r="47" spans="1:9" ht="18.75" customHeight="1">
      <c r="A47" s="92">
        <v>7</v>
      </c>
      <c r="B47" s="400" t="s">
        <v>465</v>
      </c>
      <c r="C47" s="401"/>
      <c r="D47" s="402" t="s">
        <v>150</v>
      </c>
      <c r="E47" s="408"/>
      <c r="F47" s="408"/>
      <c r="G47" s="409"/>
      <c r="H47" s="93">
        <v>49</v>
      </c>
      <c r="I47" s="174">
        <f t="shared" si="2"/>
        <v>1.325040562466198</v>
      </c>
    </row>
    <row r="48" spans="1:9" ht="34.5" customHeight="1">
      <c r="A48" s="94">
        <v>8</v>
      </c>
      <c r="B48" s="400" t="s">
        <v>461</v>
      </c>
      <c r="C48" s="401"/>
      <c r="D48" s="410" t="s">
        <v>315</v>
      </c>
      <c r="E48" s="410"/>
      <c r="F48" s="410"/>
      <c r="G48" s="411"/>
      <c r="H48" s="93">
        <v>44</v>
      </c>
      <c r="I48" s="174">
        <f t="shared" si="2"/>
        <v>1.1898323418063819</v>
      </c>
    </row>
    <row r="49" spans="1:9" ht="43.5" customHeight="1">
      <c r="A49" s="92">
        <v>9</v>
      </c>
      <c r="B49" s="400" t="s">
        <v>476</v>
      </c>
      <c r="C49" s="401"/>
      <c r="D49" s="410" t="s">
        <v>432</v>
      </c>
      <c r="E49" s="410"/>
      <c r="F49" s="410"/>
      <c r="G49" s="411"/>
      <c r="H49" s="93">
        <v>44</v>
      </c>
      <c r="I49" s="174">
        <f t="shared" si="2"/>
        <v>1.1898323418063819</v>
      </c>
    </row>
    <row r="50" spans="1:9" ht="29.25" customHeight="1">
      <c r="A50" s="94">
        <v>10</v>
      </c>
      <c r="B50" s="400" t="s">
        <v>462</v>
      </c>
      <c r="C50" s="407"/>
      <c r="D50" s="402" t="s">
        <v>313</v>
      </c>
      <c r="E50" s="408"/>
      <c r="F50" s="408"/>
      <c r="G50" s="409"/>
      <c r="H50" s="93">
        <v>43</v>
      </c>
      <c r="I50" s="174">
        <f t="shared" si="2"/>
        <v>1.1627906976744187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08" customWidth="1"/>
    <col min="2" max="2" width="8.421875" style="308" customWidth="1"/>
    <col min="3" max="3" width="4.00390625" style="308" customWidth="1"/>
    <col min="4" max="6" width="9.140625" style="308" customWidth="1"/>
    <col min="7" max="7" width="11.28125" style="308" customWidth="1"/>
    <col min="8" max="8" width="7.57421875" style="308" customWidth="1"/>
    <col min="9" max="9" width="9.8515625" style="308" customWidth="1"/>
    <col min="10" max="10" width="8.00390625" style="308" customWidth="1"/>
    <col min="11" max="179" width="9.140625" style="308" customWidth="1"/>
    <col min="180" max="180" width="5.140625" style="308" customWidth="1"/>
    <col min="181" max="16384" width="9.140625" style="308" customWidth="1"/>
  </cols>
  <sheetData>
    <row r="1" spans="1:10" ht="17.25" customHeight="1" thickBot="1">
      <c r="A1" s="422" t="s">
        <v>416</v>
      </c>
      <c r="B1" s="361"/>
      <c r="C1" s="361"/>
      <c r="D1" s="361"/>
      <c r="E1" s="361"/>
      <c r="F1" s="361"/>
      <c r="G1" s="361"/>
      <c r="H1" s="361"/>
      <c r="I1" s="361"/>
      <c r="J1" s="78"/>
    </row>
    <row r="2" spans="1:9" ht="16.5" customHeight="1">
      <c r="A2" s="421" t="s">
        <v>417</v>
      </c>
      <c r="B2" s="355"/>
      <c r="C2" s="355"/>
      <c r="D2" s="355"/>
      <c r="E2" s="355"/>
      <c r="F2" s="355"/>
      <c r="G2" s="355"/>
      <c r="H2" s="355"/>
      <c r="I2" s="355"/>
    </row>
    <row r="3" spans="3:7" ht="15">
      <c r="C3" s="383" t="s">
        <v>137</v>
      </c>
      <c r="D3" s="383"/>
      <c r="E3" s="383"/>
      <c r="F3" s="383"/>
      <c r="G3" s="383"/>
    </row>
    <row r="4" spans="1:9" ht="24" customHeight="1">
      <c r="A4" s="301" t="s">
        <v>138</v>
      </c>
      <c r="B4" s="413" t="s">
        <v>139</v>
      </c>
      <c r="C4" s="413"/>
      <c r="D4" s="413" t="s">
        <v>140</v>
      </c>
      <c r="E4" s="413"/>
      <c r="F4" s="413"/>
      <c r="G4" s="413"/>
      <c r="H4" s="301" t="s">
        <v>9</v>
      </c>
      <c r="I4" s="301" t="s">
        <v>141</v>
      </c>
    </row>
    <row r="5" spans="1:9" ht="28.5" customHeight="1">
      <c r="A5" s="92">
        <v>1</v>
      </c>
      <c r="B5" s="400" t="s">
        <v>142</v>
      </c>
      <c r="C5" s="401"/>
      <c r="D5" s="418" t="s">
        <v>143</v>
      </c>
      <c r="E5" s="419"/>
      <c r="F5" s="419"/>
      <c r="G5" s="420"/>
      <c r="H5" s="93">
        <v>102</v>
      </c>
      <c r="I5" s="174">
        <f>H5/1267*100</f>
        <v>8.050513022888714</v>
      </c>
    </row>
    <row r="6" spans="1:9" ht="15.75" customHeight="1">
      <c r="A6" s="94">
        <v>2</v>
      </c>
      <c r="B6" s="400" t="s">
        <v>468</v>
      </c>
      <c r="C6" s="401"/>
      <c r="D6" s="412" t="s">
        <v>144</v>
      </c>
      <c r="E6" s="408"/>
      <c r="F6" s="408"/>
      <c r="G6" s="409"/>
      <c r="H6" s="93">
        <v>47</v>
      </c>
      <c r="I6" s="174">
        <f aca="true" t="shared" si="0" ref="I6:I14">H6/1267*100</f>
        <v>3.7095501183898976</v>
      </c>
    </row>
    <row r="7" spans="1:9" ht="15" customHeight="1">
      <c r="A7" s="94">
        <v>3</v>
      </c>
      <c r="B7" s="400" t="s">
        <v>469</v>
      </c>
      <c r="C7" s="401"/>
      <c r="D7" s="418" t="s">
        <v>314</v>
      </c>
      <c r="E7" s="419"/>
      <c r="F7" s="419"/>
      <c r="G7" s="420"/>
      <c r="H7" s="93">
        <v>26</v>
      </c>
      <c r="I7" s="174">
        <f t="shared" si="0"/>
        <v>2.0520915548539858</v>
      </c>
    </row>
    <row r="8" spans="1:9" ht="13.5" customHeight="1">
      <c r="A8" s="92">
        <v>4</v>
      </c>
      <c r="B8" s="400" t="s">
        <v>464</v>
      </c>
      <c r="C8" s="401"/>
      <c r="D8" s="402" t="s">
        <v>392</v>
      </c>
      <c r="E8" s="403"/>
      <c r="F8" s="403"/>
      <c r="G8" s="404"/>
      <c r="H8" s="93">
        <v>22</v>
      </c>
      <c r="I8" s="174">
        <f t="shared" si="0"/>
        <v>1.7363851617995265</v>
      </c>
    </row>
    <row r="9" spans="1:9" ht="28.5" customHeight="1">
      <c r="A9" s="94">
        <v>5</v>
      </c>
      <c r="B9" s="400" t="s">
        <v>470</v>
      </c>
      <c r="C9" s="401"/>
      <c r="D9" s="402" t="s">
        <v>322</v>
      </c>
      <c r="E9" s="408"/>
      <c r="F9" s="408"/>
      <c r="G9" s="409"/>
      <c r="H9" s="93">
        <v>21</v>
      </c>
      <c r="I9" s="174">
        <f t="shared" si="0"/>
        <v>1.6574585635359116</v>
      </c>
    </row>
    <row r="10" spans="1:9" ht="41.25" customHeight="1">
      <c r="A10" s="92">
        <v>6</v>
      </c>
      <c r="B10" s="400" t="s">
        <v>148</v>
      </c>
      <c r="C10" s="401"/>
      <c r="D10" s="402" t="s">
        <v>149</v>
      </c>
      <c r="E10" s="403"/>
      <c r="F10" s="403"/>
      <c r="G10" s="404"/>
      <c r="H10" s="93">
        <v>21</v>
      </c>
      <c r="I10" s="174">
        <f t="shared" si="0"/>
        <v>1.6574585635359116</v>
      </c>
    </row>
    <row r="11" spans="1:9" ht="26.25" customHeight="1">
      <c r="A11" s="94">
        <v>7</v>
      </c>
      <c r="B11" s="400" t="s">
        <v>471</v>
      </c>
      <c r="C11" s="401"/>
      <c r="D11" s="402" t="s">
        <v>393</v>
      </c>
      <c r="E11" s="403"/>
      <c r="F11" s="403"/>
      <c r="G11" s="404"/>
      <c r="H11" s="93">
        <v>20</v>
      </c>
      <c r="I11" s="174">
        <f t="shared" si="0"/>
        <v>1.5785319652722969</v>
      </c>
    </row>
    <row r="12" spans="1:9" ht="26.25" customHeight="1">
      <c r="A12" s="92">
        <v>8</v>
      </c>
      <c r="B12" s="400" t="s">
        <v>463</v>
      </c>
      <c r="C12" s="401"/>
      <c r="D12" s="402" t="s">
        <v>395</v>
      </c>
      <c r="E12" s="408"/>
      <c r="F12" s="408"/>
      <c r="G12" s="409"/>
      <c r="H12" s="93">
        <v>18</v>
      </c>
      <c r="I12" s="174">
        <f t="shared" si="0"/>
        <v>1.420678768745067</v>
      </c>
    </row>
    <row r="13" spans="1:9" ht="27.75" customHeight="1">
      <c r="A13" s="94">
        <v>9</v>
      </c>
      <c r="B13" s="400" t="s">
        <v>467</v>
      </c>
      <c r="C13" s="401"/>
      <c r="D13" s="402" t="s">
        <v>151</v>
      </c>
      <c r="E13" s="403"/>
      <c r="F13" s="403"/>
      <c r="G13" s="404"/>
      <c r="H13" s="93">
        <v>18</v>
      </c>
      <c r="I13" s="174">
        <f t="shared" si="0"/>
        <v>1.420678768745067</v>
      </c>
    </row>
    <row r="14" spans="1:9" ht="14.25" customHeight="1">
      <c r="A14" s="92">
        <v>10</v>
      </c>
      <c r="B14" s="400" t="s">
        <v>456</v>
      </c>
      <c r="C14" s="401"/>
      <c r="D14" s="402" t="s">
        <v>323</v>
      </c>
      <c r="E14" s="403"/>
      <c r="F14" s="403"/>
      <c r="G14" s="404"/>
      <c r="H14" s="93">
        <v>17</v>
      </c>
      <c r="I14" s="174">
        <f t="shared" si="0"/>
        <v>1.3417521704814523</v>
      </c>
    </row>
    <row r="15" spans="1:3" ht="12" customHeight="1">
      <c r="A15" s="3"/>
      <c r="B15" s="3"/>
      <c r="C15" s="3"/>
    </row>
    <row r="16" spans="3:7" ht="15">
      <c r="C16" s="383" t="s">
        <v>147</v>
      </c>
      <c r="D16" s="383"/>
      <c r="E16" s="383"/>
      <c r="F16" s="383"/>
      <c r="G16" s="383"/>
    </row>
    <row r="17" spans="1:9" ht="24" customHeight="1">
      <c r="A17" s="301" t="s">
        <v>138</v>
      </c>
      <c r="B17" s="413" t="s">
        <v>139</v>
      </c>
      <c r="C17" s="413"/>
      <c r="D17" s="413" t="s">
        <v>140</v>
      </c>
      <c r="E17" s="413"/>
      <c r="F17" s="413"/>
      <c r="G17" s="413"/>
      <c r="H17" s="301" t="s">
        <v>9</v>
      </c>
      <c r="I17" s="301" t="s">
        <v>141</v>
      </c>
    </row>
    <row r="18" spans="1:9" ht="28.5" customHeight="1">
      <c r="A18" s="92">
        <v>1</v>
      </c>
      <c r="B18" s="400" t="s">
        <v>142</v>
      </c>
      <c r="C18" s="401"/>
      <c r="D18" s="412" t="s">
        <v>143</v>
      </c>
      <c r="E18" s="408"/>
      <c r="F18" s="408"/>
      <c r="G18" s="409"/>
      <c r="H18" s="93">
        <v>930</v>
      </c>
      <c r="I18" s="174">
        <f>H18/9896*100</f>
        <v>9.397736459175425</v>
      </c>
    </row>
    <row r="19" spans="1:9" ht="30.75" customHeight="1">
      <c r="A19" s="94">
        <v>2</v>
      </c>
      <c r="B19" s="400" t="s">
        <v>462</v>
      </c>
      <c r="C19" s="401"/>
      <c r="D19" s="402" t="s">
        <v>313</v>
      </c>
      <c r="E19" s="408"/>
      <c r="F19" s="408"/>
      <c r="G19" s="409"/>
      <c r="H19" s="93">
        <v>298</v>
      </c>
      <c r="I19" s="174">
        <f aca="true" t="shared" si="1" ref="I19:I27">H19/9896*100</f>
        <v>3.011317704122878</v>
      </c>
    </row>
    <row r="20" spans="1:9" ht="40.5" customHeight="1">
      <c r="A20" s="92">
        <v>3</v>
      </c>
      <c r="B20" s="400" t="s">
        <v>148</v>
      </c>
      <c r="C20" s="401"/>
      <c r="D20" s="402" t="s">
        <v>149</v>
      </c>
      <c r="E20" s="408"/>
      <c r="F20" s="408"/>
      <c r="G20" s="409"/>
      <c r="H20" s="93">
        <v>296</v>
      </c>
      <c r="I20" s="174">
        <f t="shared" si="1"/>
        <v>2.9911075181891675</v>
      </c>
    </row>
    <row r="21" spans="1:9" ht="27.75" customHeight="1">
      <c r="A21" s="94">
        <v>4</v>
      </c>
      <c r="B21" s="400" t="s">
        <v>463</v>
      </c>
      <c r="C21" s="401"/>
      <c r="D21" s="412" t="s">
        <v>395</v>
      </c>
      <c r="E21" s="408"/>
      <c r="F21" s="408"/>
      <c r="G21" s="409"/>
      <c r="H21" s="93">
        <v>244</v>
      </c>
      <c r="I21" s="174">
        <f t="shared" si="1"/>
        <v>2.465642683912692</v>
      </c>
    </row>
    <row r="22" spans="1:9" ht="15.75" customHeight="1">
      <c r="A22" s="92">
        <v>5</v>
      </c>
      <c r="B22" s="400" t="s">
        <v>464</v>
      </c>
      <c r="C22" s="401"/>
      <c r="D22" s="402" t="s">
        <v>392</v>
      </c>
      <c r="E22" s="403"/>
      <c r="F22" s="403"/>
      <c r="G22" s="404"/>
      <c r="H22" s="93">
        <v>217</v>
      </c>
      <c r="I22" s="174">
        <f t="shared" si="1"/>
        <v>2.192805173807599</v>
      </c>
    </row>
    <row r="23" spans="1:9" ht="16.5" customHeight="1">
      <c r="A23" s="94">
        <v>6</v>
      </c>
      <c r="B23" s="400" t="s">
        <v>465</v>
      </c>
      <c r="C23" s="401"/>
      <c r="D23" s="402" t="s">
        <v>150</v>
      </c>
      <c r="E23" s="403"/>
      <c r="F23" s="403"/>
      <c r="G23" s="404"/>
      <c r="H23" s="93">
        <v>185</v>
      </c>
      <c r="I23" s="174">
        <f t="shared" si="1"/>
        <v>1.8694421988682295</v>
      </c>
    </row>
    <row r="24" spans="1:9" ht="17.25" customHeight="1">
      <c r="A24" s="92">
        <v>7</v>
      </c>
      <c r="B24" s="400" t="s">
        <v>466</v>
      </c>
      <c r="C24" s="401"/>
      <c r="D24" s="402" t="s">
        <v>394</v>
      </c>
      <c r="E24" s="408"/>
      <c r="F24" s="408"/>
      <c r="G24" s="409"/>
      <c r="H24" s="93">
        <v>174</v>
      </c>
      <c r="I24" s="174">
        <f t="shared" si="1"/>
        <v>1.7582861762328212</v>
      </c>
    </row>
    <row r="25" spans="1:9" ht="27" customHeight="1">
      <c r="A25" s="94">
        <v>8</v>
      </c>
      <c r="B25" s="400" t="s">
        <v>467</v>
      </c>
      <c r="C25" s="401"/>
      <c r="D25" s="402" t="s">
        <v>151</v>
      </c>
      <c r="E25" s="408"/>
      <c r="F25" s="408"/>
      <c r="G25" s="409"/>
      <c r="H25" s="93">
        <v>163</v>
      </c>
      <c r="I25" s="174">
        <f t="shared" si="1"/>
        <v>1.647130153597413</v>
      </c>
    </row>
    <row r="26" spans="1:9" ht="30" customHeight="1">
      <c r="A26" s="92">
        <v>9</v>
      </c>
      <c r="B26" s="400" t="s">
        <v>452</v>
      </c>
      <c r="C26" s="407"/>
      <c r="D26" s="418" t="s">
        <v>145</v>
      </c>
      <c r="E26" s="419"/>
      <c r="F26" s="419"/>
      <c r="G26" s="420"/>
      <c r="H26" s="93">
        <v>146</v>
      </c>
      <c r="I26" s="174">
        <f t="shared" si="1"/>
        <v>1.475343573160873</v>
      </c>
    </row>
    <row r="27" spans="1:9" ht="27.75" customHeight="1">
      <c r="A27" s="94">
        <v>10</v>
      </c>
      <c r="B27" s="400" t="s">
        <v>455</v>
      </c>
      <c r="C27" s="401"/>
      <c r="D27" s="402" t="s">
        <v>153</v>
      </c>
      <c r="E27" s="408"/>
      <c r="F27" s="408"/>
      <c r="G27" s="409"/>
      <c r="H27" s="93">
        <v>146</v>
      </c>
      <c r="I27" s="174">
        <f t="shared" si="1"/>
        <v>1.475343573160873</v>
      </c>
    </row>
    <row r="28" spans="1:3" ht="15">
      <c r="A28" s="3"/>
      <c r="B28" s="3"/>
      <c r="C28" s="3"/>
    </row>
    <row r="29" spans="3:7" ht="15">
      <c r="C29" s="383" t="s">
        <v>152</v>
      </c>
      <c r="D29" s="383"/>
      <c r="E29" s="383"/>
      <c r="F29" s="383"/>
      <c r="G29" s="383"/>
    </row>
    <row r="30" spans="1:9" ht="25.5" customHeight="1">
      <c r="A30" s="301" t="s">
        <v>138</v>
      </c>
      <c r="B30" s="413" t="s">
        <v>139</v>
      </c>
      <c r="C30" s="413"/>
      <c r="D30" s="413" t="s">
        <v>140</v>
      </c>
      <c r="E30" s="413"/>
      <c r="F30" s="413"/>
      <c r="G30" s="413"/>
      <c r="H30" s="301" t="s">
        <v>9</v>
      </c>
      <c r="I30" s="301" t="s">
        <v>141</v>
      </c>
    </row>
    <row r="31" spans="1:9" ht="42" customHeight="1">
      <c r="A31" s="92">
        <v>1</v>
      </c>
      <c r="B31" s="400" t="s">
        <v>148</v>
      </c>
      <c r="C31" s="401" t="s">
        <v>148</v>
      </c>
      <c r="D31" s="412" t="s">
        <v>149</v>
      </c>
      <c r="E31" s="408" t="s">
        <v>149</v>
      </c>
      <c r="F31" s="408" t="s">
        <v>149</v>
      </c>
      <c r="G31" s="409" t="s">
        <v>149</v>
      </c>
      <c r="H31" s="311">
        <v>2443</v>
      </c>
      <c r="I31" s="312">
        <f>H31/15037*100</f>
        <v>16.246591740373745</v>
      </c>
    </row>
    <row r="32" spans="1:9" ht="30" customHeight="1">
      <c r="A32" s="94">
        <v>2</v>
      </c>
      <c r="B32" s="400" t="s">
        <v>142</v>
      </c>
      <c r="C32" s="401" t="s">
        <v>142</v>
      </c>
      <c r="D32" s="412" t="s">
        <v>143</v>
      </c>
      <c r="E32" s="408" t="s">
        <v>143</v>
      </c>
      <c r="F32" s="408" t="s">
        <v>143</v>
      </c>
      <c r="G32" s="409" t="s">
        <v>143</v>
      </c>
      <c r="H32" s="311">
        <v>1700</v>
      </c>
      <c r="I32" s="312">
        <f aca="true" t="shared" si="2" ref="I32:I40">H32/15037*100</f>
        <v>11.305446565139322</v>
      </c>
    </row>
    <row r="33" spans="1:9" ht="24.75" customHeight="1">
      <c r="A33" s="92">
        <v>3</v>
      </c>
      <c r="B33" s="400" t="s">
        <v>452</v>
      </c>
      <c r="C33" s="401" t="s">
        <v>452</v>
      </c>
      <c r="D33" s="412" t="s">
        <v>145</v>
      </c>
      <c r="E33" s="408" t="s">
        <v>145</v>
      </c>
      <c r="F33" s="408" t="s">
        <v>145</v>
      </c>
      <c r="G33" s="409" t="s">
        <v>145</v>
      </c>
      <c r="H33" s="313">
        <v>694</v>
      </c>
      <c r="I33" s="312">
        <f t="shared" si="2"/>
        <v>4.615282303650995</v>
      </c>
    </row>
    <row r="34" spans="1:9" ht="30" customHeight="1">
      <c r="A34" s="94">
        <v>4</v>
      </c>
      <c r="B34" s="400" t="s">
        <v>453</v>
      </c>
      <c r="C34" s="401" t="s">
        <v>453</v>
      </c>
      <c r="D34" s="412" t="s">
        <v>285</v>
      </c>
      <c r="E34" s="408" t="s">
        <v>285</v>
      </c>
      <c r="F34" s="408" t="s">
        <v>285</v>
      </c>
      <c r="G34" s="409" t="s">
        <v>285</v>
      </c>
      <c r="H34" s="313">
        <v>578</v>
      </c>
      <c r="I34" s="312">
        <f t="shared" si="2"/>
        <v>3.84385183214737</v>
      </c>
    </row>
    <row r="35" spans="1:9" ht="32.25" customHeight="1">
      <c r="A35" s="92">
        <v>5</v>
      </c>
      <c r="B35" s="400" t="s">
        <v>454</v>
      </c>
      <c r="C35" s="401" t="s">
        <v>454</v>
      </c>
      <c r="D35" s="402" t="s">
        <v>433</v>
      </c>
      <c r="E35" s="408" t="s">
        <v>433</v>
      </c>
      <c r="F35" s="408" t="s">
        <v>433</v>
      </c>
      <c r="G35" s="409" t="s">
        <v>433</v>
      </c>
      <c r="H35" s="313">
        <v>408</v>
      </c>
      <c r="I35" s="312">
        <f t="shared" si="2"/>
        <v>2.7133071756334375</v>
      </c>
    </row>
    <row r="36" spans="1:9" ht="33" customHeight="1">
      <c r="A36" s="94">
        <v>6</v>
      </c>
      <c r="B36" s="400" t="s">
        <v>455</v>
      </c>
      <c r="C36" s="401" t="s">
        <v>455</v>
      </c>
      <c r="D36" s="402" t="s">
        <v>153</v>
      </c>
      <c r="E36" s="408" t="s">
        <v>153</v>
      </c>
      <c r="F36" s="408" t="s">
        <v>153</v>
      </c>
      <c r="G36" s="409" t="s">
        <v>153</v>
      </c>
      <c r="H36" s="313">
        <v>332</v>
      </c>
      <c r="I36" s="312">
        <f t="shared" si="2"/>
        <v>2.207887211544856</v>
      </c>
    </row>
    <row r="37" spans="1:9" ht="18" customHeight="1">
      <c r="A37" s="92">
        <v>7</v>
      </c>
      <c r="B37" s="400" t="s">
        <v>456</v>
      </c>
      <c r="C37" s="401" t="s">
        <v>456</v>
      </c>
      <c r="D37" s="402" t="s">
        <v>323</v>
      </c>
      <c r="E37" s="408" t="s">
        <v>323</v>
      </c>
      <c r="F37" s="408" t="s">
        <v>323</v>
      </c>
      <c r="G37" s="409" t="s">
        <v>323</v>
      </c>
      <c r="H37" s="313">
        <v>222</v>
      </c>
      <c r="I37" s="312">
        <f t="shared" si="2"/>
        <v>1.4763583161534881</v>
      </c>
    </row>
    <row r="38" spans="1:9" ht="29.25" customHeight="1">
      <c r="A38" s="94">
        <v>8</v>
      </c>
      <c r="B38" s="400" t="s">
        <v>457</v>
      </c>
      <c r="C38" s="401" t="s">
        <v>457</v>
      </c>
      <c r="D38" s="410" t="s">
        <v>458</v>
      </c>
      <c r="E38" s="410" t="s">
        <v>458</v>
      </c>
      <c r="F38" s="410" t="s">
        <v>458</v>
      </c>
      <c r="G38" s="411" t="s">
        <v>458</v>
      </c>
      <c r="H38" s="313">
        <v>218</v>
      </c>
      <c r="I38" s="312">
        <f t="shared" si="2"/>
        <v>1.449757265411984</v>
      </c>
    </row>
    <row r="39" spans="1:9" ht="29.25" customHeight="1">
      <c r="A39" s="92">
        <v>9</v>
      </c>
      <c r="B39" s="400" t="s">
        <v>459</v>
      </c>
      <c r="C39" s="407" t="s">
        <v>459</v>
      </c>
      <c r="D39" s="402" t="s">
        <v>460</v>
      </c>
      <c r="E39" s="408" t="s">
        <v>460</v>
      </c>
      <c r="F39" s="408" t="s">
        <v>460</v>
      </c>
      <c r="G39" s="409" t="s">
        <v>460</v>
      </c>
      <c r="H39" s="313">
        <v>204</v>
      </c>
      <c r="I39" s="312">
        <f t="shared" si="2"/>
        <v>1.3566535878167187</v>
      </c>
    </row>
    <row r="40" spans="1:9" ht="30.75" customHeight="1">
      <c r="A40" s="94">
        <v>10</v>
      </c>
      <c r="B40" s="400" t="s">
        <v>461</v>
      </c>
      <c r="C40" s="407" t="s">
        <v>461</v>
      </c>
      <c r="D40" s="402" t="s">
        <v>315</v>
      </c>
      <c r="E40" s="408" t="s">
        <v>315</v>
      </c>
      <c r="F40" s="408" t="s">
        <v>315</v>
      </c>
      <c r="G40" s="409" t="s">
        <v>315</v>
      </c>
      <c r="H40" s="313">
        <v>203</v>
      </c>
      <c r="I40" s="312">
        <f t="shared" si="2"/>
        <v>1.3500033251313426</v>
      </c>
    </row>
    <row r="41" spans="1:8" ht="15">
      <c r="A41" s="315"/>
      <c r="B41" s="315"/>
      <c r="C41" s="315"/>
      <c r="D41" s="315"/>
      <c r="E41" s="315"/>
      <c r="F41" s="315"/>
      <c r="G41" s="315"/>
      <c r="H41" s="315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&amp;L25.10.2013&amp;CTÜRKİYE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B24" sqref="AB24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46" t="s">
        <v>412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3" spans="1:17" ht="15.75">
      <c r="A3" s="447" t="s">
        <v>154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ht="15.75" thickBot="1">
      <c r="J4" s="95"/>
    </row>
    <row r="5" spans="1:17" s="97" customFormat="1" ht="17.25" customHeight="1" thickBot="1" thickTop="1">
      <c r="A5" s="448" t="s">
        <v>155</v>
      </c>
      <c r="B5" s="451" t="s">
        <v>418</v>
      </c>
      <c r="C5" s="452"/>
      <c r="D5" s="452"/>
      <c r="E5" s="452"/>
      <c r="F5" s="452"/>
      <c r="G5" s="452"/>
      <c r="H5" s="452"/>
      <c r="I5" s="453"/>
      <c r="J5" s="451" t="s">
        <v>419</v>
      </c>
      <c r="K5" s="452"/>
      <c r="L5" s="452"/>
      <c r="M5" s="452"/>
      <c r="N5" s="452"/>
      <c r="O5" s="452"/>
      <c r="P5" s="452"/>
      <c r="Q5" s="453"/>
    </row>
    <row r="6" spans="1:17" ht="15.75" customHeight="1" thickTop="1">
      <c r="A6" s="449"/>
      <c r="B6" s="454" t="s">
        <v>156</v>
      </c>
      <c r="C6" s="454"/>
      <c r="D6" s="454"/>
      <c r="E6" s="433" t="s">
        <v>157</v>
      </c>
      <c r="F6" s="435"/>
      <c r="G6" s="454" t="s">
        <v>158</v>
      </c>
      <c r="H6" s="454"/>
      <c r="I6" s="435"/>
      <c r="J6" s="454" t="s">
        <v>156</v>
      </c>
      <c r="K6" s="454"/>
      <c r="L6" s="454"/>
      <c r="M6" s="433" t="s">
        <v>157</v>
      </c>
      <c r="N6" s="455"/>
      <c r="O6" s="433" t="s">
        <v>158</v>
      </c>
      <c r="P6" s="434"/>
      <c r="Q6" s="435"/>
    </row>
    <row r="7" spans="1:17" ht="15" customHeight="1">
      <c r="A7" s="449"/>
      <c r="B7" s="432" t="s">
        <v>159</v>
      </c>
      <c r="C7" s="426" t="s">
        <v>160</v>
      </c>
      <c r="D7" s="438" t="s">
        <v>161</v>
      </c>
      <c r="E7" s="431" t="s">
        <v>159</v>
      </c>
      <c r="F7" s="440" t="s">
        <v>160</v>
      </c>
      <c r="G7" s="442" t="s">
        <v>159</v>
      </c>
      <c r="H7" s="426" t="s">
        <v>160</v>
      </c>
      <c r="I7" s="444" t="s">
        <v>161</v>
      </c>
      <c r="J7" s="431" t="s">
        <v>159</v>
      </c>
      <c r="K7" s="425" t="s">
        <v>160</v>
      </c>
      <c r="L7" s="423" t="s">
        <v>161</v>
      </c>
      <c r="M7" s="427" t="s">
        <v>159</v>
      </c>
      <c r="N7" s="429" t="s">
        <v>160</v>
      </c>
      <c r="O7" s="431" t="s">
        <v>159</v>
      </c>
      <c r="P7" s="425" t="s">
        <v>160</v>
      </c>
      <c r="Q7" s="423" t="s">
        <v>161</v>
      </c>
    </row>
    <row r="8" spans="1:17" ht="24.75" customHeight="1" thickBot="1">
      <c r="A8" s="450"/>
      <c r="B8" s="436"/>
      <c r="C8" s="437"/>
      <c r="D8" s="439"/>
      <c r="E8" s="432"/>
      <c r="F8" s="441"/>
      <c r="G8" s="443"/>
      <c r="H8" s="437"/>
      <c r="I8" s="445"/>
      <c r="J8" s="432"/>
      <c r="K8" s="426"/>
      <c r="L8" s="424"/>
      <c r="M8" s="428"/>
      <c r="N8" s="430"/>
      <c r="O8" s="432"/>
      <c r="P8" s="426"/>
      <c r="Q8" s="424"/>
    </row>
    <row r="9" spans="1:17" ht="16.5" thickTop="1">
      <c r="A9" s="98" t="s">
        <v>162</v>
      </c>
      <c r="B9" s="99">
        <v>91</v>
      </c>
      <c r="C9" s="100">
        <v>1</v>
      </c>
      <c r="D9" s="101">
        <v>36</v>
      </c>
      <c r="E9" s="99">
        <v>18</v>
      </c>
      <c r="F9" s="101">
        <v>2</v>
      </c>
      <c r="G9" s="99">
        <v>21</v>
      </c>
      <c r="H9" s="100">
        <v>0</v>
      </c>
      <c r="I9" s="101">
        <v>38</v>
      </c>
      <c r="J9" s="99">
        <v>55</v>
      </c>
      <c r="K9" s="100">
        <v>1</v>
      </c>
      <c r="L9" s="101">
        <v>78</v>
      </c>
      <c r="M9" s="99">
        <v>8</v>
      </c>
      <c r="N9" s="101">
        <v>0</v>
      </c>
      <c r="O9" s="99">
        <v>21</v>
      </c>
      <c r="P9" s="100">
        <v>1</v>
      </c>
      <c r="Q9" s="101">
        <v>34</v>
      </c>
    </row>
    <row r="10" spans="1:17" ht="15.75">
      <c r="A10" s="102" t="s">
        <v>163</v>
      </c>
      <c r="B10" s="103">
        <v>12</v>
      </c>
      <c r="C10" s="104">
        <v>0</v>
      </c>
      <c r="D10" s="105">
        <v>8</v>
      </c>
      <c r="E10" s="103">
        <v>3</v>
      </c>
      <c r="F10" s="105">
        <v>2</v>
      </c>
      <c r="G10" s="103">
        <v>0</v>
      </c>
      <c r="H10" s="104">
        <v>0</v>
      </c>
      <c r="I10" s="105">
        <v>11</v>
      </c>
      <c r="J10" s="103">
        <v>9</v>
      </c>
      <c r="K10" s="104">
        <v>0</v>
      </c>
      <c r="L10" s="105">
        <v>11</v>
      </c>
      <c r="M10" s="103">
        <v>3</v>
      </c>
      <c r="N10" s="105">
        <v>0</v>
      </c>
      <c r="O10" s="103">
        <v>0</v>
      </c>
      <c r="P10" s="104">
        <v>3</v>
      </c>
      <c r="Q10" s="105">
        <v>0</v>
      </c>
    </row>
    <row r="11" spans="1:17" ht="15.75">
      <c r="A11" s="98" t="s">
        <v>164</v>
      </c>
      <c r="B11" s="103">
        <v>12</v>
      </c>
      <c r="C11" s="104">
        <v>0</v>
      </c>
      <c r="D11" s="105">
        <v>10</v>
      </c>
      <c r="E11" s="103">
        <v>2</v>
      </c>
      <c r="F11" s="105">
        <v>0</v>
      </c>
      <c r="G11" s="103">
        <v>2</v>
      </c>
      <c r="H11" s="104">
        <v>3</v>
      </c>
      <c r="I11" s="105">
        <v>13</v>
      </c>
      <c r="J11" s="103">
        <v>24</v>
      </c>
      <c r="K11" s="104">
        <v>1</v>
      </c>
      <c r="L11" s="105">
        <v>35</v>
      </c>
      <c r="M11" s="103">
        <v>1</v>
      </c>
      <c r="N11" s="105">
        <v>0</v>
      </c>
      <c r="O11" s="103">
        <v>5</v>
      </c>
      <c r="P11" s="104">
        <v>0</v>
      </c>
      <c r="Q11" s="105">
        <v>2</v>
      </c>
    </row>
    <row r="12" spans="1:17" ht="15.75">
      <c r="A12" s="102" t="s">
        <v>165</v>
      </c>
      <c r="B12" s="103">
        <v>8</v>
      </c>
      <c r="C12" s="104">
        <v>0</v>
      </c>
      <c r="D12" s="105">
        <v>10</v>
      </c>
      <c r="E12" s="103">
        <v>2</v>
      </c>
      <c r="F12" s="105">
        <v>0</v>
      </c>
      <c r="G12" s="103">
        <v>2</v>
      </c>
      <c r="H12" s="104">
        <v>0</v>
      </c>
      <c r="I12" s="105">
        <v>1</v>
      </c>
      <c r="J12" s="103">
        <v>2</v>
      </c>
      <c r="K12" s="104">
        <v>0</v>
      </c>
      <c r="L12" s="105">
        <v>5</v>
      </c>
      <c r="M12" s="103">
        <v>0</v>
      </c>
      <c r="N12" s="105">
        <v>0</v>
      </c>
      <c r="O12" s="103">
        <v>2</v>
      </c>
      <c r="P12" s="104">
        <v>0</v>
      </c>
      <c r="Q12" s="105">
        <v>756</v>
      </c>
    </row>
    <row r="13" spans="1:17" ht="15.75">
      <c r="A13" s="98" t="s">
        <v>166</v>
      </c>
      <c r="B13" s="103">
        <v>9</v>
      </c>
      <c r="C13" s="104">
        <v>0</v>
      </c>
      <c r="D13" s="105">
        <v>8</v>
      </c>
      <c r="E13" s="103">
        <v>0</v>
      </c>
      <c r="F13" s="105">
        <v>0</v>
      </c>
      <c r="G13" s="103">
        <v>1</v>
      </c>
      <c r="H13" s="104">
        <v>2</v>
      </c>
      <c r="I13" s="105">
        <v>5</v>
      </c>
      <c r="J13" s="103">
        <v>4</v>
      </c>
      <c r="K13" s="104">
        <v>0</v>
      </c>
      <c r="L13" s="105">
        <v>23</v>
      </c>
      <c r="M13" s="103">
        <v>0</v>
      </c>
      <c r="N13" s="105">
        <v>1</v>
      </c>
      <c r="O13" s="103">
        <v>1</v>
      </c>
      <c r="P13" s="104">
        <v>1</v>
      </c>
      <c r="Q13" s="105">
        <v>3</v>
      </c>
    </row>
    <row r="14" spans="1:17" ht="15.75">
      <c r="A14" s="102" t="s">
        <v>167</v>
      </c>
      <c r="B14" s="103">
        <v>479</v>
      </c>
      <c r="C14" s="104">
        <v>7</v>
      </c>
      <c r="D14" s="105">
        <v>143</v>
      </c>
      <c r="E14" s="103">
        <v>60</v>
      </c>
      <c r="F14" s="105">
        <v>13</v>
      </c>
      <c r="G14" s="103">
        <v>83</v>
      </c>
      <c r="H14" s="104">
        <v>13</v>
      </c>
      <c r="I14" s="105">
        <v>165</v>
      </c>
      <c r="J14" s="103">
        <v>323</v>
      </c>
      <c r="K14" s="104">
        <v>3</v>
      </c>
      <c r="L14" s="105">
        <v>639</v>
      </c>
      <c r="M14" s="103">
        <v>36</v>
      </c>
      <c r="N14" s="105">
        <v>2</v>
      </c>
      <c r="O14" s="103">
        <v>85</v>
      </c>
      <c r="P14" s="104">
        <v>8</v>
      </c>
      <c r="Q14" s="105">
        <v>107</v>
      </c>
    </row>
    <row r="15" spans="1:17" ht="15.75">
      <c r="A15" s="98" t="s">
        <v>168</v>
      </c>
      <c r="B15" s="103">
        <v>184</v>
      </c>
      <c r="C15" s="104">
        <v>2</v>
      </c>
      <c r="D15" s="105">
        <v>186</v>
      </c>
      <c r="E15" s="103">
        <v>39</v>
      </c>
      <c r="F15" s="105">
        <v>1</v>
      </c>
      <c r="G15" s="103">
        <v>39</v>
      </c>
      <c r="H15" s="104">
        <v>7</v>
      </c>
      <c r="I15" s="105">
        <v>58</v>
      </c>
      <c r="J15" s="103">
        <v>99</v>
      </c>
      <c r="K15" s="104">
        <v>1</v>
      </c>
      <c r="L15" s="105">
        <v>174</v>
      </c>
      <c r="M15" s="103">
        <v>21</v>
      </c>
      <c r="N15" s="105">
        <v>3</v>
      </c>
      <c r="O15" s="103">
        <v>38</v>
      </c>
      <c r="P15" s="104">
        <v>7</v>
      </c>
      <c r="Q15" s="105">
        <v>30</v>
      </c>
    </row>
    <row r="16" spans="1:17" ht="15.75">
      <c r="A16" s="102" t="s">
        <v>169</v>
      </c>
      <c r="B16" s="103">
        <v>2</v>
      </c>
      <c r="C16" s="104">
        <v>0</v>
      </c>
      <c r="D16" s="105">
        <v>0</v>
      </c>
      <c r="E16" s="103">
        <v>0</v>
      </c>
      <c r="F16" s="105">
        <v>0</v>
      </c>
      <c r="G16" s="103">
        <v>0</v>
      </c>
      <c r="H16" s="104">
        <v>0</v>
      </c>
      <c r="I16" s="105">
        <v>1</v>
      </c>
      <c r="J16" s="103">
        <v>0</v>
      </c>
      <c r="K16" s="104">
        <v>0</v>
      </c>
      <c r="L16" s="105">
        <v>8</v>
      </c>
      <c r="M16" s="103">
        <v>1</v>
      </c>
      <c r="N16" s="105">
        <v>0</v>
      </c>
      <c r="O16" s="103">
        <v>1</v>
      </c>
      <c r="P16" s="104">
        <v>0</v>
      </c>
      <c r="Q16" s="105">
        <v>5</v>
      </c>
    </row>
    <row r="17" spans="1:17" ht="15.75">
      <c r="A17" s="98" t="s">
        <v>170</v>
      </c>
      <c r="B17" s="103">
        <v>31</v>
      </c>
      <c r="C17" s="104">
        <v>2</v>
      </c>
      <c r="D17" s="105">
        <v>72</v>
      </c>
      <c r="E17" s="103">
        <v>3</v>
      </c>
      <c r="F17" s="105">
        <v>2</v>
      </c>
      <c r="G17" s="103">
        <v>7</v>
      </c>
      <c r="H17" s="104">
        <v>3</v>
      </c>
      <c r="I17" s="105">
        <v>33</v>
      </c>
      <c r="J17" s="103">
        <v>18</v>
      </c>
      <c r="K17" s="104">
        <v>0</v>
      </c>
      <c r="L17" s="105">
        <v>104</v>
      </c>
      <c r="M17" s="103">
        <v>5</v>
      </c>
      <c r="N17" s="105">
        <v>0</v>
      </c>
      <c r="O17" s="103">
        <v>12</v>
      </c>
      <c r="P17" s="104">
        <v>2</v>
      </c>
      <c r="Q17" s="105">
        <v>38</v>
      </c>
    </row>
    <row r="18" spans="1:17" ht="15.75">
      <c r="A18" s="102" t="s">
        <v>171</v>
      </c>
      <c r="B18" s="103">
        <v>22</v>
      </c>
      <c r="C18" s="104">
        <v>1</v>
      </c>
      <c r="D18" s="105">
        <v>42</v>
      </c>
      <c r="E18" s="103">
        <v>3</v>
      </c>
      <c r="F18" s="105">
        <v>2</v>
      </c>
      <c r="G18" s="103">
        <v>7</v>
      </c>
      <c r="H18" s="104">
        <v>4</v>
      </c>
      <c r="I18" s="105">
        <v>16</v>
      </c>
      <c r="J18" s="103">
        <v>9</v>
      </c>
      <c r="K18" s="104">
        <v>4</v>
      </c>
      <c r="L18" s="105">
        <v>44</v>
      </c>
      <c r="M18" s="103">
        <v>2</v>
      </c>
      <c r="N18" s="105">
        <v>2</v>
      </c>
      <c r="O18" s="103">
        <v>8</v>
      </c>
      <c r="P18" s="104">
        <v>6</v>
      </c>
      <c r="Q18" s="105">
        <v>14</v>
      </c>
    </row>
    <row r="19" spans="1:17" ht="15.75">
      <c r="A19" s="98" t="s">
        <v>172</v>
      </c>
      <c r="B19" s="103">
        <v>9</v>
      </c>
      <c r="C19" s="104">
        <v>2</v>
      </c>
      <c r="D19" s="105">
        <v>13</v>
      </c>
      <c r="E19" s="103">
        <v>0</v>
      </c>
      <c r="F19" s="105">
        <v>2</v>
      </c>
      <c r="G19" s="103">
        <v>0</v>
      </c>
      <c r="H19" s="104">
        <v>1</v>
      </c>
      <c r="I19" s="105">
        <v>0</v>
      </c>
      <c r="J19" s="103">
        <v>3</v>
      </c>
      <c r="K19" s="104">
        <v>0</v>
      </c>
      <c r="L19" s="105">
        <v>10</v>
      </c>
      <c r="M19" s="103">
        <v>0</v>
      </c>
      <c r="N19" s="105">
        <v>0</v>
      </c>
      <c r="O19" s="103">
        <v>1</v>
      </c>
      <c r="P19" s="104">
        <v>0</v>
      </c>
      <c r="Q19" s="105">
        <v>1</v>
      </c>
    </row>
    <row r="20" spans="1:17" ht="15.75">
      <c r="A20" s="102" t="s">
        <v>173</v>
      </c>
      <c r="B20" s="103">
        <v>5</v>
      </c>
      <c r="C20" s="104">
        <v>0</v>
      </c>
      <c r="D20" s="105">
        <v>4</v>
      </c>
      <c r="E20" s="103">
        <v>0</v>
      </c>
      <c r="F20" s="105">
        <v>0</v>
      </c>
      <c r="G20" s="103">
        <v>1</v>
      </c>
      <c r="H20" s="104">
        <v>0</v>
      </c>
      <c r="I20" s="105">
        <v>3</v>
      </c>
      <c r="J20" s="103">
        <v>7</v>
      </c>
      <c r="K20" s="104">
        <v>0</v>
      </c>
      <c r="L20" s="105">
        <v>11</v>
      </c>
      <c r="M20" s="103">
        <v>1</v>
      </c>
      <c r="N20" s="105">
        <v>0</v>
      </c>
      <c r="O20" s="103">
        <v>0</v>
      </c>
      <c r="P20" s="104">
        <v>0</v>
      </c>
      <c r="Q20" s="105">
        <v>1</v>
      </c>
    </row>
    <row r="21" spans="1:17" ht="15.75">
      <c r="A21" s="98" t="s">
        <v>174</v>
      </c>
      <c r="B21" s="103">
        <v>2</v>
      </c>
      <c r="C21" s="104">
        <v>0</v>
      </c>
      <c r="D21" s="105">
        <v>6</v>
      </c>
      <c r="E21" s="103">
        <v>0</v>
      </c>
      <c r="F21" s="105">
        <v>0</v>
      </c>
      <c r="G21" s="103">
        <v>1</v>
      </c>
      <c r="H21" s="104">
        <v>0</v>
      </c>
      <c r="I21" s="105">
        <v>1</v>
      </c>
      <c r="J21" s="103">
        <v>0</v>
      </c>
      <c r="K21" s="104">
        <v>0</v>
      </c>
      <c r="L21" s="105">
        <v>5</v>
      </c>
      <c r="M21" s="103">
        <v>0</v>
      </c>
      <c r="N21" s="105">
        <v>0</v>
      </c>
      <c r="O21" s="103">
        <v>1</v>
      </c>
      <c r="P21" s="104">
        <v>0</v>
      </c>
      <c r="Q21" s="105">
        <v>2</v>
      </c>
    </row>
    <row r="22" spans="1:17" ht="15.75">
      <c r="A22" s="102" t="s">
        <v>175</v>
      </c>
      <c r="B22" s="103">
        <v>3</v>
      </c>
      <c r="C22" s="104">
        <v>0</v>
      </c>
      <c r="D22" s="105">
        <v>17</v>
      </c>
      <c r="E22" s="103">
        <v>1</v>
      </c>
      <c r="F22" s="105">
        <v>0</v>
      </c>
      <c r="G22" s="103">
        <v>2</v>
      </c>
      <c r="H22" s="104">
        <v>1</v>
      </c>
      <c r="I22" s="105">
        <v>5</v>
      </c>
      <c r="J22" s="103">
        <v>4</v>
      </c>
      <c r="K22" s="104">
        <v>0</v>
      </c>
      <c r="L22" s="105">
        <v>5</v>
      </c>
      <c r="M22" s="103">
        <v>1</v>
      </c>
      <c r="N22" s="105">
        <v>0</v>
      </c>
      <c r="O22" s="103">
        <v>0</v>
      </c>
      <c r="P22" s="104">
        <v>2</v>
      </c>
      <c r="Q22" s="105">
        <v>2</v>
      </c>
    </row>
    <row r="23" spans="1:17" ht="15.75">
      <c r="A23" s="98" t="s">
        <v>176</v>
      </c>
      <c r="B23" s="103">
        <v>9</v>
      </c>
      <c r="C23" s="104">
        <v>0</v>
      </c>
      <c r="D23" s="105">
        <v>12</v>
      </c>
      <c r="E23" s="103">
        <v>0</v>
      </c>
      <c r="F23" s="105">
        <v>0</v>
      </c>
      <c r="G23" s="103">
        <v>1</v>
      </c>
      <c r="H23" s="104">
        <v>0</v>
      </c>
      <c r="I23" s="105">
        <v>1</v>
      </c>
      <c r="J23" s="103">
        <v>4</v>
      </c>
      <c r="K23" s="104">
        <v>0</v>
      </c>
      <c r="L23" s="105">
        <v>5</v>
      </c>
      <c r="M23" s="103">
        <v>0</v>
      </c>
      <c r="N23" s="105">
        <v>1</v>
      </c>
      <c r="O23" s="103">
        <v>2</v>
      </c>
      <c r="P23" s="104">
        <v>0</v>
      </c>
      <c r="Q23" s="105">
        <v>3</v>
      </c>
    </row>
    <row r="24" spans="1:17" ht="15.75">
      <c r="A24" s="102" t="s">
        <v>177</v>
      </c>
      <c r="B24" s="103">
        <v>143</v>
      </c>
      <c r="C24" s="104">
        <v>10</v>
      </c>
      <c r="D24" s="105">
        <v>63</v>
      </c>
      <c r="E24" s="103">
        <v>20</v>
      </c>
      <c r="F24" s="105">
        <v>3</v>
      </c>
      <c r="G24" s="103">
        <v>22</v>
      </c>
      <c r="H24" s="104">
        <v>6</v>
      </c>
      <c r="I24" s="105">
        <v>18</v>
      </c>
      <c r="J24" s="103">
        <v>95</v>
      </c>
      <c r="K24" s="104">
        <v>2</v>
      </c>
      <c r="L24" s="105">
        <v>65</v>
      </c>
      <c r="M24" s="103">
        <v>16</v>
      </c>
      <c r="N24" s="105">
        <v>3</v>
      </c>
      <c r="O24" s="103">
        <v>17</v>
      </c>
      <c r="P24" s="104">
        <v>3</v>
      </c>
      <c r="Q24" s="105">
        <v>45</v>
      </c>
    </row>
    <row r="25" spans="1:17" ht="15.75">
      <c r="A25" s="98" t="s">
        <v>178</v>
      </c>
      <c r="B25" s="103">
        <v>9</v>
      </c>
      <c r="C25" s="104">
        <v>0</v>
      </c>
      <c r="D25" s="105">
        <v>30</v>
      </c>
      <c r="E25" s="103">
        <v>3</v>
      </c>
      <c r="F25" s="105">
        <v>0</v>
      </c>
      <c r="G25" s="103">
        <v>2</v>
      </c>
      <c r="H25" s="104">
        <v>2</v>
      </c>
      <c r="I25" s="105">
        <v>12</v>
      </c>
      <c r="J25" s="103">
        <v>8</v>
      </c>
      <c r="K25" s="104">
        <v>0</v>
      </c>
      <c r="L25" s="105">
        <v>27</v>
      </c>
      <c r="M25" s="103">
        <v>1</v>
      </c>
      <c r="N25" s="105">
        <v>0</v>
      </c>
      <c r="O25" s="103">
        <v>1</v>
      </c>
      <c r="P25" s="104">
        <v>2</v>
      </c>
      <c r="Q25" s="105">
        <v>9</v>
      </c>
    </row>
    <row r="26" spans="1:17" ht="15.75">
      <c r="A26" s="102" t="s">
        <v>179</v>
      </c>
      <c r="B26" s="103">
        <v>3</v>
      </c>
      <c r="C26" s="104">
        <v>0</v>
      </c>
      <c r="D26" s="105">
        <v>3</v>
      </c>
      <c r="E26" s="103">
        <v>0</v>
      </c>
      <c r="F26" s="105">
        <v>0</v>
      </c>
      <c r="G26" s="103">
        <v>0</v>
      </c>
      <c r="H26" s="104">
        <v>0</v>
      </c>
      <c r="I26" s="105">
        <v>1</v>
      </c>
      <c r="J26" s="103">
        <v>2</v>
      </c>
      <c r="K26" s="104">
        <v>2</v>
      </c>
      <c r="L26" s="105">
        <v>2</v>
      </c>
      <c r="M26" s="103">
        <v>1</v>
      </c>
      <c r="N26" s="105">
        <v>0</v>
      </c>
      <c r="O26" s="103">
        <v>1</v>
      </c>
      <c r="P26" s="104">
        <v>3</v>
      </c>
      <c r="Q26" s="105">
        <v>1</v>
      </c>
    </row>
    <row r="27" spans="1:17" ht="15.75">
      <c r="A27" s="98" t="s">
        <v>180</v>
      </c>
      <c r="B27" s="103">
        <v>13</v>
      </c>
      <c r="C27" s="104">
        <v>0</v>
      </c>
      <c r="D27" s="105">
        <v>25</v>
      </c>
      <c r="E27" s="103">
        <v>2</v>
      </c>
      <c r="F27" s="105">
        <v>2</v>
      </c>
      <c r="G27" s="103">
        <v>0</v>
      </c>
      <c r="H27" s="104">
        <v>1</v>
      </c>
      <c r="I27" s="105">
        <v>9</v>
      </c>
      <c r="J27" s="103">
        <v>10</v>
      </c>
      <c r="K27" s="104">
        <v>1</v>
      </c>
      <c r="L27" s="105">
        <v>23</v>
      </c>
      <c r="M27" s="103">
        <v>2</v>
      </c>
      <c r="N27" s="105">
        <v>0</v>
      </c>
      <c r="O27" s="103">
        <v>1</v>
      </c>
      <c r="P27" s="104">
        <v>1</v>
      </c>
      <c r="Q27" s="105">
        <v>9</v>
      </c>
    </row>
    <row r="28" spans="1:17" ht="15.75">
      <c r="A28" s="102" t="s">
        <v>181</v>
      </c>
      <c r="B28" s="103">
        <v>35</v>
      </c>
      <c r="C28" s="104">
        <v>2</v>
      </c>
      <c r="D28" s="105">
        <v>86</v>
      </c>
      <c r="E28" s="103">
        <v>6</v>
      </c>
      <c r="F28" s="105">
        <v>1</v>
      </c>
      <c r="G28" s="103">
        <v>11</v>
      </c>
      <c r="H28" s="104">
        <v>1</v>
      </c>
      <c r="I28" s="105">
        <v>13</v>
      </c>
      <c r="J28" s="103">
        <v>23</v>
      </c>
      <c r="K28" s="104">
        <v>0</v>
      </c>
      <c r="L28" s="105">
        <v>78</v>
      </c>
      <c r="M28" s="103">
        <v>4</v>
      </c>
      <c r="N28" s="105">
        <v>0</v>
      </c>
      <c r="O28" s="103">
        <v>5</v>
      </c>
      <c r="P28" s="104">
        <v>1</v>
      </c>
      <c r="Q28" s="105">
        <v>17</v>
      </c>
    </row>
    <row r="29" spans="1:17" ht="15.75">
      <c r="A29" s="98" t="s">
        <v>182</v>
      </c>
      <c r="B29" s="103">
        <v>41</v>
      </c>
      <c r="C29" s="104">
        <v>0</v>
      </c>
      <c r="D29" s="105">
        <v>25</v>
      </c>
      <c r="E29" s="103">
        <v>5</v>
      </c>
      <c r="F29" s="105">
        <v>0</v>
      </c>
      <c r="G29" s="103">
        <v>6</v>
      </c>
      <c r="H29" s="104">
        <v>0</v>
      </c>
      <c r="I29" s="105">
        <v>5</v>
      </c>
      <c r="J29" s="103">
        <v>22</v>
      </c>
      <c r="K29" s="104">
        <v>0</v>
      </c>
      <c r="L29" s="105">
        <v>33</v>
      </c>
      <c r="M29" s="103">
        <v>1</v>
      </c>
      <c r="N29" s="105">
        <v>0</v>
      </c>
      <c r="O29" s="103">
        <v>9</v>
      </c>
      <c r="P29" s="104">
        <v>0</v>
      </c>
      <c r="Q29" s="105">
        <v>5</v>
      </c>
    </row>
    <row r="30" spans="1:17" ht="15.75">
      <c r="A30" s="102" t="s">
        <v>183</v>
      </c>
      <c r="B30" s="103">
        <v>1</v>
      </c>
      <c r="C30" s="104">
        <v>1</v>
      </c>
      <c r="D30" s="105">
        <v>4</v>
      </c>
      <c r="E30" s="103">
        <v>0</v>
      </c>
      <c r="F30" s="105">
        <v>2</v>
      </c>
      <c r="G30" s="103">
        <v>1</v>
      </c>
      <c r="H30" s="104">
        <v>0</v>
      </c>
      <c r="I30" s="105">
        <v>4</v>
      </c>
      <c r="J30" s="103">
        <v>5</v>
      </c>
      <c r="K30" s="104">
        <v>0</v>
      </c>
      <c r="L30" s="105">
        <v>9</v>
      </c>
      <c r="M30" s="103">
        <v>0</v>
      </c>
      <c r="N30" s="105">
        <v>0</v>
      </c>
      <c r="O30" s="103">
        <v>2</v>
      </c>
      <c r="P30" s="104">
        <v>1</v>
      </c>
      <c r="Q30" s="105">
        <v>6</v>
      </c>
    </row>
    <row r="31" spans="1:17" ht="15.75">
      <c r="A31" s="98" t="s">
        <v>184</v>
      </c>
      <c r="B31" s="103">
        <v>17</v>
      </c>
      <c r="C31" s="104">
        <v>1</v>
      </c>
      <c r="D31" s="105">
        <v>11</v>
      </c>
      <c r="E31" s="103">
        <v>3</v>
      </c>
      <c r="F31" s="105">
        <v>0</v>
      </c>
      <c r="G31" s="103">
        <v>0</v>
      </c>
      <c r="H31" s="104">
        <v>0</v>
      </c>
      <c r="I31" s="105">
        <v>2</v>
      </c>
      <c r="J31" s="103">
        <v>16</v>
      </c>
      <c r="K31" s="104">
        <v>0</v>
      </c>
      <c r="L31" s="105">
        <v>15</v>
      </c>
      <c r="M31" s="103">
        <v>1</v>
      </c>
      <c r="N31" s="105">
        <v>0</v>
      </c>
      <c r="O31" s="103">
        <v>3</v>
      </c>
      <c r="P31" s="104">
        <v>0</v>
      </c>
      <c r="Q31" s="105">
        <v>1</v>
      </c>
    </row>
    <row r="32" spans="1:17" ht="15.75">
      <c r="A32" s="102" t="s">
        <v>185</v>
      </c>
      <c r="B32" s="103">
        <v>5</v>
      </c>
      <c r="C32" s="104">
        <v>0</v>
      </c>
      <c r="D32" s="105">
        <v>14</v>
      </c>
      <c r="E32" s="103">
        <v>2</v>
      </c>
      <c r="F32" s="105">
        <v>1</v>
      </c>
      <c r="G32" s="103">
        <v>0</v>
      </c>
      <c r="H32" s="104">
        <v>0</v>
      </c>
      <c r="I32" s="105">
        <v>7</v>
      </c>
      <c r="J32" s="103">
        <v>1</v>
      </c>
      <c r="K32" s="104">
        <v>0</v>
      </c>
      <c r="L32" s="105">
        <v>17</v>
      </c>
      <c r="M32" s="103">
        <v>1</v>
      </c>
      <c r="N32" s="105">
        <v>1</v>
      </c>
      <c r="O32" s="103">
        <v>1</v>
      </c>
      <c r="P32" s="104">
        <v>1</v>
      </c>
      <c r="Q32" s="105">
        <v>10</v>
      </c>
    </row>
    <row r="33" spans="1:17" ht="15.75">
      <c r="A33" s="98" t="s">
        <v>186</v>
      </c>
      <c r="B33" s="103">
        <v>10</v>
      </c>
      <c r="C33" s="104">
        <v>0</v>
      </c>
      <c r="D33" s="105">
        <v>7</v>
      </c>
      <c r="E33" s="103">
        <v>1</v>
      </c>
      <c r="F33" s="105">
        <v>6</v>
      </c>
      <c r="G33" s="103">
        <v>4</v>
      </c>
      <c r="H33" s="104">
        <v>3</v>
      </c>
      <c r="I33" s="105">
        <v>7</v>
      </c>
      <c r="J33" s="103">
        <v>11</v>
      </c>
      <c r="K33" s="104">
        <v>0</v>
      </c>
      <c r="L33" s="105">
        <v>9</v>
      </c>
      <c r="M33" s="103">
        <v>1</v>
      </c>
      <c r="N33" s="105">
        <v>0</v>
      </c>
      <c r="O33" s="103">
        <v>3</v>
      </c>
      <c r="P33" s="104">
        <v>0</v>
      </c>
      <c r="Q33" s="105">
        <v>34</v>
      </c>
    </row>
    <row r="34" spans="1:17" ht="15.75">
      <c r="A34" s="102" t="s">
        <v>187</v>
      </c>
      <c r="B34" s="103">
        <v>29</v>
      </c>
      <c r="C34" s="104">
        <v>0</v>
      </c>
      <c r="D34" s="105">
        <v>113</v>
      </c>
      <c r="E34" s="103">
        <v>2</v>
      </c>
      <c r="F34" s="105">
        <v>0</v>
      </c>
      <c r="G34" s="103">
        <v>7</v>
      </c>
      <c r="H34" s="104">
        <v>0</v>
      </c>
      <c r="I34" s="105">
        <v>28</v>
      </c>
      <c r="J34" s="103">
        <v>18</v>
      </c>
      <c r="K34" s="104">
        <v>0</v>
      </c>
      <c r="L34" s="105">
        <v>113</v>
      </c>
      <c r="M34" s="103">
        <v>3</v>
      </c>
      <c r="N34" s="105">
        <v>0</v>
      </c>
      <c r="O34" s="103">
        <v>6</v>
      </c>
      <c r="P34" s="104">
        <v>2</v>
      </c>
      <c r="Q34" s="105">
        <v>29</v>
      </c>
    </row>
    <row r="35" spans="1:17" ht="15.75">
      <c r="A35" s="98" t="s">
        <v>188</v>
      </c>
      <c r="B35" s="103">
        <v>75</v>
      </c>
      <c r="C35" s="104">
        <v>0</v>
      </c>
      <c r="D35" s="105">
        <v>54</v>
      </c>
      <c r="E35" s="103">
        <v>10</v>
      </c>
      <c r="F35" s="105">
        <v>0</v>
      </c>
      <c r="G35" s="103">
        <v>8</v>
      </c>
      <c r="H35" s="104">
        <v>0</v>
      </c>
      <c r="I35" s="105">
        <v>16</v>
      </c>
      <c r="J35" s="103">
        <v>48</v>
      </c>
      <c r="K35" s="104">
        <v>0</v>
      </c>
      <c r="L35" s="105">
        <v>74</v>
      </c>
      <c r="M35" s="103">
        <v>3</v>
      </c>
      <c r="N35" s="105">
        <v>1</v>
      </c>
      <c r="O35" s="103">
        <v>8</v>
      </c>
      <c r="P35" s="104">
        <v>0</v>
      </c>
      <c r="Q35" s="105">
        <v>9</v>
      </c>
    </row>
    <row r="36" spans="1:17" ht="15.75">
      <c r="A36" s="102" t="s">
        <v>189</v>
      </c>
      <c r="B36" s="103">
        <v>6</v>
      </c>
      <c r="C36" s="104">
        <v>1</v>
      </c>
      <c r="D36" s="105">
        <v>12</v>
      </c>
      <c r="E36" s="103">
        <v>0</v>
      </c>
      <c r="F36" s="105">
        <v>1</v>
      </c>
      <c r="G36" s="103">
        <v>1</v>
      </c>
      <c r="H36" s="104">
        <v>0</v>
      </c>
      <c r="I36" s="105">
        <v>2</v>
      </c>
      <c r="J36" s="103">
        <v>2</v>
      </c>
      <c r="K36" s="104">
        <v>0</v>
      </c>
      <c r="L36" s="105">
        <v>4</v>
      </c>
      <c r="M36" s="103">
        <v>0</v>
      </c>
      <c r="N36" s="105">
        <v>1</v>
      </c>
      <c r="O36" s="103">
        <v>0</v>
      </c>
      <c r="P36" s="104">
        <v>0</v>
      </c>
      <c r="Q36" s="105">
        <v>1</v>
      </c>
    </row>
    <row r="37" spans="1:17" ht="15.75">
      <c r="A37" s="98" t="s">
        <v>190</v>
      </c>
      <c r="B37" s="103">
        <v>0</v>
      </c>
      <c r="C37" s="104">
        <v>0</v>
      </c>
      <c r="D37" s="105">
        <v>5</v>
      </c>
      <c r="E37" s="103">
        <v>0</v>
      </c>
      <c r="F37" s="105">
        <v>0</v>
      </c>
      <c r="G37" s="103">
        <v>0</v>
      </c>
      <c r="H37" s="104">
        <v>2</v>
      </c>
      <c r="I37" s="105">
        <v>0</v>
      </c>
      <c r="J37" s="103">
        <v>2</v>
      </c>
      <c r="K37" s="104">
        <v>0</v>
      </c>
      <c r="L37" s="105">
        <v>6</v>
      </c>
      <c r="M37" s="103">
        <v>1</v>
      </c>
      <c r="N37" s="105">
        <v>0</v>
      </c>
      <c r="O37" s="103">
        <v>0</v>
      </c>
      <c r="P37" s="104">
        <v>0</v>
      </c>
      <c r="Q37" s="105">
        <v>4</v>
      </c>
    </row>
    <row r="38" spans="1:17" ht="15.75">
      <c r="A38" s="102" t="s">
        <v>191</v>
      </c>
      <c r="B38" s="103">
        <v>1</v>
      </c>
      <c r="C38" s="104">
        <v>0</v>
      </c>
      <c r="D38" s="105">
        <v>8</v>
      </c>
      <c r="E38" s="103">
        <v>0</v>
      </c>
      <c r="F38" s="105">
        <v>0</v>
      </c>
      <c r="G38" s="103">
        <v>0</v>
      </c>
      <c r="H38" s="104">
        <v>0</v>
      </c>
      <c r="I38" s="105">
        <v>4</v>
      </c>
      <c r="J38" s="103">
        <v>7</v>
      </c>
      <c r="K38" s="104">
        <v>0</v>
      </c>
      <c r="L38" s="105">
        <v>4</v>
      </c>
      <c r="M38" s="103">
        <v>0</v>
      </c>
      <c r="N38" s="105">
        <v>0</v>
      </c>
      <c r="O38" s="103">
        <v>0</v>
      </c>
      <c r="P38" s="104">
        <v>1</v>
      </c>
      <c r="Q38" s="105">
        <v>3</v>
      </c>
    </row>
    <row r="39" spans="1:17" ht="15.75">
      <c r="A39" s="98" t="s">
        <v>192</v>
      </c>
      <c r="B39" s="103">
        <v>36</v>
      </c>
      <c r="C39" s="104">
        <v>2</v>
      </c>
      <c r="D39" s="105">
        <v>46</v>
      </c>
      <c r="E39" s="103">
        <v>9</v>
      </c>
      <c r="F39" s="105">
        <v>0</v>
      </c>
      <c r="G39" s="103">
        <v>13</v>
      </c>
      <c r="H39" s="104">
        <v>4</v>
      </c>
      <c r="I39" s="105">
        <v>10</v>
      </c>
      <c r="J39" s="103">
        <v>20</v>
      </c>
      <c r="K39" s="104">
        <v>2</v>
      </c>
      <c r="L39" s="105">
        <v>37</v>
      </c>
      <c r="M39" s="103">
        <v>3</v>
      </c>
      <c r="N39" s="105">
        <v>0</v>
      </c>
      <c r="O39" s="103">
        <v>10</v>
      </c>
      <c r="P39" s="104">
        <v>2</v>
      </c>
      <c r="Q39" s="105">
        <v>5</v>
      </c>
    </row>
    <row r="40" spans="1:17" ht="15.75">
      <c r="A40" s="102" t="s">
        <v>193</v>
      </c>
      <c r="B40" s="103">
        <v>7</v>
      </c>
      <c r="C40" s="104">
        <v>2</v>
      </c>
      <c r="D40" s="105">
        <v>13</v>
      </c>
      <c r="E40" s="103">
        <v>6</v>
      </c>
      <c r="F40" s="105">
        <v>0</v>
      </c>
      <c r="G40" s="103">
        <v>2</v>
      </c>
      <c r="H40" s="104">
        <v>0</v>
      </c>
      <c r="I40" s="105">
        <v>4</v>
      </c>
      <c r="J40" s="103">
        <v>6</v>
      </c>
      <c r="K40" s="104">
        <v>0</v>
      </c>
      <c r="L40" s="105">
        <v>11</v>
      </c>
      <c r="M40" s="103">
        <v>0</v>
      </c>
      <c r="N40" s="105">
        <v>0</v>
      </c>
      <c r="O40" s="103">
        <v>0</v>
      </c>
      <c r="P40" s="104">
        <v>1</v>
      </c>
      <c r="Q40" s="105">
        <v>3</v>
      </c>
    </row>
    <row r="41" spans="1:17" ht="15.75">
      <c r="A41" s="98" t="s">
        <v>324</v>
      </c>
      <c r="B41" s="103">
        <v>91</v>
      </c>
      <c r="C41" s="104">
        <v>3</v>
      </c>
      <c r="D41" s="105">
        <v>54</v>
      </c>
      <c r="E41" s="103">
        <v>9</v>
      </c>
      <c r="F41" s="105">
        <v>1</v>
      </c>
      <c r="G41" s="103">
        <v>20</v>
      </c>
      <c r="H41" s="104">
        <v>1</v>
      </c>
      <c r="I41" s="105">
        <v>11</v>
      </c>
      <c r="J41" s="103">
        <v>45</v>
      </c>
      <c r="K41" s="104">
        <v>0</v>
      </c>
      <c r="L41" s="105">
        <v>56</v>
      </c>
      <c r="M41" s="103">
        <v>8</v>
      </c>
      <c r="N41" s="105">
        <v>0</v>
      </c>
      <c r="O41" s="103">
        <v>15</v>
      </c>
      <c r="P41" s="104">
        <v>3</v>
      </c>
      <c r="Q41" s="105">
        <v>14</v>
      </c>
    </row>
    <row r="42" spans="1:17" ht="15.75">
      <c r="A42" s="102" t="s">
        <v>194</v>
      </c>
      <c r="B42" s="103">
        <v>1634</v>
      </c>
      <c r="C42" s="104">
        <v>1</v>
      </c>
      <c r="D42" s="105">
        <v>1550</v>
      </c>
      <c r="E42" s="103">
        <v>305</v>
      </c>
      <c r="F42" s="105">
        <v>9</v>
      </c>
      <c r="G42" s="103">
        <v>525</v>
      </c>
      <c r="H42" s="104">
        <v>7</v>
      </c>
      <c r="I42" s="105">
        <v>453</v>
      </c>
      <c r="J42" s="103">
        <v>1122</v>
      </c>
      <c r="K42" s="104">
        <v>5</v>
      </c>
      <c r="L42" s="105">
        <v>2149</v>
      </c>
      <c r="M42" s="103">
        <v>222</v>
      </c>
      <c r="N42" s="105">
        <v>4</v>
      </c>
      <c r="O42" s="103">
        <v>401</v>
      </c>
      <c r="P42" s="104">
        <v>7</v>
      </c>
      <c r="Q42" s="105">
        <v>378</v>
      </c>
    </row>
    <row r="43" spans="1:17" ht="15.75">
      <c r="A43" s="98" t="s">
        <v>195</v>
      </c>
      <c r="B43" s="103">
        <v>264</v>
      </c>
      <c r="C43" s="104">
        <v>4</v>
      </c>
      <c r="D43" s="105">
        <v>179</v>
      </c>
      <c r="E43" s="103">
        <v>48</v>
      </c>
      <c r="F43" s="105">
        <v>2</v>
      </c>
      <c r="G43" s="103">
        <v>65</v>
      </c>
      <c r="H43" s="104">
        <v>8</v>
      </c>
      <c r="I43" s="105">
        <v>60</v>
      </c>
      <c r="J43" s="103">
        <v>148</v>
      </c>
      <c r="K43" s="104">
        <v>2</v>
      </c>
      <c r="L43" s="105">
        <v>215</v>
      </c>
      <c r="M43" s="103">
        <v>34</v>
      </c>
      <c r="N43" s="105">
        <v>2</v>
      </c>
      <c r="O43" s="103">
        <v>45</v>
      </c>
      <c r="P43" s="104">
        <v>3</v>
      </c>
      <c r="Q43" s="105">
        <v>35</v>
      </c>
    </row>
    <row r="44" spans="1:17" ht="15.75">
      <c r="A44" s="102" t="s">
        <v>196</v>
      </c>
      <c r="B44" s="103">
        <v>1</v>
      </c>
      <c r="C44" s="104">
        <v>0</v>
      </c>
      <c r="D44" s="105">
        <v>4</v>
      </c>
      <c r="E44" s="103">
        <v>1</v>
      </c>
      <c r="F44" s="105">
        <v>0</v>
      </c>
      <c r="G44" s="103">
        <v>1</v>
      </c>
      <c r="H44" s="104">
        <v>1</v>
      </c>
      <c r="I44" s="105">
        <v>3</v>
      </c>
      <c r="J44" s="103">
        <v>0</v>
      </c>
      <c r="K44" s="104">
        <v>0</v>
      </c>
      <c r="L44" s="105">
        <v>2</v>
      </c>
      <c r="M44" s="103">
        <v>0</v>
      </c>
      <c r="N44" s="105">
        <v>0</v>
      </c>
      <c r="O44" s="103">
        <v>1</v>
      </c>
      <c r="P44" s="104">
        <v>0</v>
      </c>
      <c r="Q44" s="105">
        <v>0</v>
      </c>
    </row>
    <row r="45" spans="1:17" ht="15.75">
      <c r="A45" s="98" t="s">
        <v>197</v>
      </c>
      <c r="B45" s="103">
        <v>8</v>
      </c>
      <c r="C45" s="104">
        <v>1</v>
      </c>
      <c r="D45" s="105">
        <v>7</v>
      </c>
      <c r="E45" s="103">
        <v>1</v>
      </c>
      <c r="F45" s="105">
        <v>1</v>
      </c>
      <c r="G45" s="103">
        <v>4</v>
      </c>
      <c r="H45" s="104">
        <v>1</v>
      </c>
      <c r="I45" s="105">
        <v>8</v>
      </c>
      <c r="J45" s="103">
        <v>5</v>
      </c>
      <c r="K45" s="104">
        <v>1</v>
      </c>
      <c r="L45" s="105">
        <v>7</v>
      </c>
      <c r="M45" s="103">
        <v>1</v>
      </c>
      <c r="N45" s="105">
        <v>0</v>
      </c>
      <c r="O45" s="103">
        <v>8</v>
      </c>
      <c r="P45" s="104">
        <v>2</v>
      </c>
      <c r="Q45" s="105">
        <v>10</v>
      </c>
    </row>
    <row r="46" spans="1:17" ht="15.75">
      <c r="A46" s="102" t="s">
        <v>198</v>
      </c>
      <c r="B46" s="103">
        <v>64</v>
      </c>
      <c r="C46" s="104">
        <v>1</v>
      </c>
      <c r="D46" s="105">
        <v>45</v>
      </c>
      <c r="E46" s="103">
        <v>5</v>
      </c>
      <c r="F46" s="105">
        <v>1</v>
      </c>
      <c r="G46" s="103">
        <v>15</v>
      </c>
      <c r="H46" s="104">
        <v>4</v>
      </c>
      <c r="I46" s="105">
        <v>12</v>
      </c>
      <c r="J46" s="103">
        <v>27</v>
      </c>
      <c r="K46" s="104">
        <v>0</v>
      </c>
      <c r="L46" s="105">
        <v>34</v>
      </c>
      <c r="M46" s="103">
        <v>5</v>
      </c>
      <c r="N46" s="105">
        <v>4</v>
      </c>
      <c r="O46" s="103">
        <v>9</v>
      </c>
      <c r="P46" s="104">
        <v>3</v>
      </c>
      <c r="Q46" s="105">
        <v>11</v>
      </c>
    </row>
    <row r="47" spans="1:17" ht="15.75">
      <c r="A47" s="98" t="s">
        <v>199</v>
      </c>
      <c r="B47" s="103">
        <v>6</v>
      </c>
      <c r="C47" s="104">
        <v>0</v>
      </c>
      <c r="D47" s="105">
        <v>29</v>
      </c>
      <c r="E47" s="103">
        <v>1</v>
      </c>
      <c r="F47" s="105">
        <v>0</v>
      </c>
      <c r="G47" s="103">
        <v>0</v>
      </c>
      <c r="H47" s="104">
        <v>0</v>
      </c>
      <c r="I47" s="105">
        <v>11</v>
      </c>
      <c r="J47" s="103">
        <v>4</v>
      </c>
      <c r="K47" s="104">
        <v>0</v>
      </c>
      <c r="L47" s="105">
        <v>35</v>
      </c>
      <c r="M47" s="103">
        <v>1</v>
      </c>
      <c r="N47" s="105">
        <v>1</v>
      </c>
      <c r="O47" s="103">
        <v>1</v>
      </c>
      <c r="P47" s="104">
        <v>2</v>
      </c>
      <c r="Q47" s="105">
        <v>9</v>
      </c>
    </row>
    <row r="48" spans="1:17" ht="15.75">
      <c r="A48" s="102" t="s">
        <v>200</v>
      </c>
      <c r="B48" s="103">
        <v>6</v>
      </c>
      <c r="C48" s="104">
        <v>0</v>
      </c>
      <c r="D48" s="105">
        <v>6</v>
      </c>
      <c r="E48" s="103">
        <v>0</v>
      </c>
      <c r="F48" s="105">
        <v>0</v>
      </c>
      <c r="G48" s="103">
        <v>2</v>
      </c>
      <c r="H48" s="104">
        <v>4</v>
      </c>
      <c r="I48" s="105">
        <v>4</v>
      </c>
      <c r="J48" s="103">
        <v>1</v>
      </c>
      <c r="K48" s="104">
        <v>1</v>
      </c>
      <c r="L48" s="105">
        <v>8</v>
      </c>
      <c r="M48" s="103">
        <v>1</v>
      </c>
      <c r="N48" s="105">
        <v>0</v>
      </c>
      <c r="O48" s="103">
        <v>0</v>
      </c>
      <c r="P48" s="104">
        <v>0</v>
      </c>
      <c r="Q48" s="105">
        <v>4</v>
      </c>
    </row>
    <row r="49" spans="1:17" ht="15.75">
      <c r="A49" s="98" t="s">
        <v>201</v>
      </c>
      <c r="B49" s="103">
        <v>81</v>
      </c>
      <c r="C49" s="104">
        <v>0</v>
      </c>
      <c r="D49" s="105">
        <v>51</v>
      </c>
      <c r="E49" s="103">
        <v>16</v>
      </c>
      <c r="F49" s="105">
        <v>1</v>
      </c>
      <c r="G49" s="103">
        <v>14</v>
      </c>
      <c r="H49" s="104">
        <v>3</v>
      </c>
      <c r="I49" s="105">
        <v>19</v>
      </c>
      <c r="J49" s="103">
        <v>61</v>
      </c>
      <c r="K49" s="104">
        <v>0</v>
      </c>
      <c r="L49" s="105">
        <v>65</v>
      </c>
      <c r="M49" s="103">
        <v>7</v>
      </c>
      <c r="N49" s="105">
        <v>0</v>
      </c>
      <c r="O49" s="103">
        <v>11</v>
      </c>
      <c r="P49" s="104">
        <v>1</v>
      </c>
      <c r="Q49" s="105">
        <v>4</v>
      </c>
    </row>
    <row r="50" spans="1:17" ht="15.75">
      <c r="A50" s="102" t="s">
        <v>202</v>
      </c>
      <c r="B50" s="103">
        <v>58</v>
      </c>
      <c r="C50" s="104">
        <v>5</v>
      </c>
      <c r="D50" s="105">
        <v>57</v>
      </c>
      <c r="E50" s="103">
        <v>14</v>
      </c>
      <c r="F50" s="105">
        <v>4</v>
      </c>
      <c r="G50" s="103">
        <v>11</v>
      </c>
      <c r="H50" s="104">
        <v>7</v>
      </c>
      <c r="I50" s="105">
        <v>24</v>
      </c>
      <c r="J50" s="103">
        <v>34</v>
      </c>
      <c r="K50" s="104">
        <v>2</v>
      </c>
      <c r="L50" s="105">
        <v>82</v>
      </c>
      <c r="M50" s="103">
        <v>8</v>
      </c>
      <c r="N50" s="105">
        <v>2</v>
      </c>
      <c r="O50" s="103">
        <v>8</v>
      </c>
      <c r="P50" s="104">
        <v>4</v>
      </c>
      <c r="Q50" s="105">
        <v>16</v>
      </c>
    </row>
    <row r="51" spans="1:17" ht="15.75">
      <c r="A51" s="98" t="s">
        <v>203</v>
      </c>
      <c r="B51" s="103">
        <v>11</v>
      </c>
      <c r="C51" s="104">
        <v>0</v>
      </c>
      <c r="D51" s="105">
        <v>14</v>
      </c>
      <c r="E51" s="103">
        <v>2</v>
      </c>
      <c r="F51" s="105">
        <v>0</v>
      </c>
      <c r="G51" s="103">
        <v>1</v>
      </c>
      <c r="H51" s="104">
        <v>1</v>
      </c>
      <c r="I51" s="105">
        <v>4</v>
      </c>
      <c r="J51" s="103">
        <v>11</v>
      </c>
      <c r="K51" s="104">
        <v>0</v>
      </c>
      <c r="L51" s="105">
        <v>23</v>
      </c>
      <c r="M51" s="103">
        <v>0</v>
      </c>
      <c r="N51" s="105">
        <v>0</v>
      </c>
      <c r="O51" s="103">
        <v>0</v>
      </c>
      <c r="P51" s="104">
        <v>2</v>
      </c>
      <c r="Q51" s="105">
        <v>8</v>
      </c>
    </row>
    <row r="52" spans="1:17" ht="15.75">
      <c r="A52" s="102" t="s">
        <v>204</v>
      </c>
      <c r="B52" s="103">
        <v>12</v>
      </c>
      <c r="C52" s="104">
        <v>1</v>
      </c>
      <c r="D52" s="105">
        <v>16</v>
      </c>
      <c r="E52" s="103">
        <v>1</v>
      </c>
      <c r="F52" s="105">
        <v>0</v>
      </c>
      <c r="G52" s="103">
        <v>0</v>
      </c>
      <c r="H52" s="104">
        <v>0</v>
      </c>
      <c r="I52" s="105">
        <v>4</v>
      </c>
      <c r="J52" s="103">
        <v>6</v>
      </c>
      <c r="K52" s="104">
        <v>0</v>
      </c>
      <c r="L52" s="105">
        <v>15</v>
      </c>
      <c r="M52" s="103">
        <v>1</v>
      </c>
      <c r="N52" s="105">
        <v>0</v>
      </c>
      <c r="O52" s="103">
        <v>5</v>
      </c>
      <c r="P52" s="104">
        <v>0</v>
      </c>
      <c r="Q52" s="105">
        <v>6</v>
      </c>
    </row>
    <row r="53" spans="1:17" ht="15.75">
      <c r="A53" s="98" t="s">
        <v>205</v>
      </c>
      <c r="B53" s="103">
        <v>27</v>
      </c>
      <c r="C53" s="104">
        <v>3</v>
      </c>
      <c r="D53" s="105">
        <v>44</v>
      </c>
      <c r="E53" s="103">
        <v>4</v>
      </c>
      <c r="F53" s="105">
        <v>1</v>
      </c>
      <c r="G53" s="103">
        <v>6</v>
      </c>
      <c r="H53" s="104">
        <v>3</v>
      </c>
      <c r="I53" s="105">
        <v>24</v>
      </c>
      <c r="J53" s="103">
        <v>12</v>
      </c>
      <c r="K53" s="104">
        <v>0</v>
      </c>
      <c r="L53" s="105">
        <v>42</v>
      </c>
      <c r="M53" s="103">
        <v>1</v>
      </c>
      <c r="N53" s="105">
        <v>0</v>
      </c>
      <c r="O53" s="103">
        <v>7</v>
      </c>
      <c r="P53" s="104">
        <v>1</v>
      </c>
      <c r="Q53" s="105">
        <v>13</v>
      </c>
    </row>
    <row r="54" spans="1:17" ht="15.75">
      <c r="A54" s="102" t="s">
        <v>206</v>
      </c>
      <c r="B54" s="103">
        <v>10</v>
      </c>
      <c r="C54" s="104">
        <v>1</v>
      </c>
      <c r="D54" s="105">
        <v>26</v>
      </c>
      <c r="E54" s="103">
        <v>0</v>
      </c>
      <c r="F54" s="105">
        <v>2</v>
      </c>
      <c r="G54" s="103">
        <v>1</v>
      </c>
      <c r="H54" s="104">
        <v>1</v>
      </c>
      <c r="I54" s="105">
        <v>9</v>
      </c>
      <c r="J54" s="103">
        <v>11</v>
      </c>
      <c r="K54" s="104">
        <v>0</v>
      </c>
      <c r="L54" s="105">
        <v>35</v>
      </c>
      <c r="M54" s="103">
        <v>1</v>
      </c>
      <c r="N54" s="105">
        <v>0</v>
      </c>
      <c r="O54" s="103">
        <v>0</v>
      </c>
      <c r="P54" s="104">
        <v>1</v>
      </c>
      <c r="Q54" s="105">
        <v>9</v>
      </c>
    </row>
    <row r="55" spans="1:17" ht="15.75">
      <c r="A55" s="98" t="s">
        <v>207</v>
      </c>
      <c r="B55" s="103">
        <v>25</v>
      </c>
      <c r="C55" s="104">
        <v>0</v>
      </c>
      <c r="D55" s="105">
        <v>11</v>
      </c>
      <c r="E55" s="103">
        <v>1</v>
      </c>
      <c r="F55" s="105">
        <v>0</v>
      </c>
      <c r="G55" s="103">
        <v>1</v>
      </c>
      <c r="H55" s="104">
        <v>2</v>
      </c>
      <c r="I55" s="105">
        <v>0</v>
      </c>
      <c r="J55" s="103">
        <v>17</v>
      </c>
      <c r="K55" s="104">
        <v>1</v>
      </c>
      <c r="L55" s="105">
        <v>8</v>
      </c>
      <c r="M55" s="103">
        <v>0</v>
      </c>
      <c r="N55" s="105">
        <v>0</v>
      </c>
      <c r="O55" s="103">
        <v>0</v>
      </c>
      <c r="P55" s="104">
        <v>0</v>
      </c>
      <c r="Q55" s="105">
        <v>4</v>
      </c>
    </row>
    <row r="56" spans="1:17" ht="15.75">
      <c r="A56" s="102" t="s">
        <v>208</v>
      </c>
      <c r="B56" s="103">
        <v>37</v>
      </c>
      <c r="C56" s="104">
        <v>1</v>
      </c>
      <c r="D56" s="105">
        <v>73</v>
      </c>
      <c r="E56" s="103">
        <v>8</v>
      </c>
      <c r="F56" s="105">
        <v>0</v>
      </c>
      <c r="G56" s="103">
        <v>15</v>
      </c>
      <c r="H56" s="104">
        <v>2</v>
      </c>
      <c r="I56" s="105">
        <v>21</v>
      </c>
      <c r="J56" s="103">
        <v>21</v>
      </c>
      <c r="K56" s="104">
        <v>1</v>
      </c>
      <c r="L56" s="105">
        <v>59</v>
      </c>
      <c r="M56" s="103">
        <v>5</v>
      </c>
      <c r="N56" s="105">
        <v>0</v>
      </c>
      <c r="O56" s="103">
        <v>10</v>
      </c>
      <c r="P56" s="104">
        <v>1</v>
      </c>
      <c r="Q56" s="105">
        <v>12</v>
      </c>
    </row>
    <row r="57" spans="1:17" ht="15.75">
      <c r="A57" s="98" t="s">
        <v>209</v>
      </c>
      <c r="B57" s="103">
        <v>6</v>
      </c>
      <c r="C57" s="104">
        <v>2</v>
      </c>
      <c r="D57" s="105">
        <v>0</v>
      </c>
      <c r="E57" s="103">
        <v>2</v>
      </c>
      <c r="F57" s="105">
        <v>2</v>
      </c>
      <c r="G57" s="103">
        <v>0</v>
      </c>
      <c r="H57" s="104">
        <v>2</v>
      </c>
      <c r="I57" s="105">
        <v>1</v>
      </c>
      <c r="J57" s="103">
        <v>5</v>
      </c>
      <c r="K57" s="104">
        <v>3</v>
      </c>
      <c r="L57" s="105">
        <v>1</v>
      </c>
      <c r="M57" s="103">
        <v>0</v>
      </c>
      <c r="N57" s="105">
        <v>0</v>
      </c>
      <c r="O57" s="103">
        <v>2</v>
      </c>
      <c r="P57" s="104">
        <v>0</v>
      </c>
      <c r="Q57" s="105">
        <v>0</v>
      </c>
    </row>
    <row r="58" spans="1:17" ht="15.75">
      <c r="A58" s="102" t="s">
        <v>210</v>
      </c>
      <c r="B58" s="103">
        <v>11</v>
      </c>
      <c r="C58" s="104">
        <v>6</v>
      </c>
      <c r="D58" s="105">
        <v>15</v>
      </c>
      <c r="E58" s="103">
        <v>1</v>
      </c>
      <c r="F58" s="105">
        <v>1</v>
      </c>
      <c r="G58" s="103">
        <v>3</v>
      </c>
      <c r="H58" s="104">
        <v>5</v>
      </c>
      <c r="I58" s="105">
        <v>5</v>
      </c>
      <c r="J58" s="103">
        <v>6</v>
      </c>
      <c r="K58" s="104">
        <v>4</v>
      </c>
      <c r="L58" s="105">
        <v>14</v>
      </c>
      <c r="M58" s="103">
        <v>0</v>
      </c>
      <c r="N58" s="105">
        <v>0</v>
      </c>
      <c r="O58" s="103">
        <v>3</v>
      </c>
      <c r="P58" s="104">
        <v>1</v>
      </c>
      <c r="Q58" s="105">
        <v>2</v>
      </c>
    </row>
    <row r="59" spans="1:17" ht="15.75">
      <c r="A59" s="98" t="s">
        <v>211</v>
      </c>
      <c r="B59" s="103">
        <v>9</v>
      </c>
      <c r="C59" s="104">
        <v>1</v>
      </c>
      <c r="D59" s="105">
        <v>5</v>
      </c>
      <c r="E59" s="103">
        <v>1</v>
      </c>
      <c r="F59" s="105">
        <v>0</v>
      </c>
      <c r="G59" s="103">
        <v>1</v>
      </c>
      <c r="H59" s="104">
        <v>1</v>
      </c>
      <c r="I59" s="105">
        <v>1</v>
      </c>
      <c r="J59" s="103">
        <v>5</v>
      </c>
      <c r="K59" s="104">
        <v>0</v>
      </c>
      <c r="L59" s="105">
        <v>13</v>
      </c>
      <c r="M59" s="103">
        <v>2</v>
      </c>
      <c r="N59" s="105">
        <v>1</v>
      </c>
      <c r="O59" s="103">
        <v>3</v>
      </c>
      <c r="P59" s="104">
        <v>0</v>
      </c>
      <c r="Q59" s="105">
        <v>4</v>
      </c>
    </row>
    <row r="60" spans="1:17" ht="15.75">
      <c r="A60" s="102" t="s">
        <v>212</v>
      </c>
      <c r="B60" s="103">
        <v>9</v>
      </c>
      <c r="C60" s="104">
        <v>0</v>
      </c>
      <c r="D60" s="105">
        <v>19</v>
      </c>
      <c r="E60" s="103">
        <v>3</v>
      </c>
      <c r="F60" s="105">
        <v>0</v>
      </c>
      <c r="G60" s="103">
        <v>3</v>
      </c>
      <c r="H60" s="104">
        <v>2</v>
      </c>
      <c r="I60" s="105">
        <v>11</v>
      </c>
      <c r="J60" s="103">
        <v>6</v>
      </c>
      <c r="K60" s="104">
        <v>0</v>
      </c>
      <c r="L60" s="105">
        <v>35</v>
      </c>
      <c r="M60" s="103">
        <v>1</v>
      </c>
      <c r="N60" s="105">
        <v>0</v>
      </c>
      <c r="O60" s="103">
        <v>3</v>
      </c>
      <c r="P60" s="104">
        <v>2</v>
      </c>
      <c r="Q60" s="105">
        <v>6</v>
      </c>
    </row>
    <row r="61" spans="1:17" ht="15.75">
      <c r="A61" s="98" t="s">
        <v>213</v>
      </c>
      <c r="B61" s="103">
        <v>1</v>
      </c>
      <c r="C61" s="104">
        <v>0</v>
      </c>
      <c r="D61" s="105">
        <v>10</v>
      </c>
      <c r="E61" s="103">
        <v>0</v>
      </c>
      <c r="F61" s="105">
        <v>1</v>
      </c>
      <c r="G61" s="103">
        <v>5</v>
      </c>
      <c r="H61" s="104">
        <v>1</v>
      </c>
      <c r="I61" s="105">
        <v>3</v>
      </c>
      <c r="J61" s="103">
        <v>3</v>
      </c>
      <c r="K61" s="104">
        <v>0</v>
      </c>
      <c r="L61" s="105">
        <v>10</v>
      </c>
      <c r="M61" s="103">
        <v>1</v>
      </c>
      <c r="N61" s="105">
        <v>0</v>
      </c>
      <c r="O61" s="103">
        <v>4</v>
      </c>
      <c r="P61" s="104">
        <v>0</v>
      </c>
      <c r="Q61" s="105">
        <v>4</v>
      </c>
    </row>
    <row r="62" spans="1:17" ht="15.75">
      <c r="A62" s="102" t="s">
        <v>214</v>
      </c>
      <c r="B62" s="103">
        <v>24</v>
      </c>
      <c r="C62" s="104">
        <v>0</v>
      </c>
      <c r="D62" s="105">
        <v>40</v>
      </c>
      <c r="E62" s="103">
        <v>3</v>
      </c>
      <c r="F62" s="105">
        <v>1</v>
      </c>
      <c r="G62" s="103">
        <v>3</v>
      </c>
      <c r="H62" s="104">
        <v>1</v>
      </c>
      <c r="I62" s="105">
        <v>10</v>
      </c>
      <c r="J62" s="103">
        <v>22</v>
      </c>
      <c r="K62" s="104">
        <v>0</v>
      </c>
      <c r="L62" s="105">
        <v>54</v>
      </c>
      <c r="M62" s="103">
        <v>0</v>
      </c>
      <c r="N62" s="105">
        <v>0</v>
      </c>
      <c r="O62" s="103">
        <v>3</v>
      </c>
      <c r="P62" s="104">
        <v>2</v>
      </c>
      <c r="Q62" s="105">
        <v>11</v>
      </c>
    </row>
    <row r="63" spans="1:17" ht="15.75">
      <c r="A63" s="98" t="s">
        <v>215</v>
      </c>
      <c r="B63" s="103">
        <v>26</v>
      </c>
      <c r="C63" s="104">
        <v>1</v>
      </c>
      <c r="D63" s="105">
        <v>25</v>
      </c>
      <c r="E63" s="103">
        <v>7</v>
      </c>
      <c r="F63" s="105">
        <v>1</v>
      </c>
      <c r="G63" s="103">
        <v>13</v>
      </c>
      <c r="H63" s="104">
        <v>1</v>
      </c>
      <c r="I63" s="105">
        <v>13</v>
      </c>
      <c r="J63" s="103">
        <v>19</v>
      </c>
      <c r="K63" s="104">
        <v>0</v>
      </c>
      <c r="L63" s="105">
        <v>42</v>
      </c>
      <c r="M63" s="103">
        <v>2</v>
      </c>
      <c r="N63" s="105">
        <v>0</v>
      </c>
      <c r="O63" s="103">
        <v>8</v>
      </c>
      <c r="P63" s="104">
        <v>1</v>
      </c>
      <c r="Q63" s="105">
        <v>8</v>
      </c>
    </row>
    <row r="64" spans="1:17" ht="15.75">
      <c r="A64" s="102" t="s">
        <v>216</v>
      </c>
      <c r="B64" s="103">
        <v>4</v>
      </c>
      <c r="C64" s="104">
        <v>0</v>
      </c>
      <c r="D64" s="105">
        <v>3</v>
      </c>
      <c r="E64" s="103">
        <v>1</v>
      </c>
      <c r="F64" s="105">
        <v>0</v>
      </c>
      <c r="G64" s="103">
        <v>0</v>
      </c>
      <c r="H64" s="104">
        <v>0</v>
      </c>
      <c r="I64" s="105">
        <v>0</v>
      </c>
      <c r="J64" s="103">
        <v>3</v>
      </c>
      <c r="K64" s="104">
        <v>1</v>
      </c>
      <c r="L64" s="105">
        <v>0</v>
      </c>
      <c r="M64" s="103">
        <v>0</v>
      </c>
      <c r="N64" s="105">
        <v>0</v>
      </c>
      <c r="O64" s="103">
        <v>1</v>
      </c>
      <c r="P64" s="104">
        <v>0</v>
      </c>
      <c r="Q64" s="105">
        <v>1</v>
      </c>
    </row>
    <row r="65" spans="1:17" ht="15.75">
      <c r="A65" s="98" t="s">
        <v>217</v>
      </c>
      <c r="B65" s="103">
        <v>1</v>
      </c>
      <c r="C65" s="104">
        <v>0</v>
      </c>
      <c r="D65" s="105">
        <v>5</v>
      </c>
      <c r="E65" s="103">
        <v>1</v>
      </c>
      <c r="F65" s="105">
        <v>0</v>
      </c>
      <c r="G65" s="103">
        <v>0</v>
      </c>
      <c r="H65" s="104">
        <v>1</v>
      </c>
      <c r="I65" s="105">
        <v>1</v>
      </c>
      <c r="J65" s="103">
        <v>1</v>
      </c>
      <c r="K65" s="104">
        <v>1</v>
      </c>
      <c r="L65" s="105">
        <v>2</v>
      </c>
      <c r="M65" s="103">
        <v>0</v>
      </c>
      <c r="N65" s="105">
        <v>0</v>
      </c>
      <c r="O65" s="103">
        <v>0</v>
      </c>
      <c r="P65" s="104">
        <v>1</v>
      </c>
      <c r="Q65" s="105">
        <v>0</v>
      </c>
    </row>
    <row r="66" spans="1:17" ht="15.75">
      <c r="A66" s="102" t="s">
        <v>218</v>
      </c>
      <c r="B66" s="103">
        <v>10</v>
      </c>
      <c r="C66" s="104">
        <v>1</v>
      </c>
      <c r="D66" s="105">
        <v>10</v>
      </c>
      <c r="E66" s="103">
        <v>3</v>
      </c>
      <c r="F66" s="105">
        <v>1</v>
      </c>
      <c r="G66" s="103">
        <v>0</v>
      </c>
      <c r="H66" s="104">
        <v>0</v>
      </c>
      <c r="I66" s="105">
        <v>4</v>
      </c>
      <c r="J66" s="103">
        <v>3</v>
      </c>
      <c r="K66" s="104">
        <v>0</v>
      </c>
      <c r="L66" s="105">
        <v>13</v>
      </c>
      <c r="M66" s="103">
        <v>1</v>
      </c>
      <c r="N66" s="105">
        <v>1</v>
      </c>
      <c r="O66" s="103">
        <v>2</v>
      </c>
      <c r="P66" s="104">
        <v>0</v>
      </c>
      <c r="Q66" s="105">
        <v>4</v>
      </c>
    </row>
    <row r="67" spans="1:17" ht="15.75">
      <c r="A67" s="98" t="s">
        <v>219</v>
      </c>
      <c r="B67" s="103">
        <v>32</v>
      </c>
      <c r="C67" s="104">
        <v>0</v>
      </c>
      <c r="D67" s="105">
        <v>81</v>
      </c>
      <c r="E67" s="103">
        <v>4</v>
      </c>
      <c r="F67" s="105">
        <v>0</v>
      </c>
      <c r="G67" s="103">
        <v>4</v>
      </c>
      <c r="H67" s="104">
        <v>0</v>
      </c>
      <c r="I67" s="105">
        <v>14</v>
      </c>
      <c r="J67" s="103">
        <v>20</v>
      </c>
      <c r="K67" s="104">
        <v>2</v>
      </c>
      <c r="L67" s="105">
        <v>70</v>
      </c>
      <c r="M67" s="103">
        <v>1</v>
      </c>
      <c r="N67" s="105">
        <v>0</v>
      </c>
      <c r="O67" s="103">
        <v>6</v>
      </c>
      <c r="P67" s="104">
        <v>2</v>
      </c>
      <c r="Q67" s="105">
        <v>19</v>
      </c>
    </row>
    <row r="68" spans="1:17" ht="15.75">
      <c r="A68" s="102" t="s">
        <v>220</v>
      </c>
      <c r="B68" s="103">
        <v>9</v>
      </c>
      <c r="C68" s="104">
        <v>0</v>
      </c>
      <c r="D68" s="105">
        <v>15</v>
      </c>
      <c r="E68" s="103">
        <v>1</v>
      </c>
      <c r="F68" s="105">
        <v>0</v>
      </c>
      <c r="G68" s="103">
        <v>1</v>
      </c>
      <c r="H68" s="104">
        <v>1</v>
      </c>
      <c r="I68" s="105">
        <v>11</v>
      </c>
      <c r="J68" s="103">
        <v>7</v>
      </c>
      <c r="K68" s="104">
        <v>1</v>
      </c>
      <c r="L68" s="105">
        <v>9</v>
      </c>
      <c r="M68" s="103">
        <v>0</v>
      </c>
      <c r="N68" s="105">
        <v>0</v>
      </c>
      <c r="O68" s="103">
        <v>1</v>
      </c>
      <c r="P68" s="104">
        <v>1</v>
      </c>
      <c r="Q68" s="105">
        <v>1</v>
      </c>
    </row>
    <row r="69" spans="1:17" ht="15.75">
      <c r="A69" s="98" t="s">
        <v>221</v>
      </c>
      <c r="B69" s="103">
        <v>16</v>
      </c>
      <c r="C69" s="104">
        <v>0</v>
      </c>
      <c r="D69" s="105">
        <v>6</v>
      </c>
      <c r="E69" s="103">
        <v>3</v>
      </c>
      <c r="F69" s="105">
        <v>1</v>
      </c>
      <c r="G69" s="103">
        <v>2</v>
      </c>
      <c r="H69" s="104">
        <v>1</v>
      </c>
      <c r="I69" s="105">
        <v>3</v>
      </c>
      <c r="J69" s="103">
        <v>16</v>
      </c>
      <c r="K69" s="104">
        <v>0</v>
      </c>
      <c r="L69" s="105">
        <v>16</v>
      </c>
      <c r="M69" s="103">
        <v>2</v>
      </c>
      <c r="N69" s="105">
        <v>0</v>
      </c>
      <c r="O69" s="103">
        <v>3</v>
      </c>
      <c r="P69" s="104">
        <v>2</v>
      </c>
      <c r="Q69" s="105">
        <v>4</v>
      </c>
    </row>
    <row r="70" spans="1:17" ht="15.75">
      <c r="A70" s="102" t="s">
        <v>222</v>
      </c>
      <c r="B70" s="103">
        <v>1</v>
      </c>
      <c r="C70" s="104">
        <v>0</v>
      </c>
      <c r="D70" s="105">
        <v>3</v>
      </c>
      <c r="E70" s="103">
        <v>0</v>
      </c>
      <c r="F70" s="105">
        <v>0</v>
      </c>
      <c r="G70" s="103">
        <v>1</v>
      </c>
      <c r="H70" s="104">
        <v>1</v>
      </c>
      <c r="I70" s="105">
        <v>1</v>
      </c>
      <c r="J70" s="103">
        <v>2</v>
      </c>
      <c r="K70" s="104">
        <v>0</v>
      </c>
      <c r="L70" s="105">
        <v>6</v>
      </c>
      <c r="M70" s="103">
        <v>0</v>
      </c>
      <c r="N70" s="105">
        <v>0</v>
      </c>
      <c r="O70" s="103">
        <v>0</v>
      </c>
      <c r="P70" s="104">
        <v>0</v>
      </c>
      <c r="Q70" s="105">
        <v>1</v>
      </c>
    </row>
    <row r="71" spans="1:17" ht="15.75">
      <c r="A71" s="98" t="s">
        <v>223</v>
      </c>
      <c r="B71" s="103">
        <v>44</v>
      </c>
      <c r="C71" s="104">
        <v>1</v>
      </c>
      <c r="D71" s="105">
        <v>36</v>
      </c>
      <c r="E71" s="103">
        <v>0</v>
      </c>
      <c r="F71" s="105">
        <v>0</v>
      </c>
      <c r="G71" s="103">
        <v>2</v>
      </c>
      <c r="H71" s="104">
        <v>1</v>
      </c>
      <c r="I71" s="105">
        <v>8</v>
      </c>
      <c r="J71" s="103">
        <v>24</v>
      </c>
      <c r="K71" s="104">
        <v>1</v>
      </c>
      <c r="L71" s="105">
        <v>28</v>
      </c>
      <c r="M71" s="103">
        <v>0</v>
      </c>
      <c r="N71" s="105">
        <v>0</v>
      </c>
      <c r="O71" s="103">
        <v>2</v>
      </c>
      <c r="P71" s="104">
        <v>0</v>
      </c>
      <c r="Q71" s="105">
        <v>3</v>
      </c>
    </row>
    <row r="72" spans="1:17" ht="15.75">
      <c r="A72" s="102" t="s">
        <v>224</v>
      </c>
      <c r="B72" s="103">
        <v>16</v>
      </c>
      <c r="C72" s="104">
        <v>0</v>
      </c>
      <c r="D72" s="105">
        <v>17</v>
      </c>
      <c r="E72" s="103">
        <v>0</v>
      </c>
      <c r="F72" s="105">
        <v>0</v>
      </c>
      <c r="G72" s="103">
        <v>0</v>
      </c>
      <c r="H72" s="104">
        <v>3</v>
      </c>
      <c r="I72" s="105">
        <v>1</v>
      </c>
      <c r="J72" s="103">
        <v>5</v>
      </c>
      <c r="K72" s="104">
        <v>1</v>
      </c>
      <c r="L72" s="105">
        <v>16</v>
      </c>
      <c r="M72" s="103">
        <v>1</v>
      </c>
      <c r="N72" s="105">
        <v>0</v>
      </c>
      <c r="O72" s="103">
        <v>3</v>
      </c>
      <c r="P72" s="104">
        <v>0</v>
      </c>
      <c r="Q72" s="105">
        <v>0</v>
      </c>
    </row>
    <row r="73" spans="1:17" ht="15.75">
      <c r="A73" s="98" t="s">
        <v>225</v>
      </c>
      <c r="B73" s="103">
        <v>22</v>
      </c>
      <c r="C73" s="104">
        <v>0</v>
      </c>
      <c r="D73" s="105">
        <v>21</v>
      </c>
      <c r="E73" s="103">
        <v>3</v>
      </c>
      <c r="F73" s="105">
        <v>1</v>
      </c>
      <c r="G73" s="103">
        <v>3</v>
      </c>
      <c r="H73" s="104">
        <v>2</v>
      </c>
      <c r="I73" s="105">
        <v>7</v>
      </c>
      <c r="J73" s="103">
        <v>24</v>
      </c>
      <c r="K73" s="104">
        <v>0</v>
      </c>
      <c r="L73" s="105">
        <v>19</v>
      </c>
      <c r="M73" s="103">
        <v>2</v>
      </c>
      <c r="N73" s="105">
        <v>1</v>
      </c>
      <c r="O73" s="103">
        <v>2</v>
      </c>
      <c r="P73" s="104">
        <v>1</v>
      </c>
      <c r="Q73" s="105">
        <v>7</v>
      </c>
    </row>
    <row r="74" spans="1:17" ht="15.75">
      <c r="A74" s="102" t="s">
        <v>226</v>
      </c>
      <c r="B74" s="103">
        <v>9</v>
      </c>
      <c r="C74" s="104">
        <v>2</v>
      </c>
      <c r="D74" s="105">
        <v>14</v>
      </c>
      <c r="E74" s="103">
        <v>0</v>
      </c>
      <c r="F74" s="105">
        <v>0</v>
      </c>
      <c r="G74" s="103">
        <v>0</v>
      </c>
      <c r="H74" s="104">
        <v>0</v>
      </c>
      <c r="I74" s="105">
        <v>2</v>
      </c>
      <c r="J74" s="103">
        <v>2</v>
      </c>
      <c r="K74" s="104">
        <v>1</v>
      </c>
      <c r="L74" s="105">
        <v>20</v>
      </c>
      <c r="M74" s="103">
        <v>1</v>
      </c>
      <c r="N74" s="105">
        <v>0</v>
      </c>
      <c r="O74" s="103">
        <v>2</v>
      </c>
      <c r="P74" s="104">
        <v>0</v>
      </c>
      <c r="Q74" s="105">
        <v>5</v>
      </c>
    </row>
    <row r="75" spans="1:17" ht="15.75">
      <c r="A75" s="98" t="s">
        <v>227</v>
      </c>
      <c r="B75" s="103">
        <v>11</v>
      </c>
      <c r="C75" s="104">
        <v>0</v>
      </c>
      <c r="D75" s="105">
        <v>29</v>
      </c>
      <c r="E75" s="103">
        <v>3</v>
      </c>
      <c r="F75" s="105">
        <v>1</v>
      </c>
      <c r="G75" s="103">
        <v>1</v>
      </c>
      <c r="H75" s="104">
        <v>1</v>
      </c>
      <c r="I75" s="105">
        <v>9</v>
      </c>
      <c r="J75" s="103">
        <v>3</v>
      </c>
      <c r="K75" s="104">
        <v>0</v>
      </c>
      <c r="L75" s="105">
        <v>30</v>
      </c>
      <c r="M75" s="103">
        <v>0</v>
      </c>
      <c r="N75" s="105">
        <v>0</v>
      </c>
      <c r="O75" s="103">
        <v>2</v>
      </c>
      <c r="P75" s="104">
        <v>0</v>
      </c>
      <c r="Q75" s="105">
        <v>6</v>
      </c>
    </row>
    <row r="76" spans="1:17" ht="15.75">
      <c r="A76" s="102" t="s">
        <v>228</v>
      </c>
      <c r="B76" s="103">
        <v>9</v>
      </c>
      <c r="C76" s="104">
        <v>1</v>
      </c>
      <c r="D76" s="105">
        <v>5</v>
      </c>
      <c r="E76" s="103">
        <v>6</v>
      </c>
      <c r="F76" s="105">
        <v>0</v>
      </c>
      <c r="G76" s="103">
        <v>4</v>
      </c>
      <c r="H76" s="104">
        <v>3</v>
      </c>
      <c r="I76" s="105">
        <v>2</v>
      </c>
      <c r="J76" s="103">
        <v>6</v>
      </c>
      <c r="K76" s="104">
        <v>0</v>
      </c>
      <c r="L76" s="105">
        <v>7</v>
      </c>
      <c r="M76" s="103">
        <v>2</v>
      </c>
      <c r="N76" s="105">
        <v>0</v>
      </c>
      <c r="O76" s="103">
        <v>2</v>
      </c>
      <c r="P76" s="104">
        <v>1</v>
      </c>
      <c r="Q76" s="105">
        <v>0</v>
      </c>
    </row>
    <row r="77" spans="1:17" ht="15.75">
      <c r="A77" s="98" t="s">
        <v>229</v>
      </c>
      <c r="B77" s="103">
        <v>0</v>
      </c>
      <c r="C77" s="104">
        <v>0</v>
      </c>
      <c r="D77" s="105">
        <v>2</v>
      </c>
      <c r="E77" s="103">
        <v>1</v>
      </c>
      <c r="F77" s="105">
        <v>0</v>
      </c>
      <c r="G77" s="103">
        <v>0</v>
      </c>
      <c r="H77" s="104">
        <v>0</v>
      </c>
      <c r="I77" s="105">
        <v>0</v>
      </c>
      <c r="J77" s="103">
        <v>0</v>
      </c>
      <c r="K77" s="104">
        <v>0</v>
      </c>
      <c r="L77" s="105">
        <v>3</v>
      </c>
      <c r="M77" s="103">
        <v>1</v>
      </c>
      <c r="N77" s="105">
        <v>0</v>
      </c>
      <c r="O77" s="103">
        <v>0</v>
      </c>
      <c r="P77" s="104">
        <v>1</v>
      </c>
      <c r="Q77" s="105">
        <v>3</v>
      </c>
    </row>
    <row r="78" spans="1:17" ht="15.75">
      <c r="A78" s="102" t="s">
        <v>230</v>
      </c>
      <c r="B78" s="103">
        <v>3</v>
      </c>
      <c r="C78" s="104">
        <v>0</v>
      </c>
      <c r="D78" s="105">
        <v>7</v>
      </c>
      <c r="E78" s="103">
        <v>0</v>
      </c>
      <c r="F78" s="105">
        <v>0</v>
      </c>
      <c r="G78" s="103">
        <v>3</v>
      </c>
      <c r="H78" s="104">
        <v>0</v>
      </c>
      <c r="I78" s="105">
        <v>0</v>
      </c>
      <c r="J78" s="103">
        <v>5</v>
      </c>
      <c r="K78" s="104">
        <v>0</v>
      </c>
      <c r="L78" s="105">
        <v>15</v>
      </c>
      <c r="M78" s="103">
        <v>0</v>
      </c>
      <c r="N78" s="105">
        <v>0</v>
      </c>
      <c r="O78" s="103">
        <v>3</v>
      </c>
      <c r="P78" s="104">
        <v>0</v>
      </c>
      <c r="Q78" s="105">
        <v>0</v>
      </c>
    </row>
    <row r="79" spans="1:17" ht="15.75">
      <c r="A79" s="98" t="s">
        <v>231</v>
      </c>
      <c r="B79" s="103">
        <v>5</v>
      </c>
      <c r="C79" s="104">
        <v>0</v>
      </c>
      <c r="D79" s="105">
        <v>4</v>
      </c>
      <c r="E79" s="103">
        <v>1</v>
      </c>
      <c r="F79" s="105">
        <v>0</v>
      </c>
      <c r="G79" s="103">
        <v>6</v>
      </c>
      <c r="H79" s="104">
        <v>0</v>
      </c>
      <c r="I79" s="105">
        <v>1</v>
      </c>
      <c r="J79" s="103">
        <v>5</v>
      </c>
      <c r="K79" s="104">
        <v>0</v>
      </c>
      <c r="L79" s="105">
        <v>5</v>
      </c>
      <c r="M79" s="103">
        <v>0</v>
      </c>
      <c r="N79" s="105">
        <v>0</v>
      </c>
      <c r="O79" s="103">
        <v>2</v>
      </c>
      <c r="P79" s="104">
        <v>1</v>
      </c>
      <c r="Q79" s="105">
        <v>2</v>
      </c>
    </row>
    <row r="80" spans="1:17" ht="15.75">
      <c r="A80" s="102" t="s">
        <v>232</v>
      </c>
      <c r="B80" s="103">
        <v>11</v>
      </c>
      <c r="C80" s="104">
        <v>0</v>
      </c>
      <c r="D80" s="105">
        <v>3</v>
      </c>
      <c r="E80" s="103">
        <v>1</v>
      </c>
      <c r="F80" s="105">
        <v>0</v>
      </c>
      <c r="G80" s="103">
        <v>1</v>
      </c>
      <c r="H80" s="104">
        <v>0</v>
      </c>
      <c r="I80" s="105">
        <v>4</v>
      </c>
      <c r="J80" s="103">
        <v>16</v>
      </c>
      <c r="K80" s="104">
        <v>0</v>
      </c>
      <c r="L80" s="105">
        <v>14</v>
      </c>
      <c r="M80" s="103">
        <v>0</v>
      </c>
      <c r="N80" s="105">
        <v>0</v>
      </c>
      <c r="O80" s="103">
        <v>1</v>
      </c>
      <c r="P80" s="104">
        <v>0</v>
      </c>
      <c r="Q80" s="105">
        <v>3</v>
      </c>
    </row>
    <row r="81" spans="1:17" ht="15.75">
      <c r="A81" s="98" t="s">
        <v>233</v>
      </c>
      <c r="B81" s="103">
        <v>13</v>
      </c>
      <c r="C81" s="104">
        <v>1</v>
      </c>
      <c r="D81" s="105">
        <v>2</v>
      </c>
      <c r="E81" s="103">
        <v>0</v>
      </c>
      <c r="F81" s="105">
        <v>0</v>
      </c>
      <c r="G81" s="103">
        <v>1</v>
      </c>
      <c r="H81" s="104">
        <v>0</v>
      </c>
      <c r="I81" s="105">
        <v>1</v>
      </c>
      <c r="J81" s="103">
        <v>8</v>
      </c>
      <c r="K81" s="104">
        <v>0</v>
      </c>
      <c r="L81" s="105">
        <v>6</v>
      </c>
      <c r="M81" s="103">
        <v>0</v>
      </c>
      <c r="N81" s="105">
        <v>0</v>
      </c>
      <c r="O81" s="103">
        <v>2</v>
      </c>
      <c r="P81" s="104">
        <v>0</v>
      </c>
      <c r="Q81" s="105">
        <v>0</v>
      </c>
    </row>
    <row r="82" spans="1:17" ht="15.75">
      <c r="A82" s="102" t="s">
        <v>234</v>
      </c>
      <c r="B82" s="103">
        <v>1</v>
      </c>
      <c r="C82" s="104">
        <v>0</v>
      </c>
      <c r="D82" s="105">
        <v>11</v>
      </c>
      <c r="E82" s="103">
        <v>1</v>
      </c>
      <c r="F82" s="105">
        <v>0</v>
      </c>
      <c r="G82" s="103">
        <v>0</v>
      </c>
      <c r="H82" s="104">
        <v>0</v>
      </c>
      <c r="I82" s="105">
        <v>3</v>
      </c>
      <c r="J82" s="103">
        <v>0</v>
      </c>
      <c r="K82" s="104">
        <v>0</v>
      </c>
      <c r="L82" s="105">
        <v>1</v>
      </c>
      <c r="M82" s="103">
        <v>0</v>
      </c>
      <c r="N82" s="105">
        <v>0</v>
      </c>
      <c r="O82" s="103">
        <v>0</v>
      </c>
      <c r="P82" s="104">
        <v>0</v>
      </c>
      <c r="Q82" s="105">
        <v>2</v>
      </c>
    </row>
    <row r="83" spans="1:17" ht="15.75">
      <c r="A83" s="98" t="s">
        <v>235</v>
      </c>
      <c r="B83" s="103">
        <v>1</v>
      </c>
      <c r="C83" s="104">
        <v>0</v>
      </c>
      <c r="D83" s="105">
        <v>3</v>
      </c>
      <c r="E83" s="103">
        <v>0</v>
      </c>
      <c r="F83" s="105">
        <v>0</v>
      </c>
      <c r="G83" s="103">
        <v>0</v>
      </c>
      <c r="H83" s="104">
        <v>0</v>
      </c>
      <c r="I83" s="105">
        <v>0</v>
      </c>
      <c r="J83" s="103">
        <v>0</v>
      </c>
      <c r="K83" s="104">
        <v>0</v>
      </c>
      <c r="L83" s="105">
        <v>2</v>
      </c>
      <c r="M83" s="103">
        <v>0</v>
      </c>
      <c r="N83" s="105">
        <v>0</v>
      </c>
      <c r="O83" s="103">
        <v>1</v>
      </c>
      <c r="P83" s="104">
        <v>0</v>
      </c>
      <c r="Q83" s="105">
        <v>0</v>
      </c>
    </row>
    <row r="84" spans="1:17" ht="15.75">
      <c r="A84" s="102" t="s">
        <v>236</v>
      </c>
      <c r="B84" s="103">
        <v>1</v>
      </c>
      <c r="C84" s="104">
        <v>0</v>
      </c>
      <c r="D84" s="105">
        <v>4</v>
      </c>
      <c r="E84" s="103">
        <v>0</v>
      </c>
      <c r="F84" s="105">
        <v>0</v>
      </c>
      <c r="G84" s="103">
        <v>0</v>
      </c>
      <c r="H84" s="104">
        <v>0</v>
      </c>
      <c r="I84" s="105">
        <v>5</v>
      </c>
      <c r="J84" s="103">
        <v>1</v>
      </c>
      <c r="K84" s="104">
        <v>0</v>
      </c>
      <c r="L84" s="105">
        <v>5</v>
      </c>
      <c r="M84" s="103">
        <v>0</v>
      </c>
      <c r="N84" s="105">
        <v>0</v>
      </c>
      <c r="O84" s="103">
        <v>2</v>
      </c>
      <c r="P84" s="104">
        <v>0</v>
      </c>
      <c r="Q84" s="105">
        <v>12</v>
      </c>
    </row>
    <row r="85" spans="1:17" ht="15.75">
      <c r="A85" s="98" t="s">
        <v>237</v>
      </c>
      <c r="B85" s="103">
        <v>10</v>
      </c>
      <c r="C85" s="104">
        <v>1</v>
      </c>
      <c r="D85" s="105">
        <v>9</v>
      </c>
      <c r="E85" s="103">
        <v>1</v>
      </c>
      <c r="F85" s="105">
        <v>0</v>
      </c>
      <c r="G85" s="103">
        <v>0</v>
      </c>
      <c r="H85" s="104">
        <v>1</v>
      </c>
      <c r="I85" s="105">
        <v>2</v>
      </c>
      <c r="J85" s="103">
        <v>10</v>
      </c>
      <c r="K85" s="104">
        <v>1</v>
      </c>
      <c r="L85" s="105">
        <v>9</v>
      </c>
      <c r="M85" s="103">
        <v>0</v>
      </c>
      <c r="N85" s="105">
        <v>1</v>
      </c>
      <c r="O85" s="103">
        <v>1</v>
      </c>
      <c r="P85" s="104">
        <v>1</v>
      </c>
      <c r="Q85" s="105">
        <v>2</v>
      </c>
    </row>
    <row r="86" spans="1:17" ht="15.75">
      <c r="A86" s="102" t="s">
        <v>238</v>
      </c>
      <c r="B86" s="103">
        <v>6</v>
      </c>
      <c r="C86" s="104">
        <v>1</v>
      </c>
      <c r="D86" s="105">
        <v>10</v>
      </c>
      <c r="E86" s="103">
        <v>2</v>
      </c>
      <c r="F86" s="105">
        <v>0</v>
      </c>
      <c r="G86" s="103">
        <v>0</v>
      </c>
      <c r="H86" s="104">
        <v>2</v>
      </c>
      <c r="I86" s="105">
        <v>2</v>
      </c>
      <c r="J86" s="103">
        <v>0</v>
      </c>
      <c r="K86" s="104">
        <v>2</v>
      </c>
      <c r="L86" s="105">
        <v>7</v>
      </c>
      <c r="M86" s="103">
        <v>0</v>
      </c>
      <c r="N86" s="105">
        <v>1</v>
      </c>
      <c r="O86" s="103">
        <v>3</v>
      </c>
      <c r="P86" s="104">
        <v>1</v>
      </c>
      <c r="Q86" s="105">
        <v>2</v>
      </c>
    </row>
    <row r="87" spans="1:17" ht="15.75">
      <c r="A87" s="98" t="s">
        <v>239</v>
      </c>
      <c r="B87" s="103">
        <v>2</v>
      </c>
      <c r="C87" s="104">
        <v>0</v>
      </c>
      <c r="D87" s="105">
        <v>5</v>
      </c>
      <c r="E87" s="103">
        <v>0</v>
      </c>
      <c r="F87" s="105">
        <v>0</v>
      </c>
      <c r="G87" s="103">
        <v>0</v>
      </c>
      <c r="H87" s="104">
        <v>0</v>
      </c>
      <c r="I87" s="105">
        <v>1</v>
      </c>
      <c r="J87" s="103">
        <v>0</v>
      </c>
      <c r="K87" s="104">
        <v>0</v>
      </c>
      <c r="L87" s="105">
        <v>3</v>
      </c>
      <c r="M87" s="103">
        <v>1</v>
      </c>
      <c r="N87" s="105">
        <v>0</v>
      </c>
      <c r="O87" s="103">
        <v>0</v>
      </c>
      <c r="P87" s="104">
        <v>0</v>
      </c>
      <c r="Q87" s="105">
        <v>0</v>
      </c>
    </row>
    <row r="88" spans="1:17" ht="15.75">
      <c r="A88" s="102" t="s">
        <v>240</v>
      </c>
      <c r="B88" s="103">
        <v>8</v>
      </c>
      <c r="C88" s="104">
        <v>0</v>
      </c>
      <c r="D88" s="105">
        <v>11</v>
      </c>
      <c r="E88" s="103">
        <v>0</v>
      </c>
      <c r="F88" s="105">
        <v>1</v>
      </c>
      <c r="G88" s="103">
        <v>4</v>
      </c>
      <c r="H88" s="104">
        <v>0</v>
      </c>
      <c r="I88" s="105">
        <v>8</v>
      </c>
      <c r="J88" s="103">
        <v>9</v>
      </c>
      <c r="K88" s="104">
        <v>0</v>
      </c>
      <c r="L88" s="105">
        <v>13</v>
      </c>
      <c r="M88" s="103">
        <v>1</v>
      </c>
      <c r="N88" s="105">
        <v>0</v>
      </c>
      <c r="O88" s="103">
        <v>1</v>
      </c>
      <c r="P88" s="104">
        <v>1</v>
      </c>
      <c r="Q88" s="105">
        <v>5</v>
      </c>
    </row>
    <row r="89" spans="1:17" ht="16.5" thickBot="1">
      <c r="A89" s="106" t="s">
        <v>241</v>
      </c>
      <c r="B89" s="103">
        <v>13</v>
      </c>
      <c r="C89" s="104">
        <v>0</v>
      </c>
      <c r="D89" s="105">
        <v>16</v>
      </c>
      <c r="E89" s="103">
        <v>0</v>
      </c>
      <c r="F89" s="105">
        <v>0</v>
      </c>
      <c r="G89" s="103">
        <v>3</v>
      </c>
      <c r="H89" s="104">
        <v>0</v>
      </c>
      <c r="I89" s="105">
        <v>5</v>
      </c>
      <c r="J89" s="103">
        <v>14</v>
      </c>
      <c r="K89" s="104">
        <v>0</v>
      </c>
      <c r="L89" s="105">
        <v>18</v>
      </c>
      <c r="M89" s="103">
        <v>0</v>
      </c>
      <c r="N89" s="105">
        <v>0</v>
      </c>
      <c r="O89" s="103">
        <v>1</v>
      </c>
      <c r="P89" s="104">
        <v>1</v>
      </c>
      <c r="Q89" s="105">
        <v>0</v>
      </c>
    </row>
    <row r="90" spans="1:17" s="111" customFormat="1" ht="17.25" customHeight="1" thickBot="1" thickTop="1">
      <c r="A90" s="107" t="s">
        <v>242</v>
      </c>
      <c r="B90" s="108">
        <f>SUM(B9:B89)</f>
        <v>3988</v>
      </c>
      <c r="C90" s="109">
        <f aca="true" t="shared" si="0" ref="C90:Q90">SUM(C9:C89)</f>
        <v>73</v>
      </c>
      <c r="D90" s="110">
        <f t="shared" si="0"/>
        <v>3698</v>
      </c>
      <c r="E90" s="110">
        <f t="shared" si="0"/>
        <v>665</v>
      </c>
      <c r="F90" s="110">
        <f t="shared" si="0"/>
        <v>73</v>
      </c>
      <c r="G90" s="108">
        <f t="shared" si="0"/>
        <v>989</v>
      </c>
      <c r="H90" s="109">
        <f t="shared" si="0"/>
        <v>128</v>
      </c>
      <c r="I90" s="110">
        <f t="shared" si="0"/>
        <v>1299</v>
      </c>
      <c r="J90" s="108">
        <f t="shared" si="0"/>
        <v>2632</v>
      </c>
      <c r="K90" s="109">
        <f>SUM(K9:K89)</f>
        <v>48</v>
      </c>
      <c r="L90" s="110">
        <f t="shared" si="0"/>
        <v>5025</v>
      </c>
      <c r="M90" s="108">
        <f t="shared" si="0"/>
        <v>431</v>
      </c>
      <c r="N90" s="110">
        <f>SUM(N9:N89)</f>
        <v>33</v>
      </c>
      <c r="O90" s="108">
        <f t="shared" si="0"/>
        <v>834</v>
      </c>
      <c r="P90" s="109">
        <f t="shared" si="0"/>
        <v>98</v>
      </c>
      <c r="Q90" s="110">
        <f t="shared" si="0"/>
        <v>1839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C27" sqref="AC27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46" t="s">
        <v>412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3" spans="1:17" ht="15.75">
      <c r="A3" s="447" t="s">
        <v>243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ht="15.75" thickBot="1">
      <c r="J4" s="95"/>
    </row>
    <row r="5" spans="1:17" s="97" customFormat="1" ht="17.25" customHeight="1" thickBot="1" thickTop="1">
      <c r="A5" s="448" t="s">
        <v>155</v>
      </c>
      <c r="B5" s="451" t="s">
        <v>420</v>
      </c>
      <c r="C5" s="452"/>
      <c r="D5" s="452"/>
      <c r="E5" s="452"/>
      <c r="F5" s="452"/>
      <c r="G5" s="452"/>
      <c r="H5" s="452"/>
      <c r="I5" s="453"/>
      <c r="J5" s="451" t="s">
        <v>421</v>
      </c>
      <c r="K5" s="452"/>
      <c r="L5" s="452"/>
      <c r="M5" s="452"/>
      <c r="N5" s="452"/>
      <c r="O5" s="452"/>
      <c r="P5" s="452"/>
      <c r="Q5" s="453"/>
    </row>
    <row r="6" spans="1:17" ht="15.75" customHeight="1" thickTop="1">
      <c r="A6" s="449"/>
      <c r="B6" s="454" t="s">
        <v>156</v>
      </c>
      <c r="C6" s="454"/>
      <c r="D6" s="454"/>
      <c r="E6" s="433" t="s">
        <v>157</v>
      </c>
      <c r="F6" s="435"/>
      <c r="G6" s="454" t="s">
        <v>158</v>
      </c>
      <c r="H6" s="454"/>
      <c r="I6" s="435"/>
      <c r="J6" s="454" t="s">
        <v>156</v>
      </c>
      <c r="K6" s="454"/>
      <c r="L6" s="454"/>
      <c r="M6" s="433" t="s">
        <v>157</v>
      </c>
      <c r="N6" s="455"/>
      <c r="O6" s="433" t="s">
        <v>158</v>
      </c>
      <c r="P6" s="434"/>
      <c r="Q6" s="435"/>
    </row>
    <row r="7" spans="1:17" ht="15" customHeight="1">
      <c r="A7" s="449"/>
      <c r="B7" s="432" t="s">
        <v>159</v>
      </c>
      <c r="C7" s="426" t="s">
        <v>160</v>
      </c>
      <c r="D7" s="438" t="s">
        <v>161</v>
      </c>
      <c r="E7" s="431" t="s">
        <v>159</v>
      </c>
      <c r="F7" s="440" t="s">
        <v>160</v>
      </c>
      <c r="G7" s="442" t="s">
        <v>159</v>
      </c>
      <c r="H7" s="426" t="s">
        <v>160</v>
      </c>
      <c r="I7" s="444" t="s">
        <v>161</v>
      </c>
      <c r="J7" s="431" t="s">
        <v>159</v>
      </c>
      <c r="K7" s="425" t="s">
        <v>160</v>
      </c>
      <c r="L7" s="423" t="s">
        <v>161</v>
      </c>
      <c r="M7" s="427" t="s">
        <v>159</v>
      </c>
      <c r="N7" s="429" t="s">
        <v>160</v>
      </c>
      <c r="O7" s="431" t="s">
        <v>159</v>
      </c>
      <c r="P7" s="425" t="s">
        <v>160</v>
      </c>
      <c r="Q7" s="423" t="s">
        <v>161</v>
      </c>
    </row>
    <row r="8" spans="1:17" ht="31.5" customHeight="1" thickBot="1">
      <c r="A8" s="450"/>
      <c r="B8" s="436"/>
      <c r="C8" s="437"/>
      <c r="D8" s="439"/>
      <c r="E8" s="432"/>
      <c r="F8" s="441"/>
      <c r="G8" s="443"/>
      <c r="H8" s="437"/>
      <c r="I8" s="445"/>
      <c r="J8" s="432"/>
      <c r="K8" s="426"/>
      <c r="L8" s="424"/>
      <c r="M8" s="428"/>
      <c r="N8" s="430"/>
      <c r="O8" s="432"/>
      <c r="P8" s="426"/>
      <c r="Q8" s="424"/>
    </row>
    <row r="9" spans="1:17" ht="16.5" thickTop="1">
      <c r="A9" s="98" t="s">
        <v>162</v>
      </c>
      <c r="B9" s="186">
        <v>722</v>
      </c>
      <c r="C9" s="187">
        <v>7</v>
      </c>
      <c r="D9" s="188">
        <v>571</v>
      </c>
      <c r="E9" s="186">
        <v>315</v>
      </c>
      <c r="F9" s="188">
        <v>20</v>
      </c>
      <c r="G9" s="186">
        <v>271</v>
      </c>
      <c r="H9" s="187">
        <v>15</v>
      </c>
      <c r="I9" s="188">
        <v>402</v>
      </c>
      <c r="J9" s="186">
        <v>548</v>
      </c>
      <c r="K9" s="187">
        <v>11</v>
      </c>
      <c r="L9" s="188">
        <v>871</v>
      </c>
      <c r="M9" s="186">
        <v>402</v>
      </c>
      <c r="N9" s="188">
        <v>32</v>
      </c>
      <c r="O9" s="186">
        <v>254</v>
      </c>
      <c r="P9" s="187">
        <v>26</v>
      </c>
      <c r="Q9" s="188">
        <v>485</v>
      </c>
    </row>
    <row r="10" spans="1:17" ht="15.75">
      <c r="A10" s="102" t="s">
        <v>163</v>
      </c>
      <c r="B10" s="189">
        <v>106</v>
      </c>
      <c r="C10" s="190">
        <v>3</v>
      </c>
      <c r="D10" s="191">
        <v>111</v>
      </c>
      <c r="E10" s="189">
        <v>25</v>
      </c>
      <c r="F10" s="191">
        <v>12</v>
      </c>
      <c r="G10" s="189">
        <v>26</v>
      </c>
      <c r="H10" s="190">
        <v>8</v>
      </c>
      <c r="I10" s="191">
        <v>42</v>
      </c>
      <c r="J10" s="189">
        <v>78</v>
      </c>
      <c r="K10" s="190">
        <v>2</v>
      </c>
      <c r="L10" s="191">
        <v>89</v>
      </c>
      <c r="M10" s="189">
        <v>33</v>
      </c>
      <c r="N10" s="191">
        <v>8</v>
      </c>
      <c r="O10" s="189">
        <v>28</v>
      </c>
      <c r="P10" s="190">
        <v>7</v>
      </c>
      <c r="Q10" s="191">
        <v>21</v>
      </c>
    </row>
    <row r="11" spans="1:17" ht="15.75">
      <c r="A11" s="98" t="s">
        <v>244</v>
      </c>
      <c r="B11" s="189">
        <v>146</v>
      </c>
      <c r="C11" s="190">
        <v>8</v>
      </c>
      <c r="D11" s="191">
        <v>213</v>
      </c>
      <c r="E11" s="189">
        <v>45</v>
      </c>
      <c r="F11" s="191">
        <v>12</v>
      </c>
      <c r="G11" s="189">
        <v>36</v>
      </c>
      <c r="H11" s="190">
        <v>14</v>
      </c>
      <c r="I11" s="191">
        <v>89</v>
      </c>
      <c r="J11" s="189">
        <v>173</v>
      </c>
      <c r="K11" s="190">
        <v>6</v>
      </c>
      <c r="L11" s="191">
        <v>260</v>
      </c>
      <c r="M11" s="189">
        <v>41</v>
      </c>
      <c r="N11" s="191">
        <v>24</v>
      </c>
      <c r="O11" s="189">
        <v>34</v>
      </c>
      <c r="P11" s="190">
        <v>6</v>
      </c>
      <c r="Q11" s="191">
        <v>87</v>
      </c>
    </row>
    <row r="12" spans="1:17" ht="15.75">
      <c r="A12" s="102" t="s">
        <v>165</v>
      </c>
      <c r="B12" s="189">
        <v>64</v>
      </c>
      <c r="C12" s="190">
        <v>1</v>
      </c>
      <c r="D12" s="191">
        <v>147</v>
      </c>
      <c r="E12" s="189">
        <v>16</v>
      </c>
      <c r="F12" s="191">
        <v>7</v>
      </c>
      <c r="G12" s="189">
        <v>12</v>
      </c>
      <c r="H12" s="190">
        <v>3</v>
      </c>
      <c r="I12" s="191">
        <v>35</v>
      </c>
      <c r="J12" s="189">
        <v>56</v>
      </c>
      <c r="K12" s="190">
        <v>0</v>
      </c>
      <c r="L12" s="191">
        <v>109</v>
      </c>
      <c r="M12" s="189">
        <v>13</v>
      </c>
      <c r="N12" s="191">
        <v>2</v>
      </c>
      <c r="O12" s="189">
        <v>8</v>
      </c>
      <c r="P12" s="190">
        <v>1</v>
      </c>
      <c r="Q12" s="191">
        <v>810</v>
      </c>
    </row>
    <row r="13" spans="1:17" ht="15.75">
      <c r="A13" s="98" t="s">
        <v>166</v>
      </c>
      <c r="B13" s="189">
        <v>63</v>
      </c>
      <c r="C13" s="190">
        <v>3</v>
      </c>
      <c r="D13" s="191">
        <v>95</v>
      </c>
      <c r="E13" s="189">
        <v>13</v>
      </c>
      <c r="F13" s="191">
        <v>3</v>
      </c>
      <c r="G13" s="189">
        <v>21</v>
      </c>
      <c r="H13" s="190">
        <v>6</v>
      </c>
      <c r="I13" s="191">
        <v>38</v>
      </c>
      <c r="J13" s="189">
        <v>70</v>
      </c>
      <c r="K13" s="190">
        <v>2</v>
      </c>
      <c r="L13" s="191">
        <v>131</v>
      </c>
      <c r="M13" s="189">
        <v>24</v>
      </c>
      <c r="N13" s="191">
        <v>8</v>
      </c>
      <c r="O13" s="189">
        <v>20</v>
      </c>
      <c r="P13" s="190">
        <v>10</v>
      </c>
      <c r="Q13" s="191">
        <v>77</v>
      </c>
    </row>
    <row r="14" spans="1:17" ht="15.75">
      <c r="A14" s="102" t="s">
        <v>167</v>
      </c>
      <c r="B14" s="189">
        <v>4323</v>
      </c>
      <c r="C14" s="190">
        <v>81</v>
      </c>
      <c r="D14" s="191">
        <v>5043</v>
      </c>
      <c r="E14" s="189">
        <v>1168</v>
      </c>
      <c r="F14" s="191">
        <v>201</v>
      </c>
      <c r="G14" s="189">
        <v>1055</v>
      </c>
      <c r="H14" s="190">
        <v>125</v>
      </c>
      <c r="I14" s="191">
        <v>1847</v>
      </c>
      <c r="J14" s="189">
        <v>3494</v>
      </c>
      <c r="K14" s="190">
        <v>85</v>
      </c>
      <c r="L14" s="191">
        <v>7083</v>
      </c>
      <c r="M14" s="189">
        <v>1382</v>
      </c>
      <c r="N14" s="191">
        <v>224</v>
      </c>
      <c r="O14" s="189">
        <v>965</v>
      </c>
      <c r="P14" s="190">
        <v>162</v>
      </c>
      <c r="Q14" s="191">
        <v>2056</v>
      </c>
    </row>
    <row r="15" spans="1:17" ht="15.75">
      <c r="A15" s="98" t="s">
        <v>168</v>
      </c>
      <c r="B15" s="189">
        <v>1487</v>
      </c>
      <c r="C15" s="190">
        <v>23</v>
      </c>
      <c r="D15" s="191">
        <v>1858</v>
      </c>
      <c r="E15" s="189">
        <v>506</v>
      </c>
      <c r="F15" s="191">
        <v>70</v>
      </c>
      <c r="G15" s="189">
        <v>431</v>
      </c>
      <c r="H15" s="190">
        <v>62</v>
      </c>
      <c r="I15" s="191">
        <v>641</v>
      </c>
      <c r="J15" s="189">
        <v>1242</v>
      </c>
      <c r="K15" s="190">
        <v>10</v>
      </c>
      <c r="L15" s="191">
        <v>2129</v>
      </c>
      <c r="M15" s="189">
        <v>559</v>
      </c>
      <c r="N15" s="191">
        <v>92</v>
      </c>
      <c r="O15" s="189">
        <v>330</v>
      </c>
      <c r="P15" s="190">
        <v>60</v>
      </c>
      <c r="Q15" s="191">
        <v>1873</v>
      </c>
    </row>
    <row r="16" spans="1:17" ht="15.75">
      <c r="A16" s="102" t="s">
        <v>169</v>
      </c>
      <c r="B16" s="189">
        <v>16</v>
      </c>
      <c r="C16" s="190">
        <v>2</v>
      </c>
      <c r="D16" s="191">
        <v>59</v>
      </c>
      <c r="E16" s="189">
        <v>9</v>
      </c>
      <c r="F16" s="191">
        <v>3</v>
      </c>
      <c r="G16" s="189">
        <v>11</v>
      </c>
      <c r="H16" s="190">
        <v>5</v>
      </c>
      <c r="I16" s="191">
        <v>34</v>
      </c>
      <c r="J16" s="189">
        <v>20</v>
      </c>
      <c r="K16" s="190">
        <v>4</v>
      </c>
      <c r="L16" s="191">
        <v>87</v>
      </c>
      <c r="M16" s="189">
        <v>17</v>
      </c>
      <c r="N16" s="191">
        <v>7</v>
      </c>
      <c r="O16" s="189">
        <v>15</v>
      </c>
      <c r="P16" s="190">
        <v>4</v>
      </c>
      <c r="Q16" s="191">
        <v>64</v>
      </c>
    </row>
    <row r="17" spans="1:17" ht="15.75">
      <c r="A17" s="98" t="s">
        <v>170</v>
      </c>
      <c r="B17" s="189">
        <v>255</v>
      </c>
      <c r="C17" s="190">
        <v>6</v>
      </c>
      <c r="D17" s="191">
        <v>898</v>
      </c>
      <c r="E17" s="189">
        <v>78</v>
      </c>
      <c r="F17" s="191">
        <v>44</v>
      </c>
      <c r="G17" s="189">
        <v>64</v>
      </c>
      <c r="H17" s="190">
        <v>37</v>
      </c>
      <c r="I17" s="191">
        <v>438</v>
      </c>
      <c r="J17" s="189">
        <v>182</v>
      </c>
      <c r="K17" s="190">
        <v>15</v>
      </c>
      <c r="L17" s="191">
        <v>1072</v>
      </c>
      <c r="M17" s="189">
        <v>117</v>
      </c>
      <c r="N17" s="191">
        <v>36</v>
      </c>
      <c r="O17" s="189">
        <v>80</v>
      </c>
      <c r="P17" s="190">
        <v>42</v>
      </c>
      <c r="Q17" s="191">
        <v>805</v>
      </c>
    </row>
    <row r="18" spans="1:17" ht="15.75">
      <c r="A18" s="102" t="s">
        <v>171</v>
      </c>
      <c r="B18" s="189">
        <v>215</v>
      </c>
      <c r="C18" s="190">
        <v>20</v>
      </c>
      <c r="D18" s="191">
        <v>512</v>
      </c>
      <c r="E18" s="189">
        <v>99</v>
      </c>
      <c r="F18" s="191">
        <v>38</v>
      </c>
      <c r="G18" s="189">
        <v>61</v>
      </c>
      <c r="H18" s="190">
        <v>50</v>
      </c>
      <c r="I18" s="191">
        <v>347</v>
      </c>
      <c r="J18" s="189">
        <v>139</v>
      </c>
      <c r="K18" s="190">
        <v>16</v>
      </c>
      <c r="L18" s="191">
        <v>568</v>
      </c>
      <c r="M18" s="189">
        <v>93</v>
      </c>
      <c r="N18" s="191">
        <v>66</v>
      </c>
      <c r="O18" s="189">
        <v>53</v>
      </c>
      <c r="P18" s="190">
        <v>59</v>
      </c>
      <c r="Q18" s="191">
        <v>334</v>
      </c>
    </row>
    <row r="19" spans="1:17" ht="15.75">
      <c r="A19" s="98" t="s">
        <v>172</v>
      </c>
      <c r="B19" s="189">
        <v>49</v>
      </c>
      <c r="C19" s="190">
        <v>3</v>
      </c>
      <c r="D19" s="191">
        <v>124</v>
      </c>
      <c r="E19" s="189">
        <v>20</v>
      </c>
      <c r="F19" s="191">
        <v>12</v>
      </c>
      <c r="G19" s="189">
        <v>9</v>
      </c>
      <c r="H19" s="190">
        <v>4</v>
      </c>
      <c r="I19" s="191">
        <v>45</v>
      </c>
      <c r="J19" s="189">
        <v>22</v>
      </c>
      <c r="K19" s="190">
        <v>3</v>
      </c>
      <c r="L19" s="191">
        <v>116</v>
      </c>
      <c r="M19" s="189">
        <v>7</v>
      </c>
      <c r="N19" s="191">
        <v>5</v>
      </c>
      <c r="O19" s="189">
        <v>7</v>
      </c>
      <c r="P19" s="190">
        <v>6</v>
      </c>
      <c r="Q19" s="191">
        <v>29</v>
      </c>
    </row>
    <row r="20" spans="1:17" ht="15.75">
      <c r="A20" s="102" t="s">
        <v>173</v>
      </c>
      <c r="B20" s="189">
        <v>50</v>
      </c>
      <c r="C20" s="190">
        <v>1</v>
      </c>
      <c r="D20" s="191">
        <v>38</v>
      </c>
      <c r="E20" s="189">
        <v>8</v>
      </c>
      <c r="F20" s="191">
        <v>8</v>
      </c>
      <c r="G20" s="189">
        <v>11</v>
      </c>
      <c r="H20" s="190">
        <v>10</v>
      </c>
      <c r="I20" s="191">
        <v>25</v>
      </c>
      <c r="J20" s="189">
        <v>49</v>
      </c>
      <c r="K20" s="190">
        <v>1</v>
      </c>
      <c r="L20" s="191">
        <v>49</v>
      </c>
      <c r="M20" s="189">
        <v>14</v>
      </c>
      <c r="N20" s="191">
        <v>19</v>
      </c>
      <c r="O20" s="189">
        <v>9</v>
      </c>
      <c r="P20" s="190">
        <v>8</v>
      </c>
      <c r="Q20" s="191">
        <v>21</v>
      </c>
    </row>
    <row r="21" spans="1:17" ht="15.75">
      <c r="A21" s="98" t="s">
        <v>174</v>
      </c>
      <c r="B21" s="189">
        <v>55</v>
      </c>
      <c r="C21" s="190">
        <v>4</v>
      </c>
      <c r="D21" s="191">
        <v>61</v>
      </c>
      <c r="E21" s="189">
        <v>9</v>
      </c>
      <c r="F21" s="191">
        <v>3</v>
      </c>
      <c r="G21" s="189">
        <v>6</v>
      </c>
      <c r="H21" s="190">
        <v>0</v>
      </c>
      <c r="I21" s="191">
        <v>33</v>
      </c>
      <c r="J21" s="189">
        <v>39</v>
      </c>
      <c r="K21" s="190">
        <v>1</v>
      </c>
      <c r="L21" s="191">
        <v>82</v>
      </c>
      <c r="M21" s="189">
        <v>8</v>
      </c>
      <c r="N21" s="191">
        <v>3</v>
      </c>
      <c r="O21" s="189">
        <v>3</v>
      </c>
      <c r="P21" s="190">
        <v>2</v>
      </c>
      <c r="Q21" s="191">
        <v>26</v>
      </c>
    </row>
    <row r="22" spans="1:17" ht="15.75">
      <c r="A22" s="102" t="s">
        <v>175</v>
      </c>
      <c r="B22" s="189">
        <v>60</v>
      </c>
      <c r="C22" s="190">
        <v>3</v>
      </c>
      <c r="D22" s="191">
        <v>103</v>
      </c>
      <c r="E22" s="189">
        <v>32</v>
      </c>
      <c r="F22" s="191">
        <v>4</v>
      </c>
      <c r="G22" s="189">
        <v>19</v>
      </c>
      <c r="H22" s="190">
        <v>13</v>
      </c>
      <c r="I22" s="191">
        <v>34</v>
      </c>
      <c r="J22" s="189">
        <v>47</v>
      </c>
      <c r="K22" s="190">
        <v>3</v>
      </c>
      <c r="L22" s="191">
        <v>84</v>
      </c>
      <c r="M22" s="189">
        <v>18</v>
      </c>
      <c r="N22" s="191">
        <v>18</v>
      </c>
      <c r="O22" s="189">
        <v>14</v>
      </c>
      <c r="P22" s="190">
        <v>11</v>
      </c>
      <c r="Q22" s="191">
        <v>40</v>
      </c>
    </row>
    <row r="23" spans="1:17" ht="15.75">
      <c r="A23" s="98" t="s">
        <v>176</v>
      </c>
      <c r="B23" s="189">
        <v>64</v>
      </c>
      <c r="C23" s="190">
        <v>1</v>
      </c>
      <c r="D23" s="191">
        <v>118</v>
      </c>
      <c r="E23" s="189">
        <v>7</v>
      </c>
      <c r="F23" s="191">
        <v>3</v>
      </c>
      <c r="G23" s="189">
        <v>8</v>
      </c>
      <c r="H23" s="190">
        <v>6</v>
      </c>
      <c r="I23" s="191">
        <v>45</v>
      </c>
      <c r="J23" s="189">
        <v>40</v>
      </c>
      <c r="K23" s="190">
        <v>5</v>
      </c>
      <c r="L23" s="191">
        <v>81</v>
      </c>
      <c r="M23" s="189">
        <v>3</v>
      </c>
      <c r="N23" s="191">
        <v>9</v>
      </c>
      <c r="O23" s="189">
        <v>9</v>
      </c>
      <c r="P23" s="190">
        <v>4</v>
      </c>
      <c r="Q23" s="191">
        <v>266</v>
      </c>
    </row>
    <row r="24" spans="1:17" ht="15.75">
      <c r="A24" s="102" t="s">
        <v>177</v>
      </c>
      <c r="B24" s="189">
        <v>1340</v>
      </c>
      <c r="C24" s="190">
        <v>44</v>
      </c>
      <c r="D24" s="191">
        <v>990</v>
      </c>
      <c r="E24" s="189">
        <v>291</v>
      </c>
      <c r="F24" s="191">
        <v>98</v>
      </c>
      <c r="G24" s="189">
        <v>268</v>
      </c>
      <c r="H24" s="190">
        <v>50</v>
      </c>
      <c r="I24" s="191">
        <v>322</v>
      </c>
      <c r="J24" s="189">
        <v>1024</v>
      </c>
      <c r="K24" s="190">
        <v>22</v>
      </c>
      <c r="L24" s="191">
        <v>874</v>
      </c>
      <c r="M24" s="189">
        <v>361</v>
      </c>
      <c r="N24" s="191">
        <v>84</v>
      </c>
      <c r="O24" s="189">
        <v>228</v>
      </c>
      <c r="P24" s="190">
        <v>63</v>
      </c>
      <c r="Q24" s="191">
        <v>658</v>
      </c>
    </row>
    <row r="25" spans="1:17" ht="15.75">
      <c r="A25" s="98" t="s">
        <v>178</v>
      </c>
      <c r="B25" s="189">
        <v>97</v>
      </c>
      <c r="C25" s="190">
        <v>8</v>
      </c>
      <c r="D25" s="191">
        <v>261</v>
      </c>
      <c r="E25" s="189">
        <v>52</v>
      </c>
      <c r="F25" s="191">
        <v>32</v>
      </c>
      <c r="G25" s="189">
        <v>39</v>
      </c>
      <c r="H25" s="190">
        <v>14</v>
      </c>
      <c r="I25" s="191">
        <v>80</v>
      </c>
      <c r="J25" s="189">
        <v>60</v>
      </c>
      <c r="K25" s="190">
        <v>4</v>
      </c>
      <c r="L25" s="191">
        <v>245</v>
      </c>
      <c r="M25" s="189">
        <v>47</v>
      </c>
      <c r="N25" s="191">
        <v>22</v>
      </c>
      <c r="O25" s="189">
        <v>17</v>
      </c>
      <c r="P25" s="190">
        <v>16</v>
      </c>
      <c r="Q25" s="191">
        <v>105</v>
      </c>
    </row>
    <row r="26" spans="1:17" ht="15.75">
      <c r="A26" s="102" t="s">
        <v>179</v>
      </c>
      <c r="B26" s="189">
        <v>31</v>
      </c>
      <c r="C26" s="190">
        <v>11</v>
      </c>
      <c r="D26" s="191">
        <v>49</v>
      </c>
      <c r="E26" s="189">
        <v>6</v>
      </c>
      <c r="F26" s="191">
        <v>10</v>
      </c>
      <c r="G26" s="189">
        <v>8</v>
      </c>
      <c r="H26" s="190">
        <v>7</v>
      </c>
      <c r="I26" s="191">
        <v>12</v>
      </c>
      <c r="J26" s="189">
        <v>22</v>
      </c>
      <c r="K26" s="190">
        <v>6</v>
      </c>
      <c r="L26" s="191">
        <v>61</v>
      </c>
      <c r="M26" s="189">
        <v>14</v>
      </c>
      <c r="N26" s="191">
        <v>8</v>
      </c>
      <c r="O26" s="189">
        <v>12</v>
      </c>
      <c r="P26" s="190">
        <v>7</v>
      </c>
      <c r="Q26" s="191">
        <v>14</v>
      </c>
    </row>
    <row r="27" spans="1:17" ht="15.75">
      <c r="A27" s="98" t="s">
        <v>180</v>
      </c>
      <c r="B27" s="189">
        <v>112</v>
      </c>
      <c r="C27" s="190">
        <v>7</v>
      </c>
      <c r="D27" s="191">
        <v>235</v>
      </c>
      <c r="E27" s="189">
        <v>27</v>
      </c>
      <c r="F27" s="191">
        <v>14</v>
      </c>
      <c r="G27" s="189">
        <v>20</v>
      </c>
      <c r="H27" s="190">
        <v>5</v>
      </c>
      <c r="I27" s="191">
        <v>94</v>
      </c>
      <c r="J27" s="189">
        <v>91</v>
      </c>
      <c r="K27" s="190">
        <v>6</v>
      </c>
      <c r="L27" s="191">
        <v>329</v>
      </c>
      <c r="M27" s="189">
        <v>25</v>
      </c>
      <c r="N27" s="191">
        <v>3</v>
      </c>
      <c r="O27" s="189">
        <v>28</v>
      </c>
      <c r="P27" s="190">
        <v>6</v>
      </c>
      <c r="Q27" s="191">
        <v>303</v>
      </c>
    </row>
    <row r="28" spans="1:17" ht="15.75">
      <c r="A28" s="102" t="s">
        <v>181</v>
      </c>
      <c r="B28" s="189">
        <v>306</v>
      </c>
      <c r="C28" s="190">
        <v>7</v>
      </c>
      <c r="D28" s="191">
        <v>774</v>
      </c>
      <c r="E28" s="189">
        <v>109</v>
      </c>
      <c r="F28" s="191">
        <v>38</v>
      </c>
      <c r="G28" s="189">
        <v>101</v>
      </c>
      <c r="H28" s="190">
        <v>30</v>
      </c>
      <c r="I28" s="191">
        <v>152</v>
      </c>
      <c r="J28" s="189">
        <v>215</v>
      </c>
      <c r="K28" s="190">
        <v>7</v>
      </c>
      <c r="L28" s="191">
        <v>843</v>
      </c>
      <c r="M28" s="189">
        <v>132</v>
      </c>
      <c r="N28" s="191">
        <v>38</v>
      </c>
      <c r="O28" s="189">
        <v>101</v>
      </c>
      <c r="P28" s="190">
        <v>43</v>
      </c>
      <c r="Q28" s="191">
        <v>248</v>
      </c>
    </row>
    <row r="29" spans="1:17" ht="15.75">
      <c r="A29" s="98" t="s">
        <v>182</v>
      </c>
      <c r="B29" s="189">
        <v>386</v>
      </c>
      <c r="C29" s="190">
        <v>12</v>
      </c>
      <c r="D29" s="191">
        <v>326</v>
      </c>
      <c r="E29" s="189">
        <v>70</v>
      </c>
      <c r="F29" s="191">
        <v>16</v>
      </c>
      <c r="G29" s="189">
        <v>57</v>
      </c>
      <c r="H29" s="190">
        <v>4</v>
      </c>
      <c r="I29" s="191">
        <v>70</v>
      </c>
      <c r="J29" s="189">
        <v>395</v>
      </c>
      <c r="K29" s="190">
        <v>10</v>
      </c>
      <c r="L29" s="191">
        <v>259</v>
      </c>
      <c r="M29" s="189">
        <v>98</v>
      </c>
      <c r="N29" s="191">
        <v>7</v>
      </c>
      <c r="O29" s="189">
        <v>53</v>
      </c>
      <c r="P29" s="190">
        <v>9</v>
      </c>
      <c r="Q29" s="191">
        <v>129</v>
      </c>
    </row>
    <row r="30" spans="1:17" ht="15.75">
      <c r="A30" s="102" t="s">
        <v>183</v>
      </c>
      <c r="B30" s="189">
        <v>54</v>
      </c>
      <c r="C30" s="190">
        <v>10</v>
      </c>
      <c r="D30" s="191">
        <v>129</v>
      </c>
      <c r="E30" s="189">
        <v>21</v>
      </c>
      <c r="F30" s="191">
        <v>24</v>
      </c>
      <c r="G30" s="189">
        <v>28</v>
      </c>
      <c r="H30" s="190">
        <v>25</v>
      </c>
      <c r="I30" s="191">
        <v>86</v>
      </c>
      <c r="J30" s="189">
        <v>66</v>
      </c>
      <c r="K30" s="190">
        <v>13</v>
      </c>
      <c r="L30" s="191">
        <v>193</v>
      </c>
      <c r="M30" s="189">
        <v>37</v>
      </c>
      <c r="N30" s="191">
        <v>24</v>
      </c>
      <c r="O30" s="189">
        <v>14</v>
      </c>
      <c r="P30" s="190">
        <v>31</v>
      </c>
      <c r="Q30" s="191">
        <v>326</v>
      </c>
    </row>
    <row r="31" spans="1:17" ht="15.75">
      <c r="A31" s="98" t="s">
        <v>184</v>
      </c>
      <c r="B31" s="189">
        <v>182</v>
      </c>
      <c r="C31" s="190">
        <v>6</v>
      </c>
      <c r="D31" s="191">
        <v>259</v>
      </c>
      <c r="E31" s="189">
        <v>47</v>
      </c>
      <c r="F31" s="191">
        <v>19</v>
      </c>
      <c r="G31" s="189">
        <v>36</v>
      </c>
      <c r="H31" s="190">
        <v>15</v>
      </c>
      <c r="I31" s="191">
        <v>36</v>
      </c>
      <c r="J31" s="189">
        <v>138</v>
      </c>
      <c r="K31" s="190">
        <v>4</v>
      </c>
      <c r="L31" s="191">
        <v>201</v>
      </c>
      <c r="M31" s="189">
        <v>38</v>
      </c>
      <c r="N31" s="191">
        <v>28</v>
      </c>
      <c r="O31" s="189">
        <v>36</v>
      </c>
      <c r="P31" s="190">
        <v>3</v>
      </c>
      <c r="Q31" s="191">
        <v>46</v>
      </c>
    </row>
    <row r="32" spans="1:17" ht="15.75">
      <c r="A32" s="102" t="s">
        <v>185</v>
      </c>
      <c r="B32" s="189">
        <v>31</v>
      </c>
      <c r="C32" s="190">
        <v>1</v>
      </c>
      <c r="D32" s="191">
        <v>152</v>
      </c>
      <c r="E32" s="189">
        <v>25</v>
      </c>
      <c r="F32" s="191">
        <v>9</v>
      </c>
      <c r="G32" s="189">
        <v>7</v>
      </c>
      <c r="H32" s="190">
        <v>3</v>
      </c>
      <c r="I32" s="191">
        <v>87</v>
      </c>
      <c r="J32" s="189">
        <v>38</v>
      </c>
      <c r="K32" s="190">
        <v>3</v>
      </c>
      <c r="L32" s="191">
        <v>157</v>
      </c>
      <c r="M32" s="189">
        <v>10</v>
      </c>
      <c r="N32" s="191">
        <v>9</v>
      </c>
      <c r="O32" s="189">
        <v>5</v>
      </c>
      <c r="P32" s="190">
        <v>6</v>
      </c>
      <c r="Q32" s="191">
        <v>215</v>
      </c>
    </row>
    <row r="33" spans="1:17" ht="15.75">
      <c r="A33" s="98" t="s">
        <v>186</v>
      </c>
      <c r="B33" s="189">
        <v>124</v>
      </c>
      <c r="C33" s="190">
        <v>8</v>
      </c>
      <c r="D33" s="191">
        <v>138</v>
      </c>
      <c r="E33" s="189">
        <v>57</v>
      </c>
      <c r="F33" s="191">
        <v>68</v>
      </c>
      <c r="G33" s="189">
        <v>31</v>
      </c>
      <c r="H33" s="190">
        <v>33</v>
      </c>
      <c r="I33" s="191">
        <v>56</v>
      </c>
      <c r="J33" s="189">
        <v>112</v>
      </c>
      <c r="K33" s="190">
        <v>15</v>
      </c>
      <c r="L33" s="191">
        <v>137</v>
      </c>
      <c r="M33" s="189">
        <v>43</v>
      </c>
      <c r="N33" s="191">
        <v>53</v>
      </c>
      <c r="O33" s="189">
        <v>21</v>
      </c>
      <c r="P33" s="190">
        <v>27</v>
      </c>
      <c r="Q33" s="191">
        <v>173</v>
      </c>
    </row>
    <row r="34" spans="1:17" ht="15.75">
      <c r="A34" s="102" t="s">
        <v>187</v>
      </c>
      <c r="B34" s="189">
        <v>280</v>
      </c>
      <c r="C34" s="190">
        <v>3</v>
      </c>
      <c r="D34" s="191">
        <v>1095</v>
      </c>
      <c r="E34" s="189">
        <v>99</v>
      </c>
      <c r="F34" s="191">
        <v>17</v>
      </c>
      <c r="G34" s="189">
        <v>114</v>
      </c>
      <c r="H34" s="190">
        <v>19</v>
      </c>
      <c r="I34" s="191">
        <v>366</v>
      </c>
      <c r="J34" s="189">
        <v>195</v>
      </c>
      <c r="K34" s="190">
        <v>3</v>
      </c>
      <c r="L34" s="191">
        <v>1196</v>
      </c>
      <c r="M34" s="189">
        <v>151</v>
      </c>
      <c r="N34" s="191">
        <v>34</v>
      </c>
      <c r="O34" s="189">
        <v>81</v>
      </c>
      <c r="P34" s="190">
        <v>18</v>
      </c>
      <c r="Q34" s="191">
        <v>553</v>
      </c>
    </row>
    <row r="35" spans="1:17" ht="15.75">
      <c r="A35" s="98" t="s">
        <v>188</v>
      </c>
      <c r="B35" s="189">
        <v>785</v>
      </c>
      <c r="C35" s="190">
        <v>8</v>
      </c>
      <c r="D35" s="191">
        <v>747</v>
      </c>
      <c r="E35" s="189">
        <v>97</v>
      </c>
      <c r="F35" s="191">
        <v>12</v>
      </c>
      <c r="G35" s="189">
        <v>106</v>
      </c>
      <c r="H35" s="190">
        <v>8</v>
      </c>
      <c r="I35" s="191">
        <v>175</v>
      </c>
      <c r="J35" s="189">
        <v>628</v>
      </c>
      <c r="K35" s="190">
        <v>6</v>
      </c>
      <c r="L35" s="191">
        <v>773</v>
      </c>
      <c r="M35" s="189">
        <v>104</v>
      </c>
      <c r="N35" s="191">
        <v>15</v>
      </c>
      <c r="O35" s="189">
        <v>75</v>
      </c>
      <c r="P35" s="190">
        <v>8</v>
      </c>
      <c r="Q35" s="191">
        <v>168</v>
      </c>
    </row>
    <row r="36" spans="1:17" ht="15.75">
      <c r="A36" s="102" t="s">
        <v>189</v>
      </c>
      <c r="B36" s="189">
        <v>57</v>
      </c>
      <c r="C36" s="190">
        <v>4</v>
      </c>
      <c r="D36" s="191">
        <v>125</v>
      </c>
      <c r="E36" s="189">
        <v>24</v>
      </c>
      <c r="F36" s="191">
        <v>5</v>
      </c>
      <c r="G36" s="189">
        <v>22</v>
      </c>
      <c r="H36" s="190">
        <v>5</v>
      </c>
      <c r="I36" s="191">
        <v>41</v>
      </c>
      <c r="J36" s="189">
        <v>49</v>
      </c>
      <c r="K36" s="190">
        <v>3</v>
      </c>
      <c r="L36" s="191">
        <v>139</v>
      </c>
      <c r="M36" s="189">
        <v>24</v>
      </c>
      <c r="N36" s="191">
        <v>12</v>
      </c>
      <c r="O36" s="189">
        <v>27</v>
      </c>
      <c r="P36" s="190">
        <v>6</v>
      </c>
      <c r="Q36" s="191">
        <v>45</v>
      </c>
    </row>
    <row r="37" spans="1:17" ht="15.75">
      <c r="A37" s="98" t="s">
        <v>190</v>
      </c>
      <c r="B37" s="189">
        <v>13</v>
      </c>
      <c r="C37" s="190">
        <v>6</v>
      </c>
      <c r="D37" s="191">
        <v>53</v>
      </c>
      <c r="E37" s="189">
        <v>5</v>
      </c>
      <c r="F37" s="191">
        <v>7</v>
      </c>
      <c r="G37" s="189">
        <v>7</v>
      </c>
      <c r="H37" s="190">
        <v>13</v>
      </c>
      <c r="I37" s="191">
        <v>6</v>
      </c>
      <c r="J37" s="189">
        <v>12</v>
      </c>
      <c r="K37" s="190">
        <v>1</v>
      </c>
      <c r="L37" s="191">
        <v>45</v>
      </c>
      <c r="M37" s="189">
        <v>12</v>
      </c>
      <c r="N37" s="191">
        <v>19</v>
      </c>
      <c r="O37" s="189">
        <v>6</v>
      </c>
      <c r="P37" s="190">
        <v>3</v>
      </c>
      <c r="Q37" s="191">
        <v>16</v>
      </c>
    </row>
    <row r="38" spans="1:17" ht="15.75">
      <c r="A38" s="102" t="s">
        <v>191</v>
      </c>
      <c r="B38" s="189">
        <v>30</v>
      </c>
      <c r="C38" s="190">
        <v>1</v>
      </c>
      <c r="D38" s="191">
        <v>66</v>
      </c>
      <c r="E38" s="189">
        <v>0</v>
      </c>
      <c r="F38" s="191">
        <v>0</v>
      </c>
      <c r="G38" s="189">
        <v>1</v>
      </c>
      <c r="H38" s="190">
        <v>0</v>
      </c>
      <c r="I38" s="191">
        <v>23</v>
      </c>
      <c r="J38" s="189">
        <v>52</v>
      </c>
      <c r="K38" s="190">
        <v>3</v>
      </c>
      <c r="L38" s="191">
        <v>47</v>
      </c>
      <c r="M38" s="189">
        <v>0</v>
      </c>
      <c r="N38" s="191">
        <v>1</v>
      </c>
      <c r="O38" s="189">
        <v>2</v>
      </c>
      <c r="P38" s="190">
        <v>3</v>
      </c>
      <c r="Q38" s="191">
        <v>17</v>
      </c>
    </row>
    <row r="39" spans="1:17" ht="15.75">
      <c r="A39" s="98" t="s">
        <v>192</v>
      </c>
      <c r="B39" s="189">
        <v>391</v>
      </c>
      <c r="C39" s="190">
        <v>12</v>
      </c>
      <c r="D39" s="191">
        <v>739</v>
      </c>
      <c r="E39" s="189">
        <v>152</v>
      </c>
      <c r="F39" s="191">
        <v>26</v>
      </c>
      <c r="G39" s="189">
        <v>112</v>
      </c>
      <c r="H39" s="190">
        <v>13</v>
      </c>
      <c r="I39" s="191">
        <v>163</v>
      </c>
      <c r="J39" s="189">
        <v>325</v>
      </c>
      <c r="K39" s="190">
        <v>8</v>
      </c>
      <c r="L39" s="191">
        <v>496</v>
      </c>
      <c r="M39" s="189">
        <v>145</v>
      </c>
      <c r="N39" s="191">
        <v>16</v>
      </c>
      <c r="O39" s="189">
        <v>88</v>
      </c>
      <c r="P39" s="190">
        <v>20</v>
      </c>
      <c r="Q39" s="191">
        <v>784</v>
      </c>
    </row>
    <row r="40" spans="1:17" ht="15.75">
      <c r="A40" s="102" t="s">
        <v>193</v>
      </c>
      <c r="B40" s="189">
        <v>117</v>
      </c>
      <c r="C40" s="190">
        <v>9</v>
      </c>
      <c r="D40" s="191">
        <v>100</v>
      </c>
      <c r="E40" s="189">
        <v>25</v>
      </c>
      <c r="F40" s="191">
        <v>24</v>
      </c>
      <c r="G40" s="189">
        <v>30</v>
      </c>
      <c r="H40" s="190">
        <v>16</v>
      </c>
      <c r="I40" s="191">
        <v>56</v>
      </c>
      <c r="J40" s="189">
        <v>67</v>
      </c>
      <c r="K40" s="190">
        <v>8</v>
      </c>
      <c r="L40" s="191">
        <v>109</v>
      </c>
      <c r="M40" s="189">
        <v>35</v>
      </c>
      <c r="N40" s="191">
        <v>32</v>
      </c>
      <c r="O40" s="189">
        <v>29</v>
      </c>
      <c r="P40" s="190">
        <v>15</v>
      </c>
      <c r="Q40" s="191">
        <v>113</v>
      </c>
    </row>
    <row r="41" spans="1:17" ht="15.75">
      <c r="A41" s="98" t="s">
        <v>324</v>
      </c>
      <c r="B41" s="189">
        <v>724</v>
      </c>
      <c r="C41" s="190">
        <v>26</v>
      </c>
      <c r="D41" s="191">
        <v>499</v>
      </c>
      <c r="E41" s="189">
        <v>219</v>
      </c>
      <c r="F41" s="191">
        <v>27</v>
      </c>
      <c r="G41" s="189">
        <v>216</v>
      </c>
      <c r="H41" s="190">
        <v>11</v>
      </c>
      <c r="I41" s="191">
        <v>197</v>
      </c>
      <c r="J41" s="189">
        <v>477</v>
      </c>
      <c r="K41" s="190">
        <v>12</v>
      </c>
      <c r="L41" s="191">
        <v>723</v>
      </c>
      <c r="M41" s="189">
        <v>293</v>
      </c>
      <c r="N41" s="191">
        <v>19</v>
      </c>
      <c r="O41" s="189">
        <v>175</v>
      </c>
      <c r="P41" s="190">
        <v>24</v>
      </c>
      <c r="Q41" s="191">
        <v>211</v>
      </c>
    </row>
    <row r="42" spans="1:17" ht="15.75">
      <c r="A42" s="102" t="s">
        <v>194</v>
      </c>
      <c r="B42" s="189">
        <v>14790</v>
      </c>
      <c r="C42" s="190">
        <v>41</v>
      </c>
      <c r="D42" s="191">
        <v>15682</v>
      </c>
      <c r="E42" s="189">
        <v>6142</v>
      </c>
      <c r="F42" s="191">
        <v>175</v>
      </c>
      <c r="G42" s="189">
        <v>5522</v>
      </c>
      <c r="H42" s="190">
        <v>154</v>
      </c>
      <c r="I42" s="191">
        <v>4811</v>
      </c>
      <c r="J42" s="189">
        <v>11914</v>
      </c>
      <c r="K42" s="190">
        <v>45</v>
      </c>
      <c r="L42" s="191">
        <v>19018</v>
      </c>
      <c r="M42" s="189">
        <v>7659</v>
      </c>
      <c r="N42" s="191">
        <v>218</v>
      </c>
      <c r="O42" s="189">
        <v>4624</v>
      </c>
      <c r="P42" s="190">
        <v>137</v>
      </c>
      <c r="Q42" s="191">
        <v>5125</v>
      </c>
    </row>
    <row r="43" spans="1:17" ht="15.75">
      <c r="A43" s="98" t="s">
        <v>195</v>
      </c>
      <c r="B43" s="189">
        <v>2189</v>
      </c>
      <c r="C43" s="190">
        <v>37</v>
      </c>
      <c r="D43" s="191">
        <v>1860</v>
      </c>
      <c r="E43" s="189">
        <v>786</v>
      </c>
      <c r="F43" s="191">
        <v>111</v>
      </c>
      <c r="G43" s="189">
        <v>801</v>
      </c>
      <c r="H43" s="190">
        <v>81</v>
      </c>
      <c r="I43" s="191">
        <v>663</v>
      </c>
      <c r="J43" s="189">
        <v>1685</v>
      </c>
      <c r="K43" s="190">
        <v>32</v>
      </c>
      <c r="L43" s="191">
        <v>2151</v>
      </c>
      <c r="M43" s="189">
        <v>991</v>
      </c>
      <c r="N43" s="191">
        <v>113</v>
      </c>
      <c r="O43" s="189">
        <v>778</v>
      </c>
      <c r="P43" s="190">
        <v>78</v>
      </c>
      <c r="Q43" s="191">
        <v>631</v>
      </c>
    </row>
    <row r="44" spans="1:17" ht="15.75">
      <c r="A44" s="102" t="s">
        <v>196</v>
      </c>
      <c r="B44" s="189">
        <v>12</v>
      </c>
      <c r="C44" s="190">
        <v>4</v>
      </c>
      <c r="D44" s="191">
        <v>39</v>
      </c>
      <c r="E44" s="189">
        <v>6</v>
      </c>
      <c r="F44" s="191">
        <v>4</v>
      </c>
      <c r="G44" s="189">
        <v>8</v>
      </c>
      <c r="H44" s="190">
        <v>6</v>
      </c>
      <c r="I44" s="191">
        <v>28</v>
      </c>
      <c r="J44" s="189">
        <v>17</v>
      </c>
      <c r="K44" s="190">
        <v>3</v>
      </c>
      <c r="L44" s="191">
        <v>60</v>
      </c>
      <c r="M44" s="189">
        <v>14</v>
      </c>
      <c r="N44" s="191">
        <v>13</v>
      </c>
      <c r="O44" s="189">
        <v>4</v>
      </c>
      <c r="P44" s="190">
        <v>5</v>
      </c>
      <c r="Q44" s="191">
        <v>23</v>
      </c>
    </row>
    <row r="45" spans="1:17" ht="15.75">
      <c r="A45" s="98" t="s">
        <v>197</v>
      </c>
      <c r="B45" s="189">
        <v>68</v>
      </c>
      <c r="C45" s="190">
        <v>3</v>
      </c>
      <c r="D45" s="191">
        <v>92</v>
      </c>
      <c r="E45" s="189">
        <v>16</v>
      </c>
      <c r="F45" s="191">
        <v>13</v>
      </c>
      <c r="G45" s="189">
        <v>21</v>
      </c>
      <c r="H45" s="190">
        <v>6</v>
      </c>
      <c r="I45" s="191">
        <v>41</v>
      </c>
      <c r="J45" s="189">
        <v>53</v>
      </c>
      <c r="K45" s="190">
        <v>7</v>
      </c>
      <c r="L45" s="191">
        <v>100</v>
      </c>
      <c r="M45" s="189">
        <v>29</v>
      </c>
      <c r="N45" s="191">
        <v>7</v>
      </c>
      <c r="O45" s="189">
        <v>18</v>
      </c>
      <c r="P45" s="190">
        <v>12</v>
      </c>
      <c r="Q45" s="191">
        <v>109</v>
      </c>
    </row>
    <row r="46" spans="1:17" ht="15.75">
      <c r="A46" s="102" t="s">
        <v>198</v>
      </c>
      <c r="B46" s="189">
        <v>521</v>
      </c>
      <c r="C46" s="190">
        <v>16</v>
      </c>
      <c r="D46" s="191">
        <v>453</v>
      </c>
      <c r="E46" s="189">
        <v>126</v>
      </c>
      <c r="F46" s="191">
        <v>42</v>
      </c>
      <c r="G46" s="189">
        <v>135</v>
      </c>
      <c r="H46" s="190">
        <v>92</v>
      </c>
      <c r="I46" s="191">
        <v>166</v>
      </c>
      <c r="J46" s="189">
        <v>382</v>
      </c>
      <c r="K46" s="190">
        <v>9</v>
      </c>
      <c r="L46" s="191">
        <v>536</v>
      </c>
      <c r="M46" s="189">
        <v>171</v>
      </c>
      <c r="N46" s="191">
        <v>39</v>
      </c>
      <c r="O46" s="189">
        <v>128</v>
      </c>
      <c r="P46" s="190">
        <v>21</v>
      </c>
      <c r="Q46" s="191">
        <v>153</v>
      </c>
    </row>
    <row r="47" spans="1:17" ht="15.75">
      <c r="A47" s="98" t="s">
        <v>199</v>
      </c>
      <c r="B47" s="189">
        <v>69</v>
      </c>
      <c r="C47" s="190">
        <v>1</v>
      </c>
      <c r="D47" s="191">
        <v>263</v>
      </c>
      <c r="E47" s="189">
        <v>12</v>
      </c>
      <c r="F47" s="191">
        <v>14</v>
      </c>
      <c r="G47" s="189">
        <v>12</v>
      </c>
      <c r="H47" s="190">
        <v>8</v>
      </c>
      <c r="I47" s="191">
        <v>93</v>
      </c>
      <c r="J47" s="189">
        <v>43</v>
      </c>
      <c r="K47" s="190">
        <v>3</v>
      </c>
      <c r="L47" s="191">
        <v>310</v>
      </c>
      <c r="M47" s="189">
        <v>24</v>
      </c>
      <c r="N47" s="191">
        <v>13</v>
      </c>
      <c r="O47" s="189">
        <v>12</v>
      </c>
      <c r="P47" s="190">
        <v>9</v>
      </c>
      <c r="Q47" s="191">
        <v>323</v>
      </c>
    </row>
    <row r="48" spans="1:17" ht="15.75">
      <c r="A48" s="102" t="s">
        <v>200</v>
      </c>
      <c r="B48" s="189">
        <v>37</v>
      </c>
      <c r="C48" s="190">
        <v>0</v>
      </c>
      <c r="D48" s="191">
        <v>54</v>
      </c>
      <c r="E48" s="189">
        <v>20</v>
      </c>
      <c r="F48" s="191">
        <v>12</v>
      </c>
      <c r="G48" s="189">
        <v>36</v>
      </c>
      <c r="H48" s="190">
        <v>12</v>
      </c>
      <c r="I48" s="191">
        <v>27</v>
      </c>
      <c r="J48" s="189">
        <v>25</v>
      </c>
      <c r="K48" s="190">
        <v>3</v>
      </c>
      <c r="L48" s="191">
        <v>61</v>
      </c>
      <c r="M48" s="189">
        <v>36</v>
      </c>
      <c r="N48" s="191">
        <v>14</v>
      </c>
      <c r="O48" s="189">
        <v>21</v>
      </c>
      <c r="P48" s="190">
        <v>7</v>
      </c>
      <c r="Q48" s="191">
        <v>38</v>
      </c>
    </row>
    <row r="49" spans="1:17" ht="15.75">
      <c r="A49" s="98" t="s">
        <v>201</v>
      </c>
      <c r="B49" s="189">
        <v>784</v>
      </c>
      <c r="C49" s="190">
        <v>5</v>
      </c>
      <c r="D49" s="191">
        <v>695</v>
      </c>
      <c r="E49" s="189">
        <v>224</v>
      </c>
      <c r="F49" s="191">
        <v>30</v>
      </c>
      <c r="G49" s="189">
        <v>190</v>
      </c>
      <c r="H49" s="190">
        <v>27</v>
      </c>
      <c r="I49" s="191">
        <v>140</v>
      </c>
      <c r="J49" s="189">
        <v>639</v>
      </c>
      <c r="K49" s="190">
        <v>4</v>
      </c>
      <c r="L49" s="191">
        <v>627</v>
      </c>
      <c r="M49" s="189">
        <v>285</v>
      </c>
      <c r="N49" s="191">
        <v>34</v>
      </c>
      <c r="O49" s="189">
        <v>130</v>
      </c>
      <c r="P49" s="190">
        <v>20</v>
      </c>
      <c r="Q49" s="191">
        <v>216</v>
      </c>
    </row>
    <row r="50" spans="1:17" ht="15.75">
      <c r="A50" s="102" t="s">
        <v>202</v>
      </c>
      <c r="B50" s="189">
        <v>590</v>
      </c>
      <c r="C50" s="190">
        <v>42</v>
      </c>
      <c r="D50" s="191">
        <v>777</v>
      </c>
      <c r="E50" s="189">
        <v>203</v>
      </c>
      <c r="F50" s="191">
        <v>58</v>
      </c>
      <c r="G50" s="189">
        <v>153</v>
      </c>
      <c r="H50" s="190">
        <v>58</v>
      </c>
      <c r="I50" s="191">
        <v>259</v>
      </c>
      <c r="J50" s="189">
        <v>437</v>
      </c>
      <c r="K50" s="190">
        <v>28</v>
      </c>
      <c r="L50" s="191">
        <v>938</v>
      </c>
      <c r="M50" s="189">
        <v>186</v>
      </c>
      <c r="N50" s="191">
        <v>94</v>
      </c>
      <c r="O50" s="189">
        <v>148</v>
      </c>
      <c r="P50" s="190">
        <v>50</v>
      </c>
      <c r="Q50" s="191">
        <v>448</v>
      </c>
    </row>
    <row r="51" spans="1:17" ht="15.75">
      <c r="A51" s="98" t="s">
        <v>203</v>
      </c>
      <c r="B51" s="189">
        <v>104</v>
      </c>
      <c r="C51" s="190">
        <v>7</v>
      </c>
      <c r="D51" s="191">
        <v>230</v>
      </c>
      <c r="E51" s="189">
        <v>17</v>
      </c>
      <c r="F51" s="191">
        <v>30</v>
      </c>
      <c r="G51" s="189">
        <v>21</v>
      </c>
      <c r="H51" s="190">
        <v>8</v>
      </c>
      <c r="I51" s="191">
        <v>109</v>
      </c>
      <c r="J51" s="189">
        <v>97</v>
      </c>
      <c r="K51" s="190">
        <v>10</v>
      </c>
      <c r="L51" s="191">
        <v>296</v>
      </c>
      <c r="M51" s="189">
        <v>23</v>
      </c>
      <c r="N51" s="191">
        <v>16</v>
      </c>
      <c r="O51" s="189">
        <v>15</v>
      </c>
      <c r="P51" s="190">
        <v>11</v>
      </c>
      <c r="Q51" s="191">
        <v>98</v>
      </c>
    </row>
    <row r="52" spans="1:17" ht="15.75">
      <c r="A52" s="102" t="s">
        <v>204</v>
      </c>
      <c r="B52" s="189">
        <v>166</v>
      </c>
      <c r="C52" s="190">
        <v>6</v>
      </c>
      <c r="D52" s="191">
        <v>180</v>
      </c>
      <c r="E52" s="189">
        <v>49</v>
      </c>
      <c r="F52" s="191">
        <v>5</v>
      </c>
      <c r="G52" s="189">
        <v>23</v>
      </c>
      <c r="H52" s="190">
        <v>3</v>
      </c>
      <c r="I52" s="191">
        <v>79</v>
      </c>
      <c r="J52" s="189">
        <v>133</v>
      </c>
      <c r="K52" s="190">
        <v>4</v>
      </c>
      <c r="L52" s="191">
        <v>212</v>
      </c>
      <c r="M52" s="189">
        <v>50</v>
      </c>
      <c r="N52" s="191">
        <v>4</v>
      </c>
      <c r="O52" s="189">
        <v>61</v>
      </c>
      <c r="P52" s="190">
        <v>3</v>
      </c>
      <c r="Q52" s="191">
        <v>252</v>
      </c>
    </row>
    <row r="53" spans="1:17" ht="15.75">
      <c r="A53" s="98" t="s">
        <v>205</v>
      </c>
      <c r="B53" s="189">
        <v>274</v>
      </c>
      <c r="C53" s="190">
        <v>27</v>
      </c>
      <c r="D53" s="191">
        <v>542</v>
      </c>
      <c r="E53" s="189">
        <v>75</v>
      </c>
      <c r="F53" s="191">
        <v>30</v>
      </c>
      <c r="G53" s="189">
        <v>71</v>
      </c>
      <c r="H53" s="190">
        <v>22</v>
      </c>
      <c r="I53" s="191">
        <v>222</v>
      </c>
      <c r="J53" s="189">
        <v>171</v>
      </c>
      <c r="K53" s="190">
        <v>14</v>
      </c>
      <c r="L53" s="191">
        <v>653</v>
      </c>
      <c r="M53" s="189">
        <v>89</v>
      </c>
      <c r="N53" s="191">
        <v>30</v>
      </c>
      <c r="O53" s="189">
        <v>69</v>
      </c>
      <c r="P53" s="190">
        <v>27</v>
      </c>
      <c r="Q53" s="191">
        <v>277</v>
      </c>
    </row>
    <row r="54" spans="1:17" ht="15.75">
      <c r="A54" s="102" t="s">
        <v>206</v>
      </c>
      <c r="B54" s="189">
        <v>238</v>
      </c>
      <c r="C54" s="190">
        <v>14</v>
      </c>
      <c r="D54" s="191">
        <v>444</v>
      </c>
      <c r="E54" s="189">
        <v>24</v>
      </c>
      <c r="F54" s="191">
        <v>20</v>
      </c>
      <c r="G54" s="189">
        <v>34</v>
      </c>
      <c r="H54" s="190">
        <v>6</v>
      </c>
      <c r="I54" s="191">
        <v>156</v>
      </c>
      <c r="J54" s="189">
        <v>177</v>
      </c>
      <c r="K54" s="190">
        <v>6</v>
      </c>
      <c r="L54" s="191">
        <v>505</v>
      </c>
      <c r="M54" s="189">
        <v>41</v>
      </c>
      <c r="N54" s="191">
        <v>13</v>
      </c>
      <c r="O54" s="189">
        <v>32</v>
      </c>
      <c r="P54" s="190">
        <v>20</v>
      </c>
      <c r="Q54" s="191">
        <v>161</v>
      </c>
    </row>
    <row r="55" spans="1:17" ht="15.75">
      <c r="A55" s="98" t="s">
        <v>207</v>
      </c>
      <c r="B55" s="189">
        <v>218</v>
      </c>
      <c r="C55" s="190">
        <v>19</v>
      </c>
      <c r="D55" s="191">
        <v>98</v>
      </c>
      <c r="E55" s="189">
        <v>26</v>
      </c>
      <c r="F55" s="191">
        <v>13</v>
      </c>
      <c r="G55" s="189">
        <v>16</v>
      </c>
      <c r="H55" s="190">
        <v>13</v>
      </c>
      <c r="I55" s="191">
        <v>27</v>
      </c>
      <c r="J55" s="189">
        <v>325</v>
      </c>
      <c r="K55" s="190">
        <v>10</v>
      </c>
      <c r="L55" s="191">
        <v>111</v>
      </c>
      <c r="M55" s="189">
        <v>18</v>
      </c>
      <c r="N55" s="191">
        <v>33</v>
      </c>
      <c r="O55" s="189">
        <v>12</v>
      </c>
      <c r="P55" s="190">
        <v>6</v>
      </c>
      <c r="Q55" s="191">
        <v>22</v>
      </c>
    </row>
    <row r="56" spans="1:17" ht="15.75">
      <c r="A56" s="102" t="s">
        <v>208</v>
      </c>
      <c r="B56" s="189">
        <v>392</v>
      </c>
      <c r="C56" s="190">
        <v>11</v>
      </c>
      <c r="D56" s="191">
        <v>889</v>
      </c>
      <c r="E56" s="189">
        <v>221</v>
      </c>
      <c r="F56" s="191">
        <v>20</v>
      </c>
      <c r="G56" s="189">
        <v>160</v>
      </c>
      <c r="H56" s="190">
        <v>20</v>
      </c>
      <c r="I56" s="191">
        <v>261</v>
      </c>
      <c r="J56" s="189">
        <v>236</v>
      </c>
      <c r="K56" s="190">
        <v>12</v>
      </c>
      <c r="L56" s="191">
        <v>1056</v>
      </c>
      <c r="M56" s="189">
        <v>196</v>
      </c>
      <c r="N56" s="191">
        <v>29</v>
      </c>
      <c r="O56" s="189">
        <v>128</v>
      </c>
      <c r="P56" s="190">
        <v>12</v>
      </c>
      <c r="Q56" s="191">
        <v>350</v>
      </c>
    </row>
    <row r="57" spans="1:17" ht="15.75">
      <c r="A57" s="98" t="s">
        <v>209</v>
      </c>
      <c r="B57" s="189">
        <v>57</v>
      </c>
      <c r="C57" s="190">
        <v>9</v>
      </c>
      <c r="D57" s="191">
        <v>34</v>
      </c>
      <c r="E57" s="189">
        <v>4</v>
      </c>
      <c r="F57" s="191">
        <v>34</v>
      </c>
      <c r="G57" s="189">
        <v>8</v>
      </c>
      <c r="H57" s="190">
        <v>27</v>
      </c>
      <c r="I57" s="191">
        <v>16</v>
      </c>
      <c r="J57" s="189">
        <v>46</v>
      </c>
      <c r="K57" s="190">
        <v>17</v>
      </c>
      <c r="L57" s="191">
        <v>11</v>
      </c>
      <c r="M57" s="189">
        <v>15</v>
      </c>
      <c r="N57" s="191">
        <v>37</v>
      </c>
      <c r="O57" s="189">
        <v>15</v>
      </c>
      <c r="P57" s="190">
        <v>22</v>
      </c>
      <c r="Q57" s="191">
        <v>16</v>
      </c>
    </row>
    <row r="58" spans="1:17" ht="15.75">
      <c r="A58" s="102" t="s">
        <v>210</v>
      </c>
      <c r="B58" s="189">
        <v>89</v>
      </c>
      <c r="C58" s="190">
        <v>36</v>
      </c>
      <c r="D58" s="191">
        <v>146</v>
      </c>
      <c r="E58" s="189">
        <v>18</v>
      </c>
      <c r="F58" s="191">
        <v>49</v>
      </c>
      <c r="G58" s="189">
        <v>9</v>
      </c>
      <c r="H58" s="190">
        <v>24</v>
      </c>
      <c r="I58" s="191">
        <v>48</v>
      </c>
      <c r="J58" s="189">
        <v>85</v>
      </c>
      <c r="K58" s="190">
        <v>39</v>
      </c>
      <c r="L58" s="191">
        <v>182</v>
      </c>
      <c r="M58" s="189">
        <v>15</v>
      </c>
      <c r="N58" s="191">
        <v>61</v>
      </c>
      <c r="O58" s="189">
        <v>20</v>
      </c>
      <c r="P58" s="190">
        <v>18</v>
      </c>
      <c r="Q58" s="191">
        <v>63</v>
      </c>
    </row>
    <row r="59" spans="1:17" ht="15.75">
      <c r="A59" s="98" t="s">
        <v>211</v>
      </c>
      <c r="B59" s="189">
        <v>54</v>
      </c>
      <c r="C59" s="190">
        <v>2</v>
      </c>
      <c r="D59" s="191">
        <v>51</v>
      </c>
      <c r="E59" s="189">
        <v>21</v>
      </c>
      <c r="F59" s="191">
        <v>9</v>
      </c>
      <c r="G59" s="189">
        <v>17</v>
      </c>
      <c r="H59" s="190">
        <v>6</v>
      </c>
      <c r="I59" s="191">
        <v>20</v>
      </c>
      <c r="J59" s="189">
        <v>41</v>
      </c>
      <c r="K59" s="190">
        <v>3</v>
      </c>
      <c r="L59" s="191">
        <v>62</v>
      </c>
      <c r="M59" s="189">
        <v>26</v>
      </c>
      <c r="N59" s="191">
        <v>8</v>
      </c>
      <c r="O59" s="189">
        <v>17</v>
      </c>
      <c r="P59" s="190">
        <v>3</v>
      </c>
      <c r="Q59" s="191">
        <v>21</v>
      </c>
    </row>
    <row r="60" spans="1:17" ht="15.75">
      <c r="A60" s="102" t="s">
        <v>212</v>
      </c>
      <c r="B60" s="189">
        <v>91</v>
      </c>
      <c r="C60" s="190">
        <v>6</v>
      </c>
      <c r="D60" s="191">
        <v>309</v>
      </c>
      <c r="E60" s="189">
        <v>53</v>
      </c>
      <c r="F60" s="191">
        <v>7</v>
      </c>
      <c r="G60" s="189">
        <v>62</v>
      </c>
      <c r="H60" s="190">
        <v>7</v>
      </c>
      <c r="I60" s="191">
        <v>96</v>
      </c>
      <c r="J60" s="189">
        <v>76</v>
      </c>
      <c r="K60" s="190">
        <v>9</v>
      </c>
      <c r="L60" s="191">
        <v>352</v>
      </c>
      <c r="M60" s="189">
        <v>56</v>
      </c>
      <c r="N60" s="191">
        <v>17</v>
      </c>
      <c r="O60" s="189">
        <v>34</v>
      </c>
      <c r="P60" s="190">
        <v>6</v>
      </c>
      <c r="Q60" s="191">
        <v>156</v>
      </c>
    </row>
    <row r="61" spans="1:17" ht="15.75">
      <c r="A61" s="98" t="s">
        <v>213</v>
      </c>
      <c r="B61" s="189">
        <v>45</v>
      </c>
      <c r="C61" s="190">
        <v>2</v>
      </c>
      <c r="D61" s="191">
        <v>128</v>
      </c>
      <c r="E61" s="189">
        <v>32</v>
      </c>
      <c r="F61" s="191">
        <v>13</v>
      </c>
      <c r="G61" s="189">
        <v>25</v>
      </c>
      <c r="H61" s="190">
        <v>10</v>
      </c>
      <c r="I61" s="191">
        <v>48</v>
      </c>
      <c r="J61" s="189">
        <v>61</v>
      </c>
      <c r="K61" s="190">
        <v>8</v>
      </c>
      <c r="L61" s="191">
        <v>120</v>
      </c>
      <c r="M61" s="189">
        <v>35</v>
      </c>
      <c r="N61" s="191">
        <v>15</v>
      </c>
      <c r="O61" s="189">
        <v>25</v>
      </c>
      <c r="P61" s="190">
        <v>10</v>
      </c>
      <c r="Q61" s="191">
        <v>115</v>
      </c>
    </row>
    <row r="62" spans="1:17" ht="15.75">
      <c r="A62" s="102" t="s">
        <v>214</v>
      </c>
      <c r="B62" s="189">
        <v>241</v>
      </c>
      <c r="C62" s="190">
        <v>3</v>
      </c>
      <c r="D62" s="191">
        <v>408</v>
      </c>
      <c r="E62" s="189">
        <v>47</v>
      </c>
      <c r="F62" s="191">
        <v>24</v>
      </c>
      <c r="G62" s="189">
        <v>53</v>
      </c>
      <c r="H62" s="190">
        <v>9</v>
      </c>
      <c r="I62" s="191">
        <v>106</v>
      </c>
      <c r="J62" s="189">
        <v>212</v>
      </c>
      <c r="K62" s="190">
        <v>7</v>
      </c>
      <c r="L62" s="191">
        <v>555</v>
      </c>
      <c r="M62" s="189">
        <v>64</v>
      </c>
      <c r="N62" s="191">
        <v>25</v>
      </c>
      <c r="O62" s="189">
        <v>51</v>
      </c>
      <c r="P62" s="190">
        <v>18</v>
      </c>
      <c r="Q62" s="191">
        <v>102</v>
      </c>
    </row>
    <row r="63" spans="1:17" ht="15.75">
      <c r="A63" s="98" t="s">
        <v>215</v>
      </c>
      <c r="B63" s="189">
        <v>276</v>
      </c>
      <c r="C63" s="190">
        <v>7</v>
      </c>
      <c r="D63" s="191">
        <v>475</v>
      </c>
      <c r="E63" s="189">
        <v>100</v>
      </c>
      <c r="F63" s="191">
        <v>24</v>
      </c>
      <c r="G63" s="189">
        <v>92</v>
      </c>
      <c r="H63" s="190">
        <v>12</v>
      </c>
      <c r="I63" s="191">
        <v>129</v>
      </c>
      <c r="J63" s="189">
        <v>205</v>
      </c>
      <c r="K63" s="190">
        <v>9</v>
      </c>
      <c r="L63" s="191">
        <v>470</v>
      </c>
      <c r="M63" s="189">
        <v>131</v>
      </c>
      <c r="N63" s="191">
        <v>25</v>
      </c>
      <c r="O63" s="189">
        <v>96</v>
      </c>
      <c r="P63" s="190">
        <v>22</v>
      </c>
      <c r="Q63" s="191">
        <v>497</v>
      </c>
    </row>
    <row r="64" spans="1:17" ht="15.75">
      <c r="A64" s="102" t="s">
        <v>216</v>
      </c>
      <c r="B64" s="189">
        <v>48</v>
      </c>
      <c r="C64" s="190">
        <v>0</v>
      </c>
      <c r="D64" s="191">
        <v>63</v>
      </c>
      <c r="E64" s="189">
        <v>7</v>
      </c>
      <c r="F64" s="191">
        <v>1</v>
      </c>
      <c r="G64" s="189">
        <v>12</v>
      </c>
      <c r="H64" s="190">
        <v>0</v>
      </c>
      <c r="I64" s="191">
        <v>12</v>
      </c>
      <c r="J64" s="189">
        <v>37</v>
      </c>
      <c r="K64" s="190">
        <v>3</v>
      </c>
      <c r="L64" s="191">
        <v>22</v>
      </c>
      <c r="M64" s="189">
        <v>12</v>
      </c>
      <c r="N64" s="191">
        <v>0</v>
      </c>
      <c r="O64" s="189">
        <v>7</v>
      </c>
      <c r="P64" s="190">
        <v>0</v>
      </c>
      <c r="Q64" s="191">
        <v>7</v>
      </c>
    </row>
    <row r="65" spans="1:17" ht="15.75">
      <c r="A65" s="98" t="s">
        <v>217</v>
      </c>
      <c r="B65" s="189">
        <v>29</v>
      </c>
      <c r="C65" s="190">
        <v>3</v>
      </c>
      <c r="D65" s="191">
        <v>54</v>
      </c>
      <c r="E65" s="189">
        <v>10</v>
      </c>
      <c r="F65" s="191">
        <v>5</v>
      </c>
      <c r="G65" s="189">
        <v>11</v>
      </c>
      <c r="H65" s="190">
        <v>10</v>
      </c>
      <c r="I65" s="191">
        <v>15</v>
      </c>
      <c r="J65" s="189">
        <v>17</v>
      </c>
      <c r="K65" s="190">
        <v>4</v>
      </c>
      <c r="L65" s="191">
        <v>89</v>
      </c>
      <c r="M65" s="189">
        <v>12</v>
      </c>
      <c r="N65" s="191">
        <v>8</v>
      </c>
      <c r="O65" s="189">
        <v>7</v>
      </c>
      <c r="P65" s="190">
        <v>3</v>
      </c>
      <c r="Q65" s="191">
        <v>272</v>
      </c>
    </row>
    <row r="66" spans="1:17" ht="15.75">
      <c r="A66" s="102" t="s">
        <v>218</v>
      </c>
      <c r="B66" s="189">
        <v>115</v>
      </c>
      <c r="C66" s="190">
        <v>10</v>
      </c>
      <c r="D66" s="191">
        <v>252</v>
      </c>
      <c r="E66" s="189">
        <v>39</v>
      </c>
      <c r="F66" s="191">
        <v>12</v>
      </c>
      <c r="G66" s="189">
        <v>19</v>
      </c>
      <c r="H66" s="190">
        <v>11</v>
      </c>
      <c r="I66" s="191">
        <v>89</v>
      </c>
      <c r="J66" s="189">
        <v>102</v>
      </c>
      <c r="K66" s="190">
        <v>4</v>
      </c>
      <c r="L66" s="191">
        <v>223</v>
      </c>
      <c r="M66" s="189">
        <v>27</v>
      </c>
      <c r="N66" s="191">
        <v>18</v>
      </c>
      <c r="O66" s="189">
        <v>28</v>
      </c>
      <c r="P66" s="190">
        <v>14</v>
      </c>
      <c r="Q66" s="191">
        <v>78</v>
      </c>
    </row>
    <row r="67" spans="1:17" ht="15.75">
      <c r="A67" s="98" t="s">
        <v>219</v>
      </c>
      <c r="B67" s="189">
        <v>291</v>
      </c>
      <c r="C67" s="190">
        <v>9</v>
      </c>
      <c r="D67" s="191">
        <v>848</v>
      </c>
      <c r="E67" s="189">
        <v>73</v>
      </c>
      <c r="F67" s="191">
        <v>19</v>
      </c>
      <c r="G67" s="189">
        <v>72</v>
      </c>
      <c r="H67" s="190">
        <v>19</v>
      </c>
      <c r="I67" s="191">
        <v>232</v>
      </c>
      <c r="J67" s="189">
        <v>226</v>
      </c>
      <c r="K67" s="190">
        <v>9</v>
      </c>
      <c r="L67" s="191">
        <v>938</v>
      </c>
      <c r="M67" s="189">
        <v>101</v>
      </c>
      <c r="N67" s="191">
        <v>24</v>
      </c>
      <c r="O67" s="189">
        <v>73</v>
      </c>
      <c r="P67" s="190">
        <v>20</v>
      </c>
      <c r="Q67" s="191">
        <v>663</v>
      </c>
    </row>
    <row r="68" spans="1:17" ht="15.75">
      <c r="A68" s="102" t="s">
        <v>220</v>
      </c>
      <c r="B68" s="189">
        <v>81</v>
      </c>
      <c r="C68" s="190">
        <v>6</v>
      </c>
      <c r="D68" s="191">
        <v>201</v>
      </c>
      <c r="E68" s="189">
        <v>24</v>
      </c>
      <c r="F68" s="191">
        <v>7</v>
      </c>
      <c r="G68" s="189">
        <v>13</v>
      </c>
      <c r="H68" s="190">
        <v>8</v>
      </c>
      <c r="I68" s="191">
        <v>81</v>
      </c>
      <c r="J68" s="189">
        <v>89</v>
      </c>
      <c r="K68" s="190">
        <v>10</v>
      </c>
      <c r="L68" s="191">
        <v>190</v>
      </c>
      <c r="M68" s="189">
        <v>19</v>
      </c>
      <c r="N68" s="191">
        <v>10</v>
      </c>
      <c r="O68" s="189">
        <v>18</v>
      </c>
      <c r="P68" s="190">
        <v>13</v>
      </c>
      <c r="Q68" s="191">
        <v>154</v>
      </c>
    </row>
    <row r="69" spans="1:17" ht="15.75">
      <c r="A69" s="98" t="s">
        <v>221</v>
      </c>
      <c r="B69" s="189">
        <v>184</v>
      </c>
      <c r="C69" s="190">
        <v>9</v>
      </c>
      <c r="D69" s="191">
        <v>175</v>
      </c>
      <c r="E69" s="189">
        <v>54</v>
      </c>
      <c r="F69" s="191">
        <v>6</v>
      </c>
      <c r="G69" s="189">
        <v>49</v>
      </c>
      <c r="H69" s="190">
        <v>7</v>
      </c>
      <c r="I69" s="191">
        <v>54</v>
      </c>
      <c r="J69" s="189">
        <v>151</v>
      </c>
      <c r="K69" s="190">
        <v>10</v>
      </c>
      <c r="L69" s="191">
        <v>234</v>
      </c>
      <c r="M69" s="189">
        <v>58</v>
      </c>
      <c r="N69" s="191">
        <v>5</v>
      </c>
      <c r="O69" s="189">
        <v>57</v>
      </c>
      <c r="P69" s="190">
        <v>13</v>
      </c>
      <c r="Q69" s="191">
        <v>63</v>
      </c>
    </row>
    <row r="70" spans="1:17" ht="15.75">
      <c r="A70" s="102" t="s">
        <v>222</v>
      </c>
      <c r="B70" s="189">
        <v>10</v>
      </c>
      <c r="C70" s="190">
        <v>0</v>
      </c>
      <c r="D70" s="191">
        <v>37</v>
      </c>
      <c r="E70" s="189">
        <v>2</v>
      </c>
      <c r="F70" s="191">
        <v>1</v>
      </c>
      <c r="G70" s="189">
        <v>5</v>
      </c>
      <c r="H70" s="190">
        <v>5</v>
      </c>
      <c r="I70" s="191">
        <v>7</v>
      </c>
      <c r="J70" s="189">
        <v>13</v>
      </c>
      <c r="K70" s="190">
        <v>4</v>
      </c>
      <c r="L70" s="191">
        <v>77</v>
      </c>
      <c r="M70" s="189">
        <v>7</v>
      </c>
      <c r="N70" s="191">
        <v>5</v>
      </c>
      <c r="O70" s="189">
        <v>1</v>
      </c>
      <c r="P70" s="190">
        <v>3</v>
      </c>
      <c r="Q70" s="191">
        <v>6</v>
      </c>
    </row>
    <row r="71" spans="1:17" ht="15.75">
      <c r="A71" s="98" t="s">
        <v>223</v>
      </c>
      <c r="B71" s="189">
        <v>503</v>
      </c>
      <c r="C71" s="190">
        <v>3</v>
      </c>
      <c r="D71" s="191">
        <v>398</v>
      </c>
      <c r="E71" s="189">
        <v>52</v>
      </c>
      <c r="F71" s="191">
        <v>7</v>
      </c>
      <c r="G71" s="189">
        <v>34</v>
      </c>
      <c r="H71" s="190">
        <v>4</v>
      </c>
      <c r="I71" s="191">
        <v>119</v>
      </c>
      <c r="J71" s="189">
        <v>412</v>
      </c>
      <c r="K71" s="190">
        <v>14</v>
      </c>
      <c r="L71" s="191">
        <v>458</v>
      </c>
      <c r="M71" s="189">
        <v>61</v>
      </c>
      <c r="N71" s="191">
        <v>2</v>
      </c>
      <c r="O71" s="189">
        <v>34</v>
      </c>
      <c r="P71" s="190">
        <v>3</v>
      </c>
      <c r="Q71" s="191">
        <v>436</v>
      </c>
    </row>
    <row r="72" spans="1:17" ht="15.75">
      <c r="A72" s="102" t="s">
        <v>224</v>
      </c>
      <c r="B72" s="189">
        <v>95</v>
      </c>
      <c r="C72" s="190">
        <v>0</v>
      </c>
      <c r="D72" s="191">
        <v>183</v>
      </c>
      <c r="E72" s="189">
        <v>28</v>
      </c>
      <c r="F72" s="191">
        <v>9</v>
      </c>
      <c r="G72" s="189">
        <v>20</v>
      </c>
      <c r="H72" s="190">
        <v>17</v>
      </c>
      <c r="I72" s="191">
        <v>55</v>
      </c>
      <c r="J72" s="189">
        <v>62</v>
      </c>
      <c r="K72" s="190">
        <v>3</v>
      </c>
      <c r="L72" s="191">
        <v>176</v>
      </c>
      <c r="M72" s="189">
        <v>29</v>
      </c>
      <c r="N72" s="191">
        <v>19</v>
      </c>
      <c r="O72" s="189">
        <v>28</v>
      </c>
      <c r="P72" s="190">
        <v>6</v>
      </c>
      <c r="Q72" s="191">
        <v>57</v>
      </c>
    </row>
    <row r="73" spans="1:17" ht="15.75">
      <c r="A73" s="98" t="s">
        <v>225</v>
      </c>
      <c r="B73" s="189">
        <v>223</v>
      </c>
      <c r="C73" s="190">
        <v>6</v>
      </c>
      <c r="D73" s="191">
        <v>300</v>
      </c>
      <c r="E73" s="189">
        <v>34</v>
      </c>
      <c r="F73" s="191">
        <v>25</v>
      </c>
      <c r="G73" s="189">
        <v>24</v>
      </c>
      <c r="H73" s="190">
        <v>8</v>
      </c>
      <c r="I73" s="191">
        <v>99</v>
      </c>
      <c r="J73" s="189">
        <v>253</v>
      </c>
      <c r="K73" s="190">
        <v>3</v>
      </c>
      <c r="L73" s="191">
        <v>354</v>
      </c>
      <c r="M73" s="189">
        <v>21</v>
      </c>
      <c r="N73" s="191">
        <v>18</v>
      </c>
      <c r="O73" s="189">
        <v>31</v>
      </c>
      <c r="P73" s="190">
        <v>1</v>
      </c>
      <c r="Q73" s="191">
        <v>244</v>
      </c>
    </row>
    <row r="74" spans="1:17" ht="15.75">
      <c r="A74" s="102" t="s">
        <v>226</v>
      </c>
      <c r="B74" s="189">
        <v>50</v>
      </c>
      <c r="C74" s="190">
        <v>6</v>
      </c>
      <c r="D74" s="191">
        <v>180</v>
      </c>
      <c r="E74" s="189">
        <v>29</v>
      </c>
      <c r="F74" s="191">
        <v>18</v>
      </c>
      <c r="G74" s="189">
        <v>11</v>
      </c>
      <c r="H74" s="190">
        <v>5</v>
      </c>
      <c r="I74" s="191">
        <v>42</v>
      </c>
      <c r="J74" s="189">
        <v>58</v>
      </c>
      <c r="K74" s="190">
        <v>6</v>
      </c>
      <c r="L74" s="191">
        <v>149</v>
      </c>
      <c r="M74" s="189">
        <v>18</v>
      </c>
      <c r="N74" s="191">
        <v>4</v>
      </c>
      <c r="O74" s="189">
        <v>16</v>
      </c>
      <c r="P74" s="190">
        <v>13</v>
      </c>
      <c r="Q74" s="191">
        <v>240</v>
      </c>
    </row>
    <row r="75" spans="1:17" ht="15.75">
      <c r="A75" s="98" t="s">
        <v>227</v>
      </c>
      <c r="B75" s="189">
        <v>99</v>
      </c>
      <c r="C75" s="190">
        <v>2</v>
      </c>
      <c r="D75" s="191">
        <v>302</v>
      </c>
      <c r="E75" s="189">
        <v>40</v>
      </c>
      <c r="F75" s="191">
        <v>24</v>
      </c>
      <c r="G75" s="189">
        <v>29</v>
      </c>
      <c r="H75" s="190">
        <v>5</v>
      </c>
      <c r="I75" s="191">
        <v>162</v>
      </c>
      <c r="J75" s="189">
        <v>63</v>
      </c>
      <c r="K75" s="190">
        <v>3</v>
      </c>
      <c r="L75" s="191">
        <v>335</v>
      </c>
      <c r="M75" s="189">
        <v>50</v>
      </c>
      <c r="N75" s="191">
        <v>5</v>
      </c>
      <c r="O75" s="189">
        <v>32</v>
      </c>
      <c r="P75" s="190">
        <v>9</v>
      </c>
      <c r="Q75" s="191">
        <v>284</v>
      </c>
    </row>
    <row r="76" spans="1:17" ht="15.75">
      <c r="A76" s="102" t="s">
        <v>228</v>
      </c>
      <c r="B76" s="189">
        <v>85</v>
      </c>
      <c r="C76" s="190">
        <v>4</v>
      </c>
      <c r="D76" s="191">
        <v>104</v>
      </c>
      <c r="E76" s="189">
        <v>33</v>
      </c>
      <c r="F76" s="191">
        <v>8</v>
      </c>
      <c r="G76" s="189">
        <v>30</v>
      </c>
      <c r="H76" s="190">
        <v>12</v>
      </c>
      <c r="I76" s="191">
        <v>43</v>
      </c>
      <c r="J76" s="189">
        <v>76</v>
      </c>
      <c r="K76" s="190">
        <v>1</v>
      </c>
      <c r="L76" s="191">
        <v>114</v>
      </c>
      <c r="M76" s="189">
        <v>32</v>
      </c>
      <c r="N76" s="191">
        <v>11</v>
      </c>
      <c r="O76" s="189">
        <v>32</v>
      </c>
      <c r="P76" s="190">
        <v>5</v>
      </c>
      <c r="Q76" s="191">
        <v>52</v>
      </c>
    </row>
    <row r="77" spans="1:17" ht="15.75">
      <c r="A77" s="98" t="s">
        <v>229</v>
      </c>
      <c r="B77" s="189">
        <v>8</v>
      </c>
      <c r="C77" s="190">
        <v>2</v>
      </c>
      <c r="D77" s="191">
        <v>47</v>
      </c>
      <c r="E77" s="189">
        <v>5</v>
      </c>
      <c r="F77" s="191">
        <v>1</v>
      </c>
      <c r="G77" s="189">
        <v>4</v>
      </c>
      <c r="H77" s="190">
        <v>4</v>
      </c>
      <c r="I77" s="191">
        <v>20</v>
      </c>
      <c r="J77" s="189">
        <v>7</v>
      </c>
      <c r="K77" s="190">
        <v>3</v>
      </c>
      <c r="L77" s="191">
        <v>34</v>
      </c>
      <c r="M77" s="189">
        <v>5</v>
      </c>
      <c r="N77" s="191">
        <v>6</v>
      </c>
      <c r="O77" s="189">
        <v>1</v>
      </c>
      <c r="P77" s="190">
        <v>3</v>
      </c>
      <c r="Q77" s="191">
        <v>13</v>
      </c>
    </row>
    <row r="78" spans="1:17" ht="15.75">
      <c r="A78" s="102" t="s">
        <v>230</v>
      </c>
      <c r="B78" s="189">
        <v>42</v>
      </c>
      <c r="C78" s="190">
        <v>0</v>
      </c>
      <c r="D78" s="191">
        <v>125</v>
      </c>
      <c r="E78" s="189">
        <v>9</v>
      </c>
      <c r="F78" s="191">
        <v>3</v>
      </c>
      <c r="G78" s="189">
        <v>20</v>
      </c>
      <c r="H78" s="190">
        <v>2</v>
      </c>
      <c r="I78" s="191">
        <v>31</v>
      </c>
      <c r="J78" s="189">
        <v>43</v>
      </c>
      <c r="K78" s="190">
        <v>4</v>
      </c>
      <c r="L78" s="191">
        <v>167</v>
      </c>
      <c r="M78" s="189">
        <v>21</v>
      </c>
      <c r="N78" s="191">
        <v>0</v>
      </c>
      <c r="O78" s="189">
        <v>19</v>
      </c>
      <c r="P78" s="190">
        <v>4</v>
      </c>
      <c r="Q78" s="191">
        <v>96</v>
      </c>
    </row>
    <row r="79" spans="1:17" ht="15.75">
      <c r="A79" s="98" t="s">
        <v>231</v>
      </c>
      <c r="B79" s="189">
        <v>51</v>
      </c>
      <c r="C79" s="190">
        <v>0</v>
      </c>
      <c r="D79" s="191">
        <v>49</v>
      </c>
      <c r="E79" s="189">
        <v>5</v>
      </c>
      <c r="F79" s="191">
        <v>13</v>
      </c>
      <c r="G79" s="189">
        <v>20</v>
      </c>
      <c r="H79" s="190">
        <v>5</v>
      </c>
      <c r="I79" s="191">
        <v>12</v>
      </c>
      <c r="J79" s="189">
        <v>47</v>
      </c>
      <c r="K79" s="190">
        <v>2</v>
      </c>
      <c r="L79" s="191">
        <v>46</v>
      </c>
      <c r="M79" s="189">
        <v>27</v>
      </c>
      <c r="N79" s="191">
        <v>10</v>
      </c>
      <c r="O79" s="189">
        <v>21</v>
      </c>
      <c r="P79" s="190">
        <v>5</v>
      </c>
      <c r="Q79" s="191">
        <v>18</v>
      </c>
    </row>
    <row r="80" spans="1:17" ht="15.75">
      <c r="A80" s="102" t="s">
        <v>232</v>
      </c>
      <c r="B80" s="189">
        <v>154</v>
      </c>
      <c r="C80" s="190">
        <v>2</v>
      </c>
      <c r="D80" s="191">
        <v>137</v>
      </c>
      <c r="E80" s="189">
        <v>19</v>
      </c>
      <c r="F80" s="191">
        <v>2</v>
      </c>
      <c r="G80" s="189">
        <v>21</v>
      </c>
      <c r="H80" s="190">
        <v>1</v>
      </c>
      <c r="I80" s="191">
        <v>22</v>
      </c>
      <c r="J80" s="189">
        <v>140</v>
      </c>
      <c r="K80" s="190">
        <v>3</v>
      </c>
      <c r="L80" s="191">
        <v>115</v>
      </c>
      <c r="M80" s="189">
        <v>22</v>
      </c>
      <c r="N80" s="191">
        <v>1</v>
      </c>
      <c r="O80" s="189">
        <v>19</v>
      </c>
      <c r="P80" s="190">
        <v>3</v>
      </c>
      <c r="Q80" s="191">
        <v>18</v>
      </c>
    </row>
    <row r="81" spans="1:17" ht="15.75">
      <c r="A81" s="98" t="s">
        <v>233</v>
      </c>
      <c r="B81" s="189">
        <v>91</v>
      </c>
      <c r="C81" s="190">
        <v>4</v>
      </c>
      <c r="D81" s="191">
        <v>30</v>
      </c>
      <c r="E81" s="189">
        <v>4</v>
      </c>
      <c r="F81" s="191">
        <v>3</v>
      </c>
      <c r="G81" s="189">
        <v>5</v>
      </c>
      <c r="H81" s="190">
        <v>0</v>
      </c>
      <c r="I81" s="191">
        <v>6</v>
      </c>
      <c r="J81" s="189">
        <v>95</v>
      </c>
      <c r="K81" s="190">
        <v>1</v>
      </c>
      <c r="L81" s="191">
        <v>37</v>
      </c>
      <c r="M81" s="189">
        <v>10</v>
      </c>
      <c r="N81" s="191">
        <v>3</v>
      </c>
      <c r="O81" s="189">
        <v>11</v>
      </c>
      <c r="P81" s="190">
        <v>0</v>
      </c>
      <c r="Q81" s="191">
        <v>4</v>
      </c>
    </row>
    <row r="82" spans="1:17" ht="15.75">
      <c r="A82" s="102" t="s">
        <v>234</v>
      </c>
      <c r="B82" s="189">
        <v>28</v>
      </c>
      <c r="C82" s="190">
        <v>1</v>
      </c>
      <c r="D82" s="191">
        <v>80</v>
      </c>
      <c r="E82" s="189">
        <v>6</v>
      </c>
      <c r="F82" s="191">
        <v>2</v>
      </c>
      <c r="G82" s="189">
        <v>3</v>
      </c>
      <c r="H82" s="190">
        <v>3</v>
      </c>
      <c r="I82" s="191">
        <v>22</v>
      </c>
      <c r="J82" s="189">
        <v>13</v>
      </c>
      <c r="K82" s="190">
        <v>0</v>
      </c>
      <c r="L82" s="191">
        <v>87</v>
      </c>
      <c r="M82" s="189">
        <v>4</v>
      </c>
      <c r="N82" s="191">
        <v>4</v>
      </c>
      <c r="O82" s="189">
        <v>5</v>
      </c>
      <c r="P82" s="190">
        <v>5</v>
      </c>
      <c r="Q82" s="191">
        <v>24</v>
      </c>
    </row>
    <row r="83" spans="1:17" ht="15.75">
      <c r="A83" s="98" t="s">
        <v>235</v>
      </c>
      <c r="B83" s="189">
        <v>10</v>
      </c>
      <c r="C83" s="190">
        <v>1</v>
      </c>
      <c r="D83" s="191">
        <v>29</v>
      </c>
      <c r="E83" s="189">
        <v>1</v>
      </c>
      <c r="F83" s="191">
        <v>2</v>
      </c>
      <c r="G83" s="189">
        <v>0</v>
      </c>
      <c r="H83" s="190">
        <v>2</v>
      </c>
      <c r="I83" s="191">
        <v>17</v>
      </c>
      <c r="J83" s="189">
        <v>4</v>
      </c>
      <c r="K83" s="190">
        <v>0</v>
      </c>
      <c r="L83" s="191">
        <v>35</v>
      </c>
      <c r="M83" s="189">
        <v>0</v>
      </c>
      <c r="N83" s="191">
        <v>2</v>
      </c>
      <c r="O83" s="189">
        <v>1</v>
      </c>
      <c r="P83" s="190">
        <v>0</v>
      </c>
      <c r="Q83" s="191">
        <v>43</v>
      </c>
    </row>
    <row r="84" spans="1:17" ht="15.75">
      <c r="A84" s="102" t="s">
        <v>236</v>
      </c>
      <c r="B84" s="189">
        <v>28</v>
      </c>
      <c r="C84" s="190">
        <v>2</v>
      </c>
      <c r="D84" s="191">
        <v>74</v>
      </c>
      <c r="E84" s="189">
        <v>2</v>
      </c>
      <c r="F84" s="191">
        <v>2</v>
      </c>
      <c r="G84" s="189">
        <v>6</v>
      </c>
      <c r="H84" s="190">
        <v>0</v>
      </c>
      <c r="I84" s="191">
        <v>26</v>
      </c>
      <c r="J84" s="189">
        <v>22</v>
      </c>
      <c r="K84" s="190">
        <v>1</v>
      </c>
      <c r="L84" s="191">
        <v>70</v>
      </c>
      <c r="M84" s="189">
        <v>21</v>
      </c>
      <c r="N84" s="191">
        <v>0</v>
      </c>
      <c r="O84" s="189">
        <v>16</v>
      </c>
      <c r="P84" s="190">
        <v>0</v>
      </c>
      <c r="Q84" s="191">
        <v>626</v>
      </c>
    </row>
    <row r="85" spans="1:17" ht="15.75">
      <c r="A85" s="98" t="s">
        <v>237</v>
      </c>
      <c r="B85" s="189">
        <v>104</v>
      </c>
      <c r="C85" s="190">
        <v>4</v>
      </c>
      <c r="D85" s="191">
        <v>162</v>
      </c>
      <c r="E85" s="189">
        <v>34</v>
      </c>
      <c r="F85" s="191">
        <v>4</v>
      </c>
      <c r="G85" s="189">
        <v>16</v>
      </c>
      <c r="H85" s="190">
        <v>2</v>
      </c>
      <c r="I85" s="191">
        <v>59</v>
      </c>
      <c r="J85" s="189">
        <v>59</v>
      </c>
      <c r="K85" s="190">
        <v>6</v>
      </c>
      <c r="L85" s="191">
        <v>184</v>
      </c>
      <c r="M85" s="189">
        <v>26</v>
      </c>
      <c r="N85" s="191">
        <v>5</v>
      </c>
      <c r="O85" s="189">
        <v>10</v>
      </c>
      <c r="P85" s="190">
        <v>4</v>
      </c>
      <c r="Q85" s="191">
        <v>34</v>
      </c>
    </row>
    <row r="86" spans="1:17" ht="15.75">
      <c r="A86" s="102" t="s">
        <v>238</v>
      </c>
      <c r="B86" s="189">
        <v>55</v>
      </c>
      <c r="C86" s="190">
        <v>12</v>
      </c>
      <c r="D86" s="191">
        <v>107</v>
      </c>
      <c r="E86" s="189">
        <v>14</v>
      </c>
      <c r="F86" s="191">
        <v>21</v>
      </c>
      <c r="G86" s="189">
        <v>4</v>
      </c>
      <c r="H86" s="190">
        <v>22</v>
      </c>
      <c r="I86" s="191">
        <v>29</v>
      </c>
      <c r="J86" s="189">
        <v>39</v>
      </c>
      <c r="K86" s="190">
        <v>14</v>
      </c>
      <c r="L86" s="191">
        <v>109</v>
      </c>
      <c r="M86" s="189">
        <v>9</v>
      </c>
      <c r="N86" s="191">
        <v>30</v>
      </c>
      <c r="O86" s="189">
        <v>20</v>
      </c>
      <c r="P86" s="190">
        <v>14</v>
      </c>
      <c r="Q86" s="191">
        <v>57</v>
      </c>
    </row>
    <row r="87" spans="1:17" ht="15.75">
      <c r="A87" s="98" t="s">
        <v>239</v>
      </c>
      <c r="B87" s="189">
        <v>24</v>
      </c>
      <c r="C87" s="190">
        <v>0</v>
      </c>
      <c r="D87" s="191">
        <v>46</v>
      </c>
      <c r="E87" s="189">
        <v>0</v>
      </c>
      <c r="F87" s="191">
        <v>3</v>
      </c>
      <c r="G87" s="189">
        <v>6</v>
      </c>
      <c r="H87" s="190">
        <v>0</v>
      </c>
      <c r="I87" s="191">
        <v>15</v>
      </c>
      <c r="J87" s="189">
        <v>23</v>
      </c>
      <c r="K87" s="190">
        <v>0</v>
      </c>
      <c r="L87" s="191">
        <v>41</v>
      </c>
      <c r="M87" s="189">
        <v>4</v>
      </c>
      <c r="N87" s="191">
        <v>5</v>
      </c>
      <c r="O87" s="189">
        <v>1</v>
      </c>
      <c r="P87" s="190">
        <v>1</v>
      </c>
      <c r="Q87" s="191">
        <v>54</v>
      </c>
    </row>
    <row r="88" spans="1:17" ht="15.75">
      <c r="A88" s="102" t="s">
        <v>240</v>
      </c>
      <c r="B88" s="189">
        <v>94</v>
      </c>
      <c r="C88" s="190">
        <v>1</v>
      </c>
      <c r="D88" s="191">
        <v>135</v>
      </c>
      <c r="E88" s="189">
        <v>33</v>
      </c>
      <c r="F88" s="191">
        <v>13</v>
      </c>
      <c r="G88" s="189">
        <v>44</v>
      </c>
      <c r="H88" s="190">
        <v>3</v>
      </c>
      <c r="I88" s="191">
        <v>55</v>
      </c>
      <c r="J88" s="189">
        <v>83</v>
      </c>
      <c r="K88" s="190">
        <v>2</v>
      </c>
      <c r="L88" s="191">
        <v>127</v>
      </c>
      <c r="M88" s="189">
        <v>47</v>
      </c>
      <c r="N88" s="191">
        <v>7</v>
      </c>
      <c r="O88" s="189">
        <v>39</v>
      </c>
      <c r="P88" s="190">
        <v>7</v>
      </c>
      <c r="Q88" s="191">
        <v>66</v>
      </c>
    </row>
    <row r="89" spans="1:17" ht="16.5" thickBot="1">
      <c r="A89" s="106" t="s">
        <v>241</v>
      </c>
      <c r="B89" s="189">
        <v>67</v>
      </c>
      <c r="C89" s="190">
        <v>1</v>
      </c>
      <c r="D89" s="191">
        <v>93</v>
      </c>
      <c r="E89" s="189">
        <v>19</v>
      </c>
      <c r="F89" s="191">
        <v>2</v>
      </c>
      <c r="G89" s="189">
        <v>19</v>
      </c>
      <c r="H89" s="190">
        <v>0</v>
      </c>
      <c r="I89" s="191">
        <v>51</v>
      </c>
      <c r="J89" s="189">
        <v>93</v>
      </c>
      <c r="K89" s="190">
        <v>2</v>
      </c>
      <c r="L89" s="191">
        <v>93</v>
      </c>
      <c r="M89" s="189">
        <v>19</v>
      </c>
      <c r="N89" s="191">
        <v>1</v>
      </c>
      <c r="O89" s="189">
        <v>21</v>
      </c>
      <c r="P89" s="190">
        <v>4</v>
      </c>
      <c r="Q89" s="191">
        <v>43</v>
      </c>
    </row>
    <row r="90" spans="1:17" s="111" customFormat="1" ht="17.25" customHeight="1" thickBot="1" thickTop="1">
      <c r="A90" s="107" t="s">
        <v>242</v>
      </c>
      <c r="B90" s="175">
        <f>SUM(B9:B89)</f>
        <v>36609</v>
      </c>
      <c r="C90" s="176">
        <f aca="true" t="shared" si="0" ref="C90:I90">SUM(C9:C89)</f>
        <v>735</v>
      </c>
      <c r="D90" s="177">
        <f t="shared" si="0"/>
        <v>44748</v>
      </c>
      <c r="E90" s="175">
        <f t="shared" si="0"/>
        <v>12474</v>
      </c>
      <c r="F90" s="177">
        <f t="shared" si="0"/>
        <v>1836</v>
      </c>
      <c r="G90" s="175">
        <f t="shared" si="0"/>
        <v>11210</v>
      </c>
      <c r="H90" s="176">
        <f t="shared" si="0"/>
        <v>1395</v>
      </c>
      <c r="I90" s="177">
        <f t="shared" si="0"/>
        <v>15037</v>
      </c>
      <c r="J90" s="175">
        <f>SUM(J9:J89)</f>
        <v>29452</v>
      </c>
      <c r="K90" s="176">
        <f aca="true" t="shared" si="1" ref="K90:Q90">SUM(K9:K89)</f>
        <v>692</v>
      </c>
      <c r="L90" s="177">
        <f t="shared" si="1"/>
        <v>52528</v>
      </c>
      <c r="M90" s="175">
        <f t="shared" si="1"/>
        <v>15116</v>
      </c>
      <c r="N90" s="177">
        <f t="shared" si="1"/>
        <v>2038</v>
      </c>
      <c r="O90" s="175">
        <f t="shared" si="1"/>
        <v>9813</v>
      </c>
      <c r="P90" s="176">
        <f t="shared" si="1"/>
        <v>1386</v>
      </c>
      <c r="Q90" s="178">
        <f t="shared" si="1"/>
        <v>23966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59" t="s">
        <v>412</v>
      </c>
      <c r="B2" s="459"/>
      <c r="C2" s="459"/>
      <c r="D2" s="459"/>
      <c r="E2" s="269"/>
      <c r="F2" s="269"/>
      <c r="G2" s="78"/>
      <c r="H2" s="78"/>
      <c r="I2" s="78"/>
    </row>
    <row r="3" spans="2:9" ht="18">
      <c r="B3" s="262"/>
      <c r="C3" s="262"/>
      <c r="D3" s="262"/>
      <c r="E3" s="262"/>
      <c r="F3" s="262"/>
      <c r="G3" s="78"/>
      <c r="H3" s="78"/>
      <c r="I3" s="78"/>
    </row>
    <row r="4" spans="2:8" ht="15.75" customHeight="1">
      <c r="B4" s="456" t="s">
        <v>422</v>
      </c>
      <c r="C4" s="456"/>
      <c r="D4" s="456"/>
      <c r="E4" s="264"/>
      <c r="F4" s="264"/>
      <c r="G4" s="263"/>
      <c r="H4" s="263"/>
    </row>
    <row r="5" spans="2:8" ht="15.75" customHeight="1" thickBot="1">
      <c r="B5" s="245"/>
      <c r="C5" s="245"/>
      <c r="D5" s="245"/>
      <c r="E5" s="245"/>
      <c r="F5" s="245"/>
      <c r="G5" s="263"/>
      <c r="H5" s="263"/>
    </row>
    <row r="6" spans="2:8" ht="19.5" customHeight="1" thickBot="1">
      <c r="B6" s="278" t="s">
        <v>341</v>
      </c>
      <c r="C6" s="279" t="s">
        <v>32</v>
      </c>
      <c r="D6" s="268"/>
      <c r="E6" s="245"/>
      <c r="F6" s="245"/>
      <c r="G6" s="263"/>
      <c r="H6" s="263"/>
    </row>
    <row r="7" spans="2:3" ht="16.5" customHeight="1">
      <c r="B7" s="270" t="s">
        <v>329</v>
      </c>
      <c r="C7" s="265">
        <v>32</v>
      </c>
    </row>
    <row r="8" spans="2:3" ht="16.5" customHeight="1">
      <c r="B8" s="271" t="s">
        <v>330</v>
      </c>
      <c r="C8" s="266">
        <v>12</v>
      </c>
    </row>
    <row r="9" spans="2:3" ht="16.5" customHeight="1">
      <c r="B9" s="271" t="s">
        <v>331</v>
      </c>
      <c r="C9" s="266">
        <v>9</v>
      </c>
    </row>
    <row r="10" spans="2:3" ht="16.5" customHeight="1">
      <c r="B10" s="271" t="s">
        <v>332</v>
      </c>
      <c r="C10" s="266">
        <v>3</v>
      </c>
    </row>
    <row r="11" spans="2:3" ht="16.5" customHeight="1">
      <c r="B11" s="271" t="s">
        <v>333</v>
      </c>
      <c r="C11" s="266">
        <v>11</v>
      </c>
    </row>
    <row r="12" spans="2:3" ht="16.5" customHeight="1">
      <c r="B12" s="271" t="s">
        <v>334</v>
      </c>
      <c r="C12" s="266">
        <v>1</v>
      </c>
    </row>
    <row r="13" spans="2:3" ht="16.5" customHeight="1">
      <c r="B13" s="273" t="s">
        <v>335</v>
      </c>
      <c r="C13" s="266">
        <v>2</v>
      </c>
    </row>
    <row r="14" spans="2:3" ht="16.5" customHeight="1">
      <c r="B14" s="273" t="s">
        <v>446</v>
      </c>
      <c r="C14" s="266">
        <v>1</v>
      </c>
    </row>
    <row r="15" spans="2:3" ht="16.5" customHeight="1">
      <c r="B15" s="271" t="s">
        <v>337</v>
      </c>
      <c r="C15" s="266">
        <v>1</v>
      </c>
    </row>
    <row r="16" spans="2:3" ht="16.5" customHeight="1" thickBot="1">
      <c r="B16" s="273" t="s">
        <v>340</v>
      </c>
      <c r="C16" s="266">
        <v>1</v>
      </c>
    </row>
    <row r="17" spans="2:3" ht="19.5" customHeight="1" thickBot="1">
      <c r="B17" s="275" t="s">
        <v>32</v>
      </c>
      <c r="C17" s="276">
        <f>SUM(C7:C16)</f>
        <v>73</v>
      </c>
    </row>
    <row r="18" spans="2:3" ht="15">
      <c r="B18" s="457"/>
      <c r="C18" s="457"/>
    </row>
    <row r="19" spans="2:3" ht="15">
      <c r="B19" s="458"/>
      <c r="C19" s="458"/>
    </row>
    <row r="20" spans="2:7" ht="15.75" customHeight="1">
      <c r="B20" s="456" t="s">
        <v>423</v>
      </c>
      <c r="C20" s="456"/>
      <c r="D20" s="456"/>
      <c r="E20" s="264"/>
      <c r="F20" s="264"/>
      <c r="G20" s="263"/>
    </row>
    <row r="21" spans="2:7" ht="15.75" customHeight="1" thickBot="1">
      <c r="B21" s="245"/>
      <c r="C21" s="245"/>
      <c r="D21" s="245"/>
      <c r="E21" s="245"/>
      <c r="F21" s="245"/>
      <c r="G21" s="263"/>
    </row>
    <row r="22" spans="2:7" ht="18" customHeight="1" thickBot="1">
      <c r="B22" s="280" t="s">
        <v>341</v>
      </c>
      <c r="C22" s="279" t="s">
        <v>32</v>
      </c>
      <c r="D22" s="268"/>
      <c r="E22" s="245"/>
      <c r="F22" s="245"/>
      <c r="G22" s="263"/>
    </row>
    <row r="23" spans="2:3" ht="16.5" customHeight="1">
      <c r="B23" s="272" t="s">
        <v>329</v>
      </c>
      <c r="C23" s="265">
        <v>333</v>
      </c>
    </row>
    <row r="24" spans="2:3" ht="16.5" customHeight="1">
      <c r="B24" s="273" t="s">
        <v>330</v>
      </c>
      <c r="C24" s="266">
        <v>107</v>
      </c>
    </row>
    <row r="25" spans="2:3" ht="16.5" customHeight="1">
      <c r="B25" s="273" t="s">
        <v>331</v>
      </c>
      <c r="C25" s="266">
        <v>109</v>
      </c>
    </row>
    <row r="26" spans="2:3" ht="16.5" customHeight="1">
      <c r="B26" s="273" t="s">
        <v>332</v>
      </c>
      <c r="C26" s="266">
        <v>20</v>
      </c>
    </row>
    <row r="27" spans="2:3" ht="16.5" customHeight="1">
      <c r="B27" s="273" t="s">
        <v>333</v>
      </c>
      <c r="C27" s="266">
        <v>65</v>
      </c>
    </row>
    <row r="28" spans="2:3" ht="16.5" customHeight="1">
      <c r="B28" s="273" t="s">
        <v>334</v>
      </c>
      <c r="C28" s="266">
        <v>35</v>
      </c>
    </row>
    <row r="29" spans="2:3" ht="16.5" customHeight="1">
      <c r="B29" s="273" t="s">
        <v>335</v>
      </c>
      <c r="C29" s="266">
        <v>16</v>
      </c>
    </row>
    <row r="30" spans="2:3" ht="16.5" customHeight="1">
      <c r="B30" s="273" t="s">
        <v>336</v>
      </c>
      <c r="C30" s="266">
        <v>7</v>
      </c>
    </row>
    <row r="31" spans="2:3" s="308" customFormat="1" ht="16.5" customHeight="1">
      <c r="B31" s="273" t="s">
        <v>447</v>
      </c>
      <c r="C31" s="266">
        <v>1</v>
      </c>
    </row>
    <row r="32" spans="2:3" ht="16.5" customHeight="1">
      <c r="B32" s="273" t="s">
        <v>337</v>
      </c>
      <c r="C32" s="266">
        <v>8</v>
      </c>
    </row>
    <row r="33" spans="2:3" ht="16.5" customHeight="1">
      <c r="B33" s="273" t="s">
        <v>351</v>
      </c>
      <c r="C33" s="266">
        <v>4</v>
      </c>
    </row>
    <row r="34" spans="2:3" ht="16.5" customHeight="1">
      <c r="B34" s="273" t="s">
        <v>380</v>
      </c>
      <c r="C34" s="266">
        <v>5</v>
      </c>
    </row>
    <row r="35" spans="2:3" ht="16.5" customHeight="1">
      <c r="B35" s="273" t="s">
        <v>382</v>
      </c>
      <c r="C35" s="266">
        <v>3</v>
      </c>
    </row>
    <row r="36" spans="2:3" ht="16.5" customHeight="1">
      <c r="B36" s="273" t="s">
        <v>339</v>
      </c>
      <c r="C36" s="266">
        <v>2</v>
      </c>
    </row>
    <row r="37" spans="2:3" ht="16.5" customHeight="1">
      <c r="B37" s="273" t="s">
        <v>350</v>
      </c>
      <c r="C37" s="266">
        <v>4</v>
      </c>
    </row>
    <row r="38" spans="2:3" ht="16.5" customHeight="1">
      <c r="B38" s="273" t="s">
        <v>381</v>
      </c>
      <c r="C38" s="266">
        <v>1</v>
      </c>
    </row>
    <row r="39" spans="2:3" ht="16.5" customHeight="1">
      <c r="B39" s="273" t="s">
        <v>340</v>
      </c>
      <c r="C39" s="266">
        <v>4</v>
      </c>
    </row>
    <row r="40" spans="2:3" ht="16.5" customHeight="1">
      <c r="B40" s="271" t="s">
        <v>383</v>
      </c>
      <c r="C40" s="303">
        <v>3</v>
      </c>
    </row>
    <row r="41" spans="2:3" s="308" customFormat="1" ht="16.5" customHeight="1">
      <c r="B41" s="273" t="s">
        <v>448</v>
      </c>
      <c r="C41" s="303">
        <v>1</v>
      </c>
    </row>
    <row r="42" spans="2:3" ht="16.5" customHeight="1" thickBot="1">
      <c r="B42" s="274" t="s">
        <v>338</v>
      </c>
      <c r="C42" s="267">
        <v>7</v>
      </c>
    </row>
    <row r="43" spans="2:3" ht="20.25" customHeight="1" thickBot="1">
      <c r="B43" s="277" t="s">
        <v>32</v>
      </c>
      <c r="C43" s="276">
        <f>SUM(C23:C42)</f>
        <v>735</v>
      </c>
    </row>
    <row r="44" ht="15">
      <c r="B44" s="88" t="s">
        <v>18</v>
      </c>
    </row>
  </sheetData>
  <sheetProtection/>
  <mergeCells count="5">
    <mergeCell ref="B4:D4"/>
    <mergeCell ref="B20:D20"/>
    <mergeCell ref="B18:C18"/>
    <mergeCell ref="B19:C1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4" t="s">
        <v>412</v>
      </c>
      <c r="B2" s="324"/>
      <c r="C2" s="324"/>
      <c r="D2" s="324"/>
      <c r="E2" s="324"/>
      <c r="F2" s="324"/>
      <c r="G2" s="324"/>
      <c r="H2" s="324"/>
    </row>
    <row r="5" spans="1:8" ht="18.75" customHeight="1">
      <c r="A5" s="370" t="s">
        <v>424</v>
      </c>
      <c r="B5" s="370"/>
      <c r="C5" s="370"/>
      <c r="D5" s="370"/>
      <c r="E5" s="370"/>
      <c r="F5" s="370"/>
      <c r="G5" s="370"/>
      <c r="H5" s="370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70" t="s">
        <v>3</v>
      </c>
      <c r="C9" s="471"/>
      <c r="D9" s="470" t="s">
        <v>6</v>
      </c>
      <c r="E9" s="471"/>
      <c r="F9" s="470" t="s">
        <v>2</v>
      </c>
      <c r="G9" s="471"/>
    </row>
    <row r="10" spans="1:7" ht="31.5" customHeight="1">
      <c r="A10" s="261" t="s">
        <v>9</v>
      </c>
      <c r="B10" s="472">
        <v>52</v>
      </c>
      <c r="C10" s="473"/>
      <c r="D10" s="472">
        <v>268</v>
      </c>
      <c r="E10" s="473"/>
      <c r="F10" s="474">
        <v>320</v>
      </c>
      <c r="G10" s="475"/>
    </row>
    <row r="11" spans="1:8" ht="30">
      <c r="A11" s="135" t="s">
        <v>249</v>
      </c>
      <c r="B11" s="472">
        <v>7844500</v>
      </c>
      <c r="C11" s="473"/>
      <c r="D11" s="472">
        <v>25180600</v>
      </c>
      <c r="E11" s="473"/>
      <c r="F11" s="472">
        <v>33025100</v>
      </c>
      <c r="G11" s="473"/>
      <c r="H11" s="193"/>
    </row>
    <row r="12" spans="1:8" ht="45">
      <c r="A12" s="136" t="s">
        <v>250</v>
      </c>
      <c r="B12" s="472">
        <v>4177722</v>
      </c>
      <c r="C12" s="473"/>
      <c r="D12" s="472">
        <v>21533225</v>
      </c>
      <c r="E12" s="473"/>
      <c r="F12" s="472">
        <v>25710947</v>
      </c>
      <c r="G12" s="473"/>
      <c r="H12" s="193"/>
    </row>
    <row r="13" spans="1:7" ht="42" customHeight="1">
      <c r="A13" s="135" t="s">
        <v>251</v>
      </c>
      <c r="B13" s="460">
        <v>53.25</v>
      </c>
      <c r="C13" s="461"/>
      <c r="D13" s="460">
        <v>85.52</v>
      </c>
      <c r="E13" s="461"/>
      <c r="F13" s="460">
        <v>77.85</v>
      </c>
      <c r="G13" s="46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65" t="s">
        <v>425</v>
      </c>
      <c r="B18" s="465"/>
      <c r="C18" s="465"/>
      <c r="D18" s="465"/>
      <c r="E18" s="465"/>
      <c r="F18" s="465"/>
      <c r="G18" s="465"/>
    </row>
    <row r="19" spans="1:7" ht="15.75" customHeight="1">
      <c r="A19" s="465"/>
      <c r="B19" s="465"/>
      <c r="C19" s="465"/>
      <c r="D19" s="465"/>
      <c r="E19" s="465"/>
      <c r="F19" s="465"/>
      <c r="G19" s="465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66"/>
      <c r="B21" s="466"/>
      <c r="C21" s="466"/>
      <c r="D21" s="466"/>
      <c r="E21" s="466"/>
      <c r="F21" s="466"/>
      <c r="G21" s="466"/>
      <c r="H21" s="466"/>
    </row>
    <row r="22" spans="1:7" ht="31.5" customHeight="1">
      <c r="A22" s="137"/>
      <c r="B22" s="470" t="s">
        <v>3</v>
      </c>
      <c r="C22" s="471"/>
      <c r="D22" s="470" t="s">
        <v>6</v>
      </c>
      <c r="E22" s="471"/>
      <c r="F22" s="470" t="s">
        <v>2</v>
      </c>
      <c r="G22" s="471"/>
    </row>
    <row r="23" spans="1:7" ht="28.5" customHeight="1">
      <c r="A23" s="138" t="s">
        <v>9</v>
      </c>
      <c r="B23" s="467">
        <v>611</v>
      </c>
      <c r="C23" s="468"/>
      <c r="D23" s="467">
        <v>2277</v>
      </c>
      <c r="E23" s="468"/>
      <c r="F23" s="467">
        <v>2888</v>
      </c>
      <c r="G23" s="469"/>
    </row>
    <row r="24" spans="1:7" ht="42" customHeight="1">
      <c r="A24" s="139" t="s">
        <v>249</v>
      </c>
      <c r="B24" s="462">
        <v>658629673</v>
      </c>
      <c r="C24" s="463"/>
      <c r="D24" s="462">
        <v>477422260</v>
      </c>
      <c r="E24" s="463"/>
      <c r="F24" s="462">
        <v>1136051933</v>
      </c>
      <c r="G24" s="464"/>
    </row>
    <row r="25" spans="1:7" ht="45">
      <c r="A25" s="140" t="s">
        <v>250</v>
      </c>
      <c r="B25" s="462">
        <v>510485170</v>
      </c>
      <c r="C25" s="464"/>
      <c r="D25" s="462">
        <v>418600450</v>
      </c>
      <c r="E25" s="464"/>
      <c r="F25" s="462">
        <v>929085620</v>
      </c>
      <c r="G25" s="464"/>
    </row>
    <row r="26" spans="1:7" ht="25.5" customHeight="1">
      <c r="A26" s="135" t="s">
        <v>251</v>
      </c>
      <c r="B26" s="460">
        <v>77.51</v>
      </c>
      <c r="C26" s="461"/>
      <c r="D26" s="460">
        <v>87.68</v>
      </c>
      <c r="E26" s="461"/>
      <c r="F26" s="460">
        <v>81.78</v>
      </c>
      <c r="G26" s="461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78">
      <selection activeCell="A4" sqref="A4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16.140625" style="0" customWidth="1"/>
    <col min="8" max="8" width="13.140625" style="0" customWidth="1"/>
    <col min="9" max="9" width="12.421875" style="0" customWidth="1"/>
    <col min="10" max="10" width="14.8515625" style="0" customWidth="1"/>
    <col min="177" max="177" width="18.00390625" style="0" customWidth="1"/>
    <col min="178" max="179" width="13.8515625" style="0" customWidth="1"/>
    <col min="180" max="180" width="19.421875" style="0" customWidth="1"/>
    <col min="181" max="181" width="10.140625" style="0" bestFit="1" customWidth="1"/>
    <col min="182" max="182" width="8.8515625" style="0" customWidth="1"/>
    <col min="183" max="183" width="10.140625" style="0" bestFit="1" customWidth="1"/>
  </cols>
  <sheetData>
    <row r="1" spans="1:7" ht="17.25" thickBot="1">
      <c r="A1" s="487" t="s">
        <v>408</v>
      </c>
      <c r="B1" s="487"/>
      <c r="C1" s="487"/>
      <c r="D1" s="487"/>
      <c r="E1" s="487"/>
      <c r="F1" s="487"/>
      <c r="G1" s="316"/>
    </row>
    <row r="2" spans="1:7" ht="15" customHeight="1">
      <c r="A2" s="485" t="s">
        <v>426</v>
      </c>
      <c r="B2" s="485"/>
      <c r="C2" s="485"/>
      <c r="D2" s="485"/>
      <c r="E2" s="485"/>
      <c r="F2" s="485"/>
      <c r="G2" s="264"/>
    </row>
    <row r="3" spans="1:7" ht="15" customHeight="1">
      <c r="A3" s="486"/>
      <c r="B3" s="486"/>
      <c r="C3" s="486"/>
      <c r="D3" s="486"/>
      <c r="E3" s="486"/>
      <c r="F3" s="486"/>
      <c r="G3" s="264"/>
    </row>
    <row r="4" spans="2:5" ht="15.75" customHeight="1">
      <c r="B4" s="421" t="s">
        <v>137</v>
      </c>
      <c r="C4" s="421"/>
      <c r="D4" s="421"/>
      <c r="E4" s="421"/>
    </row>
    <row r="5" spans="2:5" ht="45" customHeight="1">
      <c r="B5" s="483" t="s">
        <v>252</v>
      </c>
      <c r="C5" s="483" t="s">
        <v>253</v>
      </c>
      <c r="D5" s="483" t="s">
        <v>254</v>
      </c>
      <c r="E5" s="483" t="s">
        <v>255</v>
      </c>
    </row>
    <row r="6" spans="2:5" ht="15" customHeight="1">
      <c r="B6" s="483"/>
      <c r="C6" s="483"/>
      <c r="D6" s="484"/>
      <c r="E6" s="484"/>
    </row>
    <row r="7" spans="2:5" ht="17.25" customHeight="1" hidden="1">
      <c r="B7" s="483"/>
      <c r="C7" s="483"/>
      <c r="D7" s="484"/>
      <c r="E7" s="484"/>
    </row>
    <row r="8" spans="2:5" ht="15">
      <c r="B8" s="304" t="s">
        <v>194</v>
      </c>
      <c r="C8" s="304">
        <v>397</v>
      </c>
      <c r="D8" s="305">
        <v>472042872</v>
      </c>
      <c r="E8" s="305">
        <v>388700894</v>
      </c>
    </row>
    <row r="9" spans="2:5" ht="15">
      <c r="B9" s="304" t="s">
        <v>167</v>
      </c>
      <c r="C9" s="304">
        <v>66</v>
      </c>
      <c r="D9" s="305">
        <v>48959801</v>
      </c>
      <c r="E9" s="305">
        <v>8784717</v>
      </c>
    </row>
    <row r="10" spans="2:5" ht="15">
      <c r="B10" s="304" t="s">
        <v>195</v>
      </c>
      <c r="C10" s="304">
        <v>34</v>
      </c>
      <c r="D10" s="305">
        <v>23670000</v>
      </c>
      <c r="E10" s="305">
        <v>22123000</v>
      </c>
    </row>
    <row r="11" spans="2:5" ht="15">
      <c r="B11" s="304" t="s">
        <v>168</v>
      </c>
      <c r="C11" s="304">
        <v>26</v>
      </c>
      <c r="D11" s="305">
        <v>3410000</v>
      </c>
      <c r="E11" s="305">
        <v>2198000</v>
      </c>
    </row>
    <row r="12" spans="2:5" ht="15">
      <c r="B12" s="304" t="s">
        <v>177</v>
      </c>
      <c r="C12" s="304">
        <v>16</v>
      </c>
      <c r="D12" s="305">
        <v>8245000</v>
      </c>
      <c r="E12" s="305">
        <v>4396000</v>
      </c>
    </row>
    <row r="13" spans="2:5" ht="15">
      <c r="B13" s="304" t="s">
        <v>201</v>
      </c>
      <c r="C13" s="304">
        <v>9</v>
      </c>
      <c r="D13" s="305">
        <v>2340000</v>
      </c>
      <c r="E13" s="305">
        <v>2205000</v>
      </c>
    </row>
    <row r="14" spans="2:5" ht="15">
      <c r="B14" s="304" t="s">
        <v>188</v>
      </c>
      <c r="C14" s="304">
        <v>8</v>
      </c>
      <c r="D14" s="305">
        <v>3860000</v>
      </c>
      <c r="E14" s="305">
        <v>2051250</v>
      </c>
    </row>
    <row r="15" spans="2:5" ht="15">
      <c r="B15" s="304" t="s">
        <v>162</v>
      </c>
      <c r="C15" s="304">
        <v>6</v>
      </c>
      <c r="D15" s="305">
        <v>2200000</v>
      </c>
      <c r="E15" s="305">
        <v>1503500</v>
      </c>
    </row>
    <row r="16" spans="2:5" ht="15">
      <c r="B16" s="304" t="s">
        <v>198</v>
      </c>
      <c r="C16" s="304">
        <v>6</v>
      </c>
      <c r="D16" s="305">
        <v>2900000</v>
      </c>
      <c r="E16" s="305">
        <v>2725000</v>
      </c>
    </row>
    <row r="17" spans="2:5" ht="15">
      <c r="B17" s="304" t="s">
        <v>208</v>
      </c>
      <c r="C17" s="304">
        <v>5</v>
      </c>
      <c r="D17" s="305">
        <v>350000</v>
      </c>
      <c r="E17" s="305">
        <v>250000</v>
      </c>
    </row>
    <row r="18" spans="2:5" ht="15">
      <c r="B18" s="304" t="s">
        <v>324</v>
      </c>
      <c r="C18" s="304">
        <v>4</v>
      </c>
      <c r="D18" s="305">
        <v>21100000</v>
      </c>
      <c r="E18" s="305">
        <v>20566600</v>
      </c>
    </row>
    <row r="19" spans="2:5" ht="15">
      <c r="B19" s="304" t="s">
        <v>202</v>
      </c>
      <c r="C19" s="304">
        <v>4</v>
      </c>
      <c r="D19" s="305">
        <v>11100000</v>
      </c>
      <c r="E19" s="305">
        <v>10460000</v>
      </c>
    </row>
    <row r="20" spans="2:5" ht="15">
      <c r="B20" s="304" t="s">
        <v>192</v>
      </c>
      <c r="C20" s="304">
        <v>4</v>
      </c>
      <c r="D20" s="305">
        <v>850000</v>
      </c>
      <c r="E20" s="305">
        <v>305000</v>
      </c>
    </row>
    <row r="21" spans="2:5" ht="15">
      <c r="B21" s="304" t="s">
        <v>181</v>
      </c>
      <c r="C21" s="304">
        <v>3</v>
      </c>
      <c r="D21" s="305">
        <v>250000</v>
      </c>
      <c r="E21" s="305">
        <v>174500</v>
      </c>
    </row>
    <row r="22" spans="2:5" ht="15">
      <c r="B22" s="304" t="s">
        <v>214</v>
      </c>
      <c r="C22" s="304">
        <v>3</v>
      </c>
      <c r="D22" s="305">
        <v>200000</v>
      </c>
      <c r="E22" s="305">
        <v>182500</v>
      </c>
    </row>
    <row r="23" spans="2:5" ht="15">
      <c r="B23" s="304" t="s">
        <v>228</v>
      </c>
      <c r="C23" s="304">
        <v>2</v>
      </c>
      <c r="D23" s="305">
        <v>2102000</v>
      </c>
      <c r="E23" s="305">
        <v>123704</v>
      </c>
    </row>
    <row r="24" spans="2:5" ht="15">
      <c r="B24" s="304" t="s">
        <v>219</v>
      </c>
      <c r="C24" s="304">
        <v>2</v>
      </c>
      <c r="D24" s="305">
        <v>150000</v>
      </c>
      <c r="E24" s="305">
        <v>50005</v>
      </c>
    </row>
    <row r="25" spans="2:5" ht="15">
      <c r="B25" s="304" t="s">
        <v>236</v>
      </c>
      <c r="C25" s="304">
        <v>1</v>
      </c>
      <c r="D25" s="305">
        <v>50000</v>
      </c>
      <c r="E25" s="305">
        <v>45000</v>
      </c>
    </row>
    <row r="26" spans="2:5" ht="15">
      <c r="B26" s="304" t="s">
        <v>206</v>
      </c>
      <c r="C26" s="304">
        <v>1</v>
      </c>
      <c r="D26" s="305">
        <v>200000</v>
      </c>
      <c r="E26" s="305">
        <v>10000</v>
      </c>
    </row>
    <row r="27" spans="2:9" ht="15">
      <c r="B27" s="304" t="s">
        <v>207</v>
      </c>
      <c r="C27" s="304">
        <v>1</v>
      </c>
      <c r="D27" s="305">
        <v>600000</v>
      </c>
      <c r="E27" s="305">
        <v>540000</v>
      </c>
      <c r="I27" s="1"/>
    </row>
    <row r="28" spans="2:5" ht="15">
      <c r="B28" s="304" t="s">
        <v>189</v>
      </c>
      <c r="C28" s="304">
        <v>1</v>
      </c>
      <c r="D28" s="305">
        <v>50000</v>
      </c>
      <c r="E28" s="305">
        <v>27500</v>
      </c>
    </row>
    <row r="29" spans="2:5" ht="15">
      <c r="B29" s="304" t="s">
        <v>187</v>
      </c>
      <c r="C29" s="304">
        <v>1</v>
      </c>
      <c r="D29" s="305">
        <v>200000</v>
      </c>
      <c r="E29" s="305">
        <v>98000</v>
      </c>
    </row>
    <row r="30" spans="2:5" ht="15">
      <c r="B30" s="304" t="s">
        <v>211</v>
      </c>
      <c r="C30" s="304">
        <v>1</v>
      </c>
      <c r="D30" s="305">
        <v>50000</v>
      </c>
      <c r="E30" s="305">
        <v>50000</v>
      </c>
    </row>
    <row r="31" spans="2:5" s="308" customFormat="1" ht="15">
      <c r="B31" s="304" t="s">
        <v>171</v>
      </c>
      <c r="C31" s="304">
        <v>1</v>
      </c>
      <c r="D31" s="305">
        <v>50000</v>
      </c>
      <c r="E31" s="305">
        <v>50000</v>
      </c>
    </row>
    <row r="32" spans="2:5" s="308" customFormat="1" ht="15">
      <c r="B32" s="304" t="s">
        <v>215</v>
      </c>
      <c r="C32" s="304">
        <v>1</v>
      </c>
      <c r="D32" s="305">
        <v>50000</v>
      </c>
      <c r="E32" s="305">
        <v>25000</v>
      </c>
    </row>
    <row r="33" spans="2:5" s="308" customFormat="1" ht="15">
      <c r="B33" s="304" t="s">
        <v>218</v>
      </c>
      <c r="C33" s="304">
        <v>1</v>
      </c>
      <c r="D33" s="305">
        <v>50000</v>
      </c>
      <c r="E33" s="305">
        <v>15000</v>
      </c>
    </row>
    <row r="34" spans="2:5" s="308" customFormat="1" ht="15">
      <c r="B34" s="304" t="s">
        <v>170</v>
      </c>
      <c r="C34" s="304">
        <v>1</v>
      </c>
      <c r="D34" s="305">
        <v>100000</v>
      </c>
      <c r="E34" s="305">
        <v>50000</v>
      </c>
    </row>
    <row r="35" spans="2:5" s="308" customFormat="1" ht="15">
      <c r="B35" s="304" t="s">
        <v>237</v>
      </c>
      <c r="C35" s="304">
        <v>1</v>
      </c>
      <c r="D35" s="305">
        <v>150000</v>
      </c>
      <c r="E35" s="305">
        <v>150000</v>
      </c>
    </row>
    <row r="36" spans="2:5" s="308" customFormat="1" ht="15">
      <c r="B36" s="304" t="s">
        <v>226</v>
      </c>
      <c r="C36" s="304">
        <v>1</v>
      </c>
      <c r="D36" s="305">
        <v>50000</v>
      </c>
      <c r="E36" s="305">
        <v>25000</v>
      </c>
    </row>
    <row r="37" spans="2:5" s="308" customFormat="1" ht="15">
      <c r="B37" s="304" t="s">
        <v>178</v>
      </c>
      <c r="C37" s="304">
        <v>1</v>
      </c>
      <c r="D37" s="305">
        <v>50000</v>
      </c>
      <c r="E37" s="305">
        <v>50000</v>
      </c>
    </row>
    <row r="38" spans="2:5" s="308" customFormat="1" ht="15">
      <c r="B38" s="304" t="s">
        <v>179</v>
      </c>
      <c r="C38" s="304">
        <v>1</v>
      </c>
      <c r="D38" s="305">
        <v>53000000</v>
      </c>
      <c r="E38" s="305">
        <v>42400000</v>
      </c>
    </row>
    <row r="39" spans="2:5" s="308" customFormat="1" ht="15">
      <c r="B39" s="304" t="s">
        <v>231</v>
      </c>
      <c r="C39" s="304">
        <v>1</v>
      </c>
      <c r="D39" s="305">
        <v>200000</v>
      </c>
      <c r="E39" s="305">
        <v>100000</v>
      </c>
    </row>
    <row r="40" spans="2:5" s="308" customFormat="1" ht="15">
      <c r="B40" s="304" t="s">
        <v>193</v>
      </c>
      <c r="C40" s="304">
        <v>1</v>
      </c>
      <c r="D40" s="305">
        <v>50000</v>
      </c>
      <c r="E40" s="305">
        <v>50000</v>
      </c>
    </row>
    <row r="41" spans="2:5" ht="15" customHeight="1">
      <c r="B41" s="477" t="s">
        <v>32</v>
      </c>
      <c r="C41" s="478"/>
      <c r="D41" s="479"/>
      <c r="E41" s="145">
        <f>SUM(E8:E40)</f>
        <v>510485170</v>
      </c>
    </row>
    <row r="42" spans="3:5" ht="15" customHeight="1">
      <c r="C42" s="3"/>
      <c r="D42" s="3"/>
      <c r="E42" s="142"/>
    </row>
    <row r="43" spans="3:5" s="308" customFormat="1" ht="15" customHeight="1">
      <c r="C43" s="3"/>
      <c r="D43" s="3"/>
      <c r="E43" s="142"/>
    </row>
    <row r="44" spans="3:5" s="308" customFormat="1" ht="15" customHeight="1">
      <c r="C44" s="3"/>
      <c r="D44" s="3"/>
      <c r="E44" s="142"/>
    </row>
    <row r="45" spans="3:5" s="308" customFormat="1" ht="15" customHeight="1">
      <c r="C45" s="3"/>
      <c r="D45" s="3"/>
      <c r="E45" s="142"/>
    </row>
    <row r="46" spans="3:5" s="308" customFormat="1" ht="15" customHeight="1">
      <c r="C46" s="3"/>
      <c r="D46" s="3"/>
      <c r="E46" s="142"/>
    </row>
    <row r="47" spans="3:5" s="308" customFormat="1" ht="15" customHeight="1">
      <c r="C47" s="3"/>
      <c r="D47" s="3"/>
      <c r="E47" s="142"/>
    </row>
    <row r="48" spans="3:5" s="308" customFormat="1" ht="15" customHeight="1">
      <c r="C48" s="3"/>
      <c r="D48" s="3"/>
      <c r="E48" s="142"/>
    </row>
    <row r="49" spans="3:5" s="308" customFormat="1" ht="15" customHeight="1">
      <c r="C49" s="3"/>
      <c r="D49" s="3"/>
      <c r="E49" s="142"/>
    </row>
    <row r="50" spans="2:5" ht="15.75" customHeight="1">
      <c r="B50" s="421" t="s">
        <v>147</v>
      </c>
      <c r="C50" s="421"/>
      <c r="D50" s="421"/>
      <c r="E50" s="421"/>
    </row>
    <row r="51" spans="2:5" ht="30" customHeight="1">
      <c r="B51" s="480" t="s">
        <v>252</v>
      </c>
      <c r="C51" s="480" t="s">
        <v>253</v>
      </c>
      <c r="D51" s="480" t="s">
        <v>254</v>
      </c>
      <c r="E51" s="480" t="s">
        <v>255</v>
      </c>
    </row>
    <row r="52" spans="2:5" ht="27.75" customHeight="1">
      <c r="B52" s="481"/>
      <c r="C52" s="481"/>
      <c r="D52" s="481"/>
      <c r="E52" s="481"/>
    </row>
    <row r="53" spans="2:5" ht="18.75" customHeight="1" hidden="1">
      <c r="B53" s="482"/>
      <c r="C53" s="482"/>
      <c r="D53" s="482"/>
      <c r="E53" s="482"/>
    </row>
    <row r="54" spans="2:5" ht="15">
      <c r="B54" s="304" t="s">
        <v>194</v>
      </c>
      <c r="C54" s="304">
        <v>1334</v>
      </c>
      <c r="D54" s="305">
        <v>253455360</v>
      </c>
      <c r="E54" s="305">
        <v>231444425</v>
      </c>
    </row>
    <row r="55" spans="2:5" ht="15">
      <c r="B55" s="304" t="s">
        <v>168</v>
      </c>
      <c r="C55" s="304">
        <v>176</v>
      </c>
      <c r="D55" s="305">
        <v>62825000</v>
      </c>
      <c r="E55" s="305">
        <v>58603175</v>
      </c>
    </row>
    <row r="56" spans="2:5" ht="15">
      <c r="B56" s="304" t="s">
        <v>167</v>
      </c>
      <c r="C56" s="304">
        <v>118</v>
      </c>
      <c r="D56" s="305">
        <v>9209000</v>
      </c>
      <c r="E56" s="305">
        <v>6795700</v>
      </c>
    </row>
    <row r="57" spans="2:5" ht="15">
      <c r="B57" s="304" t="s">
        <v>324</v>
      </c>
      <c r="C57" s="304">
        <v>101</v>
      </c>
      <c r="D57" s="305">
        <v>21358000</v>
      </c>
      <c r="E57" s="305">
        <v>19911800</v>
      </c>
    </row>
    <row r="58" spans="2:5" ht="15">
      <c r="B58" s="304" t="s">
        <v>195</v>
      </c>
      <c r="C58" s="304">
        <v>93</v>
      </c>
      <c r="D58" s="305">
        <v>19822000</v>
      </c>
      <c r="E58" s="305">
        <v>8566400</v>
      </c>
    </row>
    <row r="59" spans="2:5" ht="15">
      <c r="B59" s="304" t="s">
        <v>188</v>
      </c>
      <c r="C59" s="304">
        <v>83</v>
      </c>
      <c r="D59" s="305">
        <v>13296000</v>
      </c>
      <c r="E59" s="305">
        <v>11909675</v>
      </c>
    </row>
    <row r="60" spans="2:5" ht="15">
      <c r="B60" s="304" t="s">
        <v>177</v>
      </c>
      <c r="C60" s="304">
        <v>53</v>
      </c>
      <c r="D60" s="305">
        <v>6512000</v>
      </c>
      <c r="E60" s="305">
        <v>5605775</v>
      </c>
    </row>
    <row r="61" spans="2:5" ht="15">
      <c r="B61" s="304" t="s">
        <v>192</v>
      </c>
      <c r="C61" s="304">
        <v>34</v>
      </c>
      <c r="D61" s="305">
        <v>5240000</v>
      </c>
      <c r="E61" s="305">
        <v>4382700</v>
      </c>
    </row>
    <row r="62" spans="2:5" ht="15">
      <c r="B62" s="304" t="s">
        <v>208</v>
      </c>
      <c r="C62" s="304">
        <v>32</v>
      </c>
      <c r="D62" s="305">
        <v>2862000</v>
      </c>
      <c r="E62" s="305">
        <v>2334700</v>
      </c>
    </row>
    <row r="63" spans="2:5" ht="15">
      <c r="B63" s="304" t="s">
        <v>198</v>
      </c>
      <c r="C63" s="304">
        <v>29</v>
      </c>
      <c r="D63" s="305">
        <v>2674000</v>
      </c>
      <c r="E63" s="305">
        <v>1862900</v>
      </c>
    </row>
    <row r="64" spans="2:5" ht="15">
      <c r="B64" s="304" t="s">
        <v>201</v>
      </c>
      <c r="C64" s="304">
        <v>25</v>
      </c>
      <c r="D64" s="305">
        <v>3230000</v>
      </c>
      <c r="E64" s="305">
        <v>2659800</v>
      </c>
    </row>
    <row r="65" spans="2:5" ht="15">
      <c r="B65" s="304" t="s">
        <v>162</v>
      </c>
      <c r="C65" s="304">
        <v>23</v>
      </c>
      <c r="D65" s="305">
        <v>7300000</v>
      </c>
      <c r="E65" s="305">
        <v>6677500</v>
      </c>
    </row>
    <row r="66" spans="2:5" ht="15">
      <c r="B66" s="304" t="s">
        <v>202</v>
      </c>
      <c r="C66" s="304">
        <v>18</v>
      </c>
      <c r="D66" s="305">
        <v>3620000</v>
      </c>
      <c r="E66" s="305">
        <v>2123500</v>
      </c>
    </row>
    <row r="67" spans="2:5" ht="15">
      <c r="B67" s="304" t="s">
        <v>170</v>
      </c>
      <c r="C67" s="304">
        <v>17</v>
      </c>
      <c r="D67" s="305">
        <v>33690000</v>
      </c>
      <c r="E67" s="305">
        <v>31901000</v>
      </c>
    </row>
    <row r="68" spans="2:5" ht="15">
      <c r="B68" s="304" t="s">
        <v>214</v>
      </c>
      <c r="C68" s="304">
        <v>13</v>
      </c>
      <c r="D68" s="305">
        <v>2600000</v>
      </c>
      <c r="E68" s="305">
        <v>1699300</v>
      </c>
    </row>
    <row r="69" spans="2:5" ht="15">
      <c r="B69" s="304" t="s">
        <v>237</v>
      </c>
      <c r="C69" s="304">
        <v>12</v>
      </c>
      <c r="D69" s="305">
        <v>1530000</v>
      </c>
      <c r="E69" s="305">
        <v>1445000</v>
      </c>
    </row>
    <row r="70" spans="2:5" ht="15">
      <c r="B70" s="304" t="s">
        <v>223</v>
      </c>
      <c r="C70" s="304">
        <v>11</v>
      </c>
      <c r="D70" s="305">
        <v>1590000</v>
      </c>
      <c r="E70" s="305">
        <v>1209900</v>
      </c>
    </row>
    <row r="71" spans="2:5" ht="15">
      <c r="B71" s="304" t="s">
        <v>206</v>
      </c>
      <c r="C71" s="304">
        <v>8</v>
      </c>
      <c r="D71" s="305">
        <v>925000</v>
      </c>
      <c r="E71" s="305">
        <v>693000</v>
      </c>
    </row>
    <row r="72" spans="2:5" ht="15">
      <c r="B72" s="304" t="s">
        <v>215</v>
      </c>
      <c r="C72" s="304">
        <v>6</v>
      </c>
      <c r="D72" s="305">
        <v>735000</v>
      </c>
      <c r="E72" s="305">
        <v>424750</v>
      </c>
    </row>
    <row r="73" spans="2:5" ht="15">
      <c r="B73" s="304" t="s">
        <v>205</v>
      </c>
      <c r="C73" s="304">
        <v>5</v>
      </c>
      <c r="D73" s="305">
        <v>820000</v>
      </c>
      <c r="E73" s="305">
        <v>797500</v>
      </c>
    </row>
    <row r="74" spans="2:5" ht="15">
      <c r="B74" s="304" t="s">
        <v>164</v>
      </c>
      <c r="C74" s="304">
        <v>5</v>
      </c>
      <c r="D74" s="305">
        <v>3000000</v>
      </c>
      <c r="E74" s="305">
        <v>2700300</v>
      </c>
    </row>
    <row r="75" spans="2:5" ht="15">
      <c r="B75" s="304" t="s">
        <v>207</v>
      </c>
      <c r="C75" s="304">
        <v>5</v>
      </c>
      <c r="D75" s="305">
        <v>5440000</v>
      </c>
      <c r="E75" s="305">
        <v>2336000</v>
      </c>
    </row>
    <row r="76" spans="2:5" ht="15">
      <c r="B76" s="304" t="s">
        <v>183</v>
      </c>
      <c r="C76" s="304">
        <v>5</v>
      </c>
      <c r="D76" s="305">
        <v>190000</v>
      </c>
      <c r="E76" s="305">
        <v>140000</v>
      </c>
    </row>
    <row r="77" spans="2:5" ht="15">
      <c r="B77" s="304" t="s">
        <v>221</v>
      </c>
      <c r="C77" s="304">
        <v>5</v>
      </c>
      <c r="D77" s="305">
        <v>1220000</v>
      </c>
      <c r="E77" s="305">
        <v>885000</v>
      </c>
    </row>
    <row r="78" spans="2:5" ht="15">
      <c r="B78" s="304" t="s">
        <v>172</v>
      </c>
      <c r="C78" s="304">
        <v>4</v>
      </c>
      <c r="D78" s="305">
        <v>944000</v>
      </c>
      <c r="E78" s="305">
        <v>686800</v>
      </c>
    </row>
    <row r="79" spans="2:5" ht="15">
      <c r="B79" s="304" t="s">
        <v>175</v>
      </c>
      <c r="C79" s="304">
        <v>4</v>
      </c>
      <c r="D79" s="305">
        <v>220000</v>
      </c>
      <c r="E79" s="305">
        <v>165000</v>
      </c>
    </row>
    <row r="80" spans="2:5" ht="15">
      <c r="B80" s="304" t="s">
        <v>187</v>
      </c>
      <c r="C80" s="304">
        <v>4</v>
      </c>
      <c r="D80" s="305">
        <v>3000000</v>
      </c>
      <c r="E80" s="305">
        <v>3000000</v>
      </c>
    </row>
    <row r="81" spans="2:5" ht="15">
      <c r="B81" s="304" t="s">
        <v>181</v>
      </c>
      <c r="C81" s="304">
        <v>4</v>
      </c>
      <c r="D81" s="305">
        <v>180000</v>
      </c>
      <c r="E81" s="305">
        <v>170000</v>
      </c>
    </row>
    <row r="82" spans="2:5" ht="15">
      <c r="B82" s="304" t="s">
        <v>210</v>
      </c>
      <c r="C82" s="304">
        <v>4</v>
      </c>
      <c r="D82" s="305">
        <v>1740000</v>
      </c>
      <c r="E82" s="305">
        <v>1688600</v>
      </c>
    </row>
    <row r="83" spans="2:5" ht="15">
      <c r="B83" s="304" t="s">
        <v>219</v>
      </c>
      <c r="C83" s="304">
        <v>4</v>
      </c>
      <c r="D83" s="305">
        <v>220000</v>
      </c>
      <c r="E83" s="305">
        <v>103000</v>
      </c>
    </row>
    <row r="84" spans="2:5" ht="15">
      <c r="B84" s="304" t="s">
        <v>228</v>
      </c>
      <c r="C84" s="304">
        <v>3</v>
      </c>
      <c r="D84" s="305">
        <v>590000</v>
      </c>
      <c r="E84" s="305">
        <v>565000</v>
      </c>
    </row>
    <row r="85" spans="2:5" ht="15">
      <c r="B85" s="304" t="s">
        <v>239</v>
      </c>
      <c r="C85" s="304">
        <v>3</v>
      </c>
      <c r="D85" s="305">
        <v>730000</v>
      </c>
      <c r="E85" s="305">
        <v>570000</v>
      </c>
    </row>
    <row r="86" spans="2:5" ht="15">
      <c r="B86" s="304" t="s">
        <v>227</v>
      </c>
      <c r="C86" s="304">
        <v>3</v>
      </c>
      <c r="D86" s="305">
        <v>120000</v>
      </c>
      <c r="E86" s="305">
        <v>95000</v>
      </c>
    </row>
    <row r="87" spans="2:5" ht="15">
      <c r="B87" s="304" t="s">
        <v>176</v>
      </c>
      <c r="C87" s="304">
        <v>3</v>
      </c>
      <c r="D87" s="305">
        <v>250000</v>
      </c>
      <c r="E87" s="305">
        <v>140100</v>
      </c>
    </row>
    <row r="88" spans="2:5" ht="15">
      <c r="B88" s="304" t="s">
        <v>189</v>
      </c>
      <c r="C88" s="304">
        <v>3</v>
      </c>
      <c r="D88" s="305">
        <v>725000</v>
      </c>
      <c r="E88" s="305">
        <v>145000</v>
      </c>
    </row>
    <row r="89" spans="2:5" ht="15">
      <c r="B89" s="304" t="s">
        <v>200</v>
      </c>
      <c r="C89" s="304">
        <v>2</v>
      </c>
      <c r="D89" s="305">
        <v>109900</v>
      </c>
      <c r="E89" s="305">
        <v>76600</v>
      </c>
    </row>
    <row r="90" spans="2:5" ht="15">
      <c r="B90" s="304" t="s">
        <v>211</v>
      </c>
      <c r="C90" s="304">
        <v>2</v>
      </c>
      <c r="D90" s="305">
        <v>2510000</v>
      </c>
      <c r="E90" s="305">
        <v>2510000</v>
      </c>
    </row>
    <row r="91" spans="2:5" ht="15">
      <c r="B91" s="304" t="s">
        <v>186</v>
      </c>
      <c r="C91" s="304">
        <v>2</v>
      </c>
      <c r="D91" s="305">
        <v>110000</v>
      </c>
      <c r="E91" s="305">
        <v>60000</v>
      </c>
    </row>
    <row r="92" spans="2:5" ht="15">
      <c r="B92" s="304" t="s">
        <v>224</v>
      </c>
      <c r="C92" s="304">
        <v>2</v>
      </c>
      <c r="D92" s="305">
        <v>40000</v>
      </c>
      <c r="E92" s="305">
        <v>12500</v>
      </c>
    </row>
    <row r="93" spans="2:5" ht="15">
      <c r="B93" s="304" t="s">
        <v>212</v>
      </c>
      <c r="C93" s="304">
        <v>2</v>
      </c>
      <c r="D93" s="305">
        <v>20000</v>
      </c>
      <c r="E93" s="305">
        <v>11550</v>
      </c>
    </row>
    <row r="94" spans="2:5" ht="15">
      <c r="B94" s="304" t="s">
        <v>233</v>
      </c>
      <c r="C94" s="304">
        <v>1</v>
      </c>
      <c r="D94" s="305">
        <v>100000</v>
      </c>
      <c r="E94" s="305">
        <v>50000</v>
      </c>
    </row>
    <row r="95" spans="2:5" ht="15">
      <c r="B95" s="304" t="s">
        <v>180</v>
      </c>
      <c r="C95" s="304">
        <v>1</v>
      </c>
      <c r="D95" s="305">
        <v>1000000</v>
      </c>
      <c r="E95" s="305">
        <v>500000</v>
      </c>
    </row>
    <row r="96" spans="2:5" ht="15">
      <c r="B96" s="304" t="s">
        <v>178</v>
      </c>
      <c r="C96" s="304">
        <v>1</v>
      </c>
      <c r="D96" s="305">
        <v>50000</v>
      </c>
      <c r="E96" s="305">
        <v>49500</v>
      </c>
    </row>
    <row r="97" spans="2:5" ht="15">
      <c r="B97" s="304" t="s">
        <v>226</v>
      </c>
      <c r="C97" s="304">
        <v>1</v>
      </c>
      <c r="D97" s="305">
        <v>20000</v>
      </c>
      <c r="E97" s="305">
        <v>20000</v>
      </c>
    </row>
    <row r="98" spans="2:5" ht="15">
      <c r="B98" s="304" t="s">
        <v>166</v>
      </c>
      <c r="C98" s="304">
        <v>1</v>
      </c>
      <c r="D98" s="305">
        <v>50000</v>
      </c>
      <c r="E98" s="305">
        <v>25000</v>
      </c>
    </row>
    <row r="99" spans="2:5" ht="15">
      <c r="B99" s="304" t="s">
        <v>225</v>
      </c>
      <c r="C99" s="304">
        <v>1</v>
      </c>
      <c r="D99" s="305">
        <v>100000</v>
      </c>
      <c r="E99" s="305">
        <v>100000</v>
      </c>
    </row>
    <row r="100" spans="2:5" s="308" customFormat="1" ht="15">
      <c r="B100" s="304" t="s">
        <v>220</v>
      </c>
      <c r="C100" s="304">
        <v>1</v>
      </c>
      <c r="D100" s="305">
        <v>50000</v>
      </c>
      <c r="E100" s="305">
        <v>26000</v>
      </c>
    </row>
    <row r="101" spans="2:5" s="308" customFormat="1" ht="15">
      <c r="B101" s="304" t="s">
        <v>217</v>
      </c>
      <c r="C101" s="304">
        <v>1</v>
      </c>
      <c r="D101" s="305">
        <v>300000</v>
      </c>
      <c r="E101" s="305">
        <v>48000</v>
      </c>
    </row>
    <row r="102" spans="2:5" s="308" customFormat="1" ht="15">
      <c r="B102" s="304" t="s">
        <v>171</v>
      </c>
      <c r="C102" s="304">
        <v>1</v>
      </c>
      <c r="D102" s="305">
        <v>220000</v>
      </c>
      <c r="E102" s="305">
        <v>88000</v>
      </c>
    </row>
    <row r="103" spans="2:5" s="308" customFormat="1" ht="15">
      <c r="B103" s="304" t="s">
        <v>209</v>
      </c>
      <c r="C103" s="304">
        <v>1</v>
      </c>
      <c r="D103" s="305">
        <v>100000</v>
      </c>
      <c r="E103" s="305">
        <v>100000</v>
      </c>
    </row>
    <row r="104" spans="2:5" s="308" customFormat="1" ht="15">
      <c r="B104" s="304" t="s">
        <v>232</v>
      </c>
      <c r="C104" s="304">
        <v>1</v>
      </c>
      <c r="D104" s="305">
        <v>300000</v>
      </c>
      <c r="E104" s="305">
        <v>150000</v>
      </c>
    </row>
    <row r="105" spans="2:5" s="308" customFormat="1" ht="15">
      <c r="B105" s="304" t="s">
        <v>204</v>
      </c>
      <c r="C105" s="304">
        <v>1</v>
      </c>
      <c r="D105" s="305">
        <v>100000</v>
      </c>
      <c r="E105" s="305">
        <v>100000</v>
      </c>
    </row>
    <row r="106" spans="2:5" s="308" customFormat="1" ht="15">
      <c r="B106" s="304" t="s">
        <v>199</v>
      </c>
      <c r="C106" s="304">
        <v>1</v>
      </c>
      <c r="D106" s="305">
        <v>10000</v>
      </c>
      <c r="E106" s="305">
        <v>10000</v>
      </c>
    </row>
    <row r="107" spans="2:5" s="308" customFormat="1" ht="15">
      <c r="B107" s="304" t="s">
        <v>196</v>
      </c>
      <c r="C107" s="304">
        <v>1</v>
      </c>
      <c r="D107" s="305">
        <v>50000</v>
      </c>
      <c r="E107" s="305">
        <v>50000</v>
      </c>
    </row>
    <row r="108" spans="2:5" s="308" customFormat="1" ht="15">
      <c r="B108" s="304" t="s">
        <v>236</v>
      </c>
      <c r="C108" s="304">
        <v>1</v>
      </c>
      <c r="D108" s="305">
        <v>210000</v>
      </c>
      <c r="E108" s="305">
        <v>70000</v>
      </c>
    </row>
    <row r="109" spans="2:5" s="308" customFormat="1" ht="15">
      <c r="B109" s="304" t="s">
        <v>193</v>
      </c>
      <c r="C109" s="304">
        <v>1</v>
      </c>
      <c r="D109" s="305">
        <v>10000</v>
      </c>
      <c r="E109" s="305">
        <v>5000</v>
      </c>
    </row>
    <row r="110" spans="2:5" s="308" customFormat="1" ht="15">
      <c r="B110" s="304" t="s">
        <v>184</v>
      </c>
      <c r="C110" s="304">
        <v>1</v>
      </c>
      <c r="D110" s="305">
        <v>100000</v>
      </c>
      <c r="E110" s="305">
        <v>100000</v>
      </c>
    </row>
    <row r="111" spans="2:5" ht="15" customHeight="1">
      <c r="B111" s="477" t="s">
        <v>32</v>
      </c>
      <c r="C111" s="478"/>
      <c r="D111" s="479"/>
      <c r="E111" s="145">
        <f>SUM(E54:E110)</f>
        <v>418600450</v>
      </c>
    </row>
    <row r="112" spans="2:3" ht="15">
      <c r="B112" s="476" t="s">
        <v>18</v>
      </c>
      <c r="C112" s="476"/>
    </row>
    <row r="121" ht="15" customHeight="1"/>
  </sheetData>
  <sheetProtection/>
  <mergeCells count="15">
    <mergeCell ref="B5:B7"/>
    <mergeCell ref="C5:C7"/>
    <mergeCell ref="D5:D7"/>
    <mergeCell ref="E5:E7"/>
    <mergeCell ref="A2:F3"/>
    <mergeCell ref="A1:F1"/>
    <mergeCell ref="B4:E4"/>
    <mergeCell ref="B112:C112"/>
    <mergeCell ref="B111:D111"/>
    <mergeCell ref="B41:D41"/>
    <mergeCell ref="B50:E50"/>
    <mergeCell ref="B51:B53"/>
    <mergeCell ref="C51:C53"/>
    <mergeCell ref="D51:D53"/>
    <mergeCell ref="E51:E5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&amp;L25.10.2013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6" max="186" width="18.00390625" style="0" customWidth="1"/>
    <col min="187" max="188" width="13.8515625" style="0" customWidth="1"/>
    <col min="189" max="189" width="19.421875" style="0" customWidth="1"/>
    <col min="191" max="191" width="11.421875" style="0" customWidth="1"/>
    <col min="193" max="193" width="20.140625" style="0" bestFit="1" customWidth="1"/>
  </cols>
  <sheetData>
    <row r="1" spans="1:6" ht="21.75" customHeight="1" thickBot="1">
      <c r="A1" s="488" t="s">
        <v>411</v>
      </c>
      <c r="B1" s="488"/>
      <c r="C1" s="488"/>
      <c r="D1" s="488"/>
      <c r="E1" s="488"/>
      <c r="F1" s="488"/>
    </row>
    <row r="2" spans="1:6" ht="16.5" customHeight="1">
      <c r="A2" s="355" t="s">
        <v>427</v>
      </c>
      <c r="B2" s="355"/>
      <c r="C2" s="355"/>
      <c r="D2" s="355"/>
      <c r="E2" s="355"/>
      <c r="F2" s="355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21" t="s">
        <v>137</v>
      </c>
      <c r="C4" s="421"/>
      <c r="D4" s="421"/>
      <c r="E4" s="421"/>
    </row>
    <row r="5" spans="2:5" ht="16.5" customHeight="1">
      <c r="B5" s="483" t="s">
        <v>256</v>
      </c>
      <c r="C5" s="483" t="s">
        <v>257</v>
      </c>
      <c r="D5" s="483" t="s">
        <v>254</v>
      </c>
      <c r="E5" s="483" t="s">
        <v>255</v>
      </c>
    </row>
    <row r="6" spans="2:5" ht="16.5" customHeight="1">
      <c r="B6" s="483"/>
      <c r="C6" s="483"/>
      <c r="D6" s="484"/>
      <c r="E6" s="484"/>
    </row>
    <row r="7" spans="2:5" ht="24.75" customHeight="1">
      <c r="B7" s="483"/>
      <c r="C7" s="483"/>
      <c r="D7" s="484"/>
      <c r="E7" s="484"/>
    </row>
    <row r="8" spans="2:5" ht="16.5" customHeight="1">
      <c r="B8" s="306" t="s">
        <v>290</v>
      </c>
      <c r="C8" s="304">
        <v>12</v>
      </c>
      <c r="D8" s="305">
        <v>1187500</v>
      </c>
      <c r="E8" s="305">
        <v>546900</v>
      </c>
    </row>
    <row r="9" spans="2:5" ht="16.5" customHeight="1">
      <c r="B9" s="306" t="s">
        <v>344</v>
      </c>
      <c r="C9" s="304">
        <v>7</v>
      </c>
      <c r="D9" s="305">
        <v>957000</v>
      </c>
      <c r="E9" s="305">
        <v>419000</v>
      </c>
    </row>
    <row r="10" spans="2:5" ht="16.5" customHeight="1">
      <c r="B10" s="306" t="s">
        <v>297</v>
      </c>
      <c r="C10" s="304">
        <v>5</v>
      </c>
      <c r="D10" s="305">
        <v>1020000</v>
      </c>
      <c r="E10" s="305">
        <v>513500</v>
      </c>
    </row>
    <row r="11" spans="2:5" ht="16.5" customHeight="1">
      <c r="B11" s="306" t="s">
        <v>289</v>
      </c>
      <c r="C11" s="304">
        <v>3</v>
      </c>
      <c r="D11" s="305">
        <v>1250000</v>
      </c>
      <c r="E11" s="305">
        <v>215000</v>
      </c>
    </row>
    <row r="12" spans="2:5" ht="16.5" customHeight="1">
      <c r="B12" s="306" t="s">
        <v>385</v>
      </c>
      <c r="C12" s="304">
        <v>3</v>
      </c>
      <c r="D12" s="305">
        <v>270000</v>
      </c>
      <c r="E12" s="305">
        <v>160500</v>
      </c>
    </row>
    <row r="13" spans="2:5" ht="16.5" customHeight="1">
      <c r="B13" s="306" t="s">
        <v>328</v>
      </c>
      <c r="C13" s="304">
        <v>3</v>
      </c>
      <c r="D13" s="305">
        <v>150000</v>
      </c>
      <c r="E13" s="305">
        <v>121000</v>
      </c>
    </row>
    <row r="14" spans="2:5" ht="16.5" customHeight="1">
      <c r="B14" s="306" t="s">
        <v>303</v>
      </c>
      <c r="C14" s="304">
        <v>2</v>
      </c>
      <c r="D14" s="305">
        <v>200000</v>
      </c>
      <c r="E14" s="305">
        <v>200000</v>
      </c>
    </row>
    <row r="15" spans="2:5" ht="16.5" customHeight="1">
      <c r="B15" s="306" t="s">
        <v>300</v>
      </c>
      <c r="C15" s="304">
        <v>2</v>
      </c>
      <c r="D15" s="305">
        <v>200000</v>
      </c>
      <c r="E15" s="305">
        <v>152500</v>
      </c>
    </row>
    <row r="16" spans="2:5" ht="16.5" customHeight="1">
      <c r="B16" s="306" t="s">
        <v>434</v>
      </c>
      <c r="C16" s="304">
        <v>2</v>
      </c>
      <c r="D16" s="305">
        <v>300000</v>
      </c>
      <c r="E16" s="305">
        <v>212500</v>
      </c>
    </row>
    <row r="17" spans="2:5" ht="16.5" customHeight="1">
      <c r="B17" s="306" t="s">
        <v>292</v>
      </c>
      <c r="C17" s="304">
        <v>2</v>
      </c>
      <c r="D17" s="305">
        <v>150000</v>
      </c>
      <c r="E17" s="305">
        <v>100000</v>
      </c>
    </row>
    <row r="18" spans="2:5" ht="16.5" customHeight="1">
      <c r="B18" s="306" t="s">
        <v>296</v>
      </c>
      <c r="C18" s="304">
        <v>2</v>
      </c>
      <c r="D18" s="305">
        <v>1010000</v>
      </c>
      <c r="E18" s="305">
        <v>627667</v>
      </c>
    </row>
    <row r="19" spans="2:5" ht="16.5" customHeight="1">
      <c r="B19" s="306" t="s">
        <v>301</v>
      </c>
      <c r="C19" s="304">
        <v>2</v>
      </c>
      <c r="D19" s="305">
        <v>150000</v>
      </c>
      <c r="E19" s="305">
        <v>45000</v>
      </c>
    </row>
    <row r="20" spans="2:5" ht="16.5" customHeight="1">
      <c r="B20" s="306" t="s">
        <v>352</v>
      </c>
      <c r="C20" s="304">
        <v>1</v>
      </c>
      <c r="D20" s="305">
        <v>52500</v>
      </c>
      <c r="E20" s="305">
        <v>17500</v>
      </c>
    </row>
    <row r="21" spans="2:5" ht="16.5" customHeight="1">
      <c r="B21" s="306" t="s">
        <v>304</v>
      </c>
      <c r="C21" s="304">
        <v>1</v>
      </c>
      <c r="D21" s="305">
        <v>100000</v>
      </c>
      <c r="E21" s="305">
        <v>5</v>
      </c>
    </row>
    <row r="22" spans="2:5" ht="16.5" customHeight="1">
      <c r="B22" s="306" t="s">
        <v>400</v>
      </c>
      <c r="C22" s="304">
        <v>1</v>
      </c>
      <c r="D22" s="305">
        <v>600000</v>
      </c>
      <c r="E22" s="305">
        <v>250000</v>
      </c>
    </row>
    <row r="23" spans="2:5" ht="16.5" customHeight="1">
      <c r="B23" s="306" t="s">
        <v>302</v>
      </c>
      <c r="C23" s="304">
        <v>1</v>
      </c>
      <c r="D23" s="305">
        <v>50000</v>
      </c>
      <c r="E23" s="305">
        <v>35000</v>
      </c>
    </row>
    <row r="24" spans="2:5" ht="16.5" customHeight="1">
      <c r="B24" s="306" t="s">
        <v>435</v>
      </c>
      <c r="C24" s="304">
        <v>1</v>
      </c>
      <c r="D24" s="305">
        <v>50000</v>
      </c>
      <c r="E24" s="305">
        <v>25000</v>
      </c>
    </row>
    <row r="25" spans="2:5" ht="16.5" customHeight="1">
      <c r="B25" s="306" t="s">
        <v>294</v>
      </c>
      <c r="C25" s="304">
        <v>1</v>
      </c>
      <c r="D25" s="305">
        <v>50000</v>
      </c>
      <c r="E25" s="305">
        <v>50000</v>
      </c>
    </row>
    <row r="26" spans="2:5" ht="16.5" customHeight="1">
      <c r="B26" s="306" t="s">
        <v>309</v>
      </c>
      <c r="C26" s="304">
        <v>1</v>
      </c>
      <c r="D26" s="305">
        <v>50000</v>
      </c>
      <c r="E26" s="305">
        <v>50000</v>
      </c>
    </row>
    <row r="27" spans="2:5" ht="16.5" customHeight="1">
      <c r="B27" s="306" t="s">
        <v>355</v>
      </c>
      <c r="C27" s="304">
        <v>1</v>
      </c>
      <c r="D27" s="305">
        <v>50000</v>
      </c>
      <c r="E27" s="305">
        <v>25000</v>
      </c>
    </row>
    <row r="28" spans="2:5" ht="16.5" customHeight="1">
      <c r="B28" s="306" t="s">
        <v>320</v>
      </c>
      <c r="C28" s="304">
        <v>1</v>
      </c>
      <c r="D28" s="305">
        <v>100000</v>
      </c>
      <c r="E28" s="305">
        <v>36650</v>
      </c>
    </row>
    <row r="29" spans="2:5" ht="16.5" customHeight="1">
      <c r="B29" s="306" t="s">
        <v>384</v>
      </c>
      <c r="C29" s="304">
        <v>1</v>
      </c>
      <c r="D29" s="305">
        <v>50000</v>
      </c>
      <c r="E29" s="305">
        <v>25000</v>
      </c>
    </row>
    <row r="30" spans="2:5" ht="16.5" customHeight="1">
      <c r="B30" s="306" t="s">
        <v>306</v>
      </c>
      <c r="C30" s="304">
        <v>1</v>
      </c>
      <c r="D30" s="305">
        <v>600000</v>
      </c>
      <c r="E30" s="305">
        <v>350000</v>
      </c>
    </row>
    <row r="31" spans="2:5" ht="16.5" customHeight="1">
      <c r="B31" s="489" t="s">
        <v>32</v>
      </c>
      <c r="C31" s="489"/>
      <c r="D31" s="489"/>
      <c r="E31" s="145">
        <f>SUM(E8:E30)</f>
        <v>4177722</v>
      </c>
    </row>
    <row r="32" spans="2:5" ht="16.5" customHeight="1">
      <c r="B32" s="143"/>
      <c r="C32" s="143"/>
      <c r="D32" s="144"/>
      <c r="E32" s="144"/>
    </row>
    <row r="33" spans="2:5" s="308" customFormat="1" ht="16.5" customHeight="1">
      <c r="B33" s="143"/>
      <c r="C33" s="143"/>
      <c r="D33" s="144"/>
      <c r="E33" s="144"/>
    </row>
    <row r="34" spans="2:5" s="308" customFormat="1" ht="16.5" customHeight="1">
      <c r="B34" s="143"/>
      <c r="C34" s="143"/>
      <c r="D34" s="144"/>
      <c r="E34" s="144"/>
    </row>
    <row r="35" spans="2:5" s="308" customFormat="1" ht="16.5" customHeight="1">
      <c r="B35" s="143"/>
      <c r="C35" s="143"/>
      <c r="D35" s="144"/>
      <c r="E35" s="144"/>
    </row>
    <row r="36" spans="2:5" s="308" customFormat="1" ht="16.5" customHeight="1">
      <c r="B36" s="143"/>
      <c r="C36" s="143"/>
      <c r="D36" s="144"/>
      <c r="E36" s="144"/>
    </row>
    <row r="37" spans="2:5" s="308" customFormat="1" ht="16.5" customHeight="1">
      <c r="B37" s="143"/>
      <c r="C37" s="143"/>
      <c r="D37" s="144"/>
      <c r="E37" s="144"/>
    </row>
    <row r="38" spans="2:5" s="308" customFormat="1" ht="16.5" customHeight="1">
      <c r="B38" s="143"/>
      <c r="C38" s="143"/>
      <c r="D38" s="144"/>
      <c r="E38" s="144"/>
    </row>
    <row r="39" spans="2:5" s="308" customFormat="1" ht="16.5" customHeight="1">
      <c r="B39" s="143"/>
      <c r="C39" s="143"/>
      <c r="D39" s="144"/>
      <c r="E39" s="144"/>
    </row>
    <row r="40" spans="2:5" s="308" customFormat="1" ht="16.5" customHeight="1">
      <c r="B40" s="143"/>
      <c r="C40" s="143"/>
      <c r="D40" s="144"/>
      <c r="E40" s="144"/>
    </row>
    <row r="41" spans="2:5" s="308" customFormat="1" ht="16.5" customHeight="1">
      <c r="B41" s="143"/>
      <c r="C41" s="143"/>
      <c r="D41" s="144"/>
      <c r="E41" s="144"/>
    </row>
    <row r="42" spans="2:5" s="308" customFormat="1" ht="16.5" customHeight="1">
      <c r="B42" s="143"/>
      <c r="C42" s="143"/>
      <c r="D42" s="144"/>
      <c r="E42" s="144"/>
    </row>
    <row r="43" spans="2:5" s="308" customFormat="1" ht="16.5" customHeight="1">
      <c r="B43" s="143"/>
      <c r="C43" s="143"/>
      <c r="D43" s="144"/>
      <c r="E43" s="144"/>
    </row>
    <row r="44" spans="2:5" s="308" customFormat="1" ht="16.5" customHeight="1">
      <c r="B44" s="143"/>
      <c r="C44" s="143"/>
      <c r="D44" s="144"/>
      <c r="E44" s="144"/>
    </row>
    <row r="45" spans="2:5" s="308" customFormat="1" ht="16.5" customHeight="1">
      <c r="B45" s="143"/>
      <c r="C45" s="143"/>
      <c r="D45" s="144"/>
      <c r="E45" s="144"/>
    </row>
    <row r="46" spans="2:5" s="308" customFormat="1" ht="16.5" customHeight="1">
      <c r="B46" s="143"/>
      <c r="C46" s="143"/>
      <c r="D46" s="144"/>
      <c r="E46" s="144"/>
    </row>
    <row r="47" spans="2:5" ht="16.5" customHeight="1">
      <c r="B47" s="421" t="s">
        <v>147</v>
      </c>
      <c r="C47" s="421"/>
      <c r="D47" s="421"/>
      <c r="E47" s="421"/>
    </row>
    <row r="48" spans="2:5" ht="16.5" customHeight="1">
      <c r="B48" s="483" t="s">
        <v>256</v>
      </c>
      <c r="C48" s="483" t="s">
        <v>253</v>
      </c>
      <c r="D48" s="483" t="s">
        <v>254</v>
      </c>
      <c r="E48" s="483" t="s">
        <v>255</v>
      </c>
    </row>
    <row r="49" spans="2:5" ht="16.5" customHeight="1">
      <c r="B49" s="483"/>
      <c r="C49" s="483"/>
      <c r="D49" s="484"/>
      <c r="E49" s="484"/>
    </row>
    <row r="50" spans="2:5" ht="23.25" customHeight="1">
      <c r="B50" s="483"/>
      <c r="C50" s="483"/>
      <c r="D50" s="484"/>
      <c r="E50" s="484"/>
    </row>
    <row r="51" spans="2:5" ht="16.5" customHeight="1">
      <c r="B51" s="306" t="s">
        <v>306</v>
      </c>
      <c r="C51" s="304">
        <v>38</v>
      </c>
      <c r="D51" s="305">
        <v>4972000</v>
      </c>
      <c r="E51" s="305">
        <v>4655100</v>
      </c>
    </row>
    <row r="52" spans="2:5" ht="16.5" customHeight="1">
      <c r="B52" s="306" t="s">
        <v>290</v>
      </c>
      <c r="C52" s="304">
        <v>30</v>
      </c>
      <c r="D52" s="305">
        <v>2058100</v>
      </c>
      <c r="E52" s="305">
        <v>1851600</v>
      </c>
    </row>
    <row r="53" spans="2:5" ht="16.5" customHeight="1">
      <c r="B53" s="306" t="s">
        <v>344</v>
      </c>
      <c r="C53" s="304">
        <v>28</v>
      </c>
      <c r="D53" s="305">
        <v>1385000</v>
      </c>
      <c r="E53" s="305">
        <v>884000</v>
      </c>
    </row>
    <row r="54" spans="2:5" ht="16.5" customHeight="1">
      <c r="B54" s="306" t="s">
        <v>289</v>
      </c>
      <c r="C54" s="304">
        <v>19</v>
      </c>
      <c r="D54" s="305">
        <v>1510000</v>
      </c>
      <c r="E54" s="305">
        <v>1465000</v>
      </c>
    </row>
    <row r="55" spans="2:5" ht="16.5" customHeight="1">
      <c r="B55" s="306" t="s">
        <v>301</v>
      </c>
      <c r="C55" s="304">
        <v>18</v>
      </c>
      <c r="D55" s="305">
        <v>2260000</v>
      </c>
      <c r="E55" s="305">
        <v>1594800</v>
      </c>
    </row>
    <row r="56" spans="2:5" ht="16.5" customHeight="1">
      <c r="B56" s="306" t="s">
        <v>292</v>
      </c>
      <c r="C56" s="304">
        <v>13</v>
      </c>
      <c r="D56" s="305">
        <v>2125000</v>
      </c>
      <c r="E56" s="305">
        <v>1635000</v>
      </c>
    </row>
    <row r="57" spans="2:5" ht="16.5" customHeight="1">
      <c r="B57" s="306" t="s">
        <v>385</v>
      </c>
      <c r="C57" s="304">
        <v>12</v>
      </c>
      <c r="D57" s="305">
        <v>725000</v>
      </c>
      <c r="E57" s="305">
        <v>497000</v>
      </c>
    </row>
    <row r="58" spans="2:5" ht="16.5" customHeight="1">
      <c r="B58" s="306" t="s">
        <v>318</v>
      </c>
      <c r="C58" s="304">
        <v>8</v>
      </c>
      <c r="D58" s="305">
        <v>400000</v>
      </c>
      <c r="E58" s="305">
        <v>390500</v>
      </c>
    </row>
    <row r="59" spans="2:5" ht="16.5" customHeight="1">
      <c r="B59" s="306" t="s">
        <v>300</v>
      </c>
      <c r="C59" s="304">
        <v>8</v>
      </c>
      <c r="D59" s="305">
        <v>270000</v>
      </c>
      <c r="E59" s="305">
        <v>208900</v>
      </c>
    </row>
    <row r="60" spans="2:5" ht="16.5" customHeight="1">
      <c r="B60" s="306" t="s">
        <v>297</v>
      </c>
      <c r="C60" s="304">
        <v>7</v>
      </c>
      <c r="D60" s="305">
        <v>450500</v>
      </c>
      <c r="E60" s="305">
        <v>241900</v>
      </c>
    </row>
    <row r="61" spans="2:5" ht="16.5" customHeight="1">
      <c r="B61" s="306" t="s">
        <v>328</v>
      </c>
      <c r="C61" s="304">
        <v>6</v>
      </c>
      <c r="D61" s="305">
        <v>492000</v>
      </c>
      <c r="E61" s="305">
        <v>445600</v>
      </c>
    </row>
    <row r="62" spans="2:5" ht="16.5" customHeight="1">
      <c r="B62" s="306" t="s">
        <v>305</v>
      </c>
      <c r="C62" s="304">
        <v>6</v>
      </c>
      <c r="D62" s="305">
        <v>290000</v>
      </c>
      <c r="E62" s="305">
        <v>166000</v>
      </c>
    </row>
    <row r="63" spans="2:5" ht="16.5" customHeight="1">
      <c r="B63" s="306" t="s">
        <v>302</v>
      </c>
      <c r="C63" s="304">
        <v>5</v>
      </c>
      <c r="D63" s="305">
        <v>320000</v>
      </c>
      <c r="E63" s="305">
        <v>245000</v>
      </c>
    </row>
    <row r="64" spans="2:5" ht="16.5" customHeight="1">
      <c r="B64" s="306" t="s">
        <v>296</v>
      </c>
      <c r="C64" s="304">
        <v>5</v>
      </c>
      <c r="D64" s="305">
        <v>60000</v>
      </c>
      <c r="E64" s="305">
        <v>47500</v>
      </c>
    </row>
    <row r="65" spans="2:5" ht="16.5" customHeight="1">
      <c r="B65" s="306" t="s">
        <v>325</v>
      </c>
      <c r="C65" s="304">
        <v>5</v>
      </c>
      <c r="D65" s="305">
        <v>140000</v>
      </c>
      <c r="E65" s="305">
        <v>120600</v>
      </c>
    </row>
    <row r="66" spans="2:5" ht="16.5" customHeight="1">
      <c r="B66" s="306" t="s">
        <v>326</v>
      </c>
      <c r="C66" s="304">
        <v>4</v>
      </c>
      <c r="D66" s="305">
        <v>410000</v>
      </c>
      <c r="E66" s="305">
        <v>395000</v>
      </c>
    </row>
    <row r="67" spans="2:5" ht="16.5" customHeight="1">
      <c r="B67" s="306" t="s">
        <v>327</v>
      </c>
      <c r="C67" s="304">
        <v>4</v>
      </c>
      <c r="D67" s="305">
        <v>660000</v>
      </c>
      <c r="E67" s="305">
        <v>584000</v>
      </c>
    </row>
    <row r="68" spans="2:5" ht="16.5" customHeight="1">
      <c r="B68" s="306" t="s">
        <v>295</v>
      </c>
      <c r="C68" s="304">
        <v>4</v>
      </c>
      <c r="D68" s="305">
        <v>160000</v>
      </c>
      <c r="E68" s="305">
        <v>64600</v>
      </c>
    </row>
    <row r="69" spans="2:5" ht="16.5" customHeight="1">
      <c r="B69" s="306" t="s">
        <v>436</v>
      </c>
      <c r="C69" s="304">
        <v>4</v>
      </c>
      <c r="D69" s="305">
        <v>80000</v>
      </c>
      <c r="E69" s="305">
        <v>35850</v>
      </c>
    </row>
    <row r="70" spans="2:5" ht="16.5" customHeight="1">
      <c r="B70" s="306" t="s">
        <v>402</v>
      </c>
      <c r="C70" s="304">
        <v>3</v>
      </c>
      <c r="D70" s="305">
        <v>60000</v>
      </c>
      <c r="E70" s="305">
        <v>50500</v>
      </c>
    </row>
    <row r="71" spans="2:5" ht="16.5" customHeight="1">
      <c r="B71" s="306" t="s">
        <v>308</v>
      </c>
      <c r="C71" s="304">
        <v>3</v>
      </c>
      <c r="D71" s="305">
        <v>220000</v>
      </c>
      <c r="E71" s="305">
        <v>115000</v>
      </c>
    </row>
    <row r="72" spans="2:5" ht="16.5" customHeight="1">
      <c r="B72" s="306" t="s">
        <v>321</v>
      </c>
      <c r="C72" s="304">
        <v>3</v>
      </c>
      <c r="D72" s="305">
        <v>100000</v>
      </c>
      <c r="E72" s="305">
        <v>41000</v>
      </c>
    </row>
    <row r="73" spans="2:5" ht="16.5" customHeight="1">
      <c r="B73" s="306" t="s">
        <v>293</v>
      </c>
      <c r="C73" s="304">
        <v>3</v>
      </c>
      <c r="D73" s="305">
        <v>30000</v>
      </c>
      <c r="E73" s="305">
        <v>25000</v>
      </c>
    </row>
    <row r="74" spans="2:5" ht="16.5" customHeight="1">
      <c r="B74" s="306" t="s">
        <v>307</v>
      </c>
      <c r="C74" s="304">
        <v>3</v>
      </c>
      <c r="D74" s="305">
        <v>210000</v>
      </c>
      <c r="E74" s="305">
        <v>162000</v>
      </c>
    </row>
    <row r="75" spans="2:5" ht="16.5" customHeight="1">
      <c r="B75" s="306" t="s">
        <v>343</v>
      </c>
      <c r="C75" s="304">
        <v>3</v>
      </c>
      <c r="D75" s="305">
        <v>250000</v>
      </c>
      <c r="E75" s="305">
        <v>145000</v>
      </c>
    </row>
    <row r="76" spans="2:5" ht="16.5" customHeight="1">
      <c r="B76" s="306" t="s">
        <v>352</v>
      </c>
      <c r="C76" s="304">
        <v>3</v>
      </c>
      <c r="D76" s="305">
        <v>30000</v>
      </c>
      <c r="E76" s="305">
        <v>30000</v>
      </c>
    </row>
    <row r="77" spans="2:5" ht="16.5" customHeight="1">
      <c r="B77" s="306" t="s">
        <v>298</v>
      </c>
      <c r="C77" s="304">
        <v>3</v>
      </c>
      <c r="D77" s="305">
        <v>135000</v>
      </c>
      <c r="E77" s="305">
        <v>90000</v>
      </c>
    </row>
    <row r="78" spans="2:5" ht="16.5" customHeight="1">
      <c r="B78" s="306" t="s">
        <v>299</v>
      </c>
      <c r="C78" s="304">
        <v>3</v>
      </c>
      <c r="D78" s="305">
        <v>480000</v>
      </c>
      <c r="E78" s="305">
        <v>240000</v>
      </c>
    </row>
    <row r="79" spans="2:5" ht="16.5" customHeight="1">
      <c r="B79" s="306" t="s">
        <v>355</v>
      </c>
      <c r="C79" s="304">
        <v>2</v>
      </c>
      <c r="D79" s="305">
        <v>60000</v>
      </c>
      <c r="E79" s="305">
        <v>25000</v>
      </c>
    </row>
    <row r="80" spans="2:5" ht="16.5" customHeight="1">
      <c r="B80" s="306" t="s">
        <v>388</v>
      </c>
      <c r="C80" s="304">
        <v>2</v>
      </c>
      <c r="D80" s="305">
        <v>110000</v>
      </c>
      <c r="E80" s="305">
        <v>110000</v>
      </c>
    </row>
    <row r="81" spans="2:5" ht="16.5" customHeight="1">
      <c r="B81" s="306" t="s">
        <v>353</v>
      </c>
      <c r="C81" s="304">
        <v>2</v>
      </c>
      <c r="D81" s="305">
        <v>20000</v>
      </c>
      <c r="E81" s="305">
        <v>20000</v>
      </c>
    </row>
    <row r="82" spans="2:5" ht="16.5" customHeight="1">
      <c r="B82" s="306" t="s">
        <v>317</v>
      </c>
      <c r="C82" s="304">
        <v>2</v>
      </c>
      <c r="D82" s="305">
        <v>100000</v>
      </c>
      <c r="E82" s="305">
        <v>70000</v>
      </c>
    </row>
    <row r="83" spans="2:5" ht="16.5" customHeight="1">
      <c r="B83" s="306" t="s">
        <v>320</v>
      </c>
      <c r="C83" s="304">
        <v>2</v>
      </c>
      <c r="D83" s="305">
        <v>60000</v>
      </c>
      <c r="E83" s="305">
        <v>34250</v>
      </c>
    </row>
    <row r="84" spans="2:5" ht="16.5" customHeight="1">
      <c r="B84" s="306" t="s">
        <v>304</v>
      </c>
      <c r="C84" s="304">
        <v>2</v>
      </c>
      <c r="D84" s="305">
        <v>20000</v>
      </c>
      <c r="E84" s="305">
        <v>17000</v>
      </c>
    </row>
    <row r="85" spans="2:5" ht="16.5" customHeight="1">
      <c r="B85" s="306" t="s">
        <v>303</v>
      </c>
      <c r="C85" s="304">
        <v>2</v>
      </c>
      <c r="D85" s="305">
        <v>200000</v>
      </c>
      <c r="E85" s="305">
        <v>101000</v>
      </c>
    </row>
    <row r="86" spans="2:5" ht="16.5" customHeight="1">
      <c r="B86" s="306" t="s">
        <v>401</v>
      </c>
      <c r="C86" s="304">
        <v>2</v>
      </c>
      <c r="D86" s="305">
        <v>1510000</v>
      </c>
      <c r="E86" s="305">
        <v>1510000</v>
      </c>
    </row>
    <row r="87" spans="2:5" ht="16.5" customHeight="1">
      <c r="B87" s="306" t="s">
        <v>437</v>
      </c>
      <c r="C87" s="304">
        <v>2</v>
      </c>
      <c r="D87" s="305">
        <v>60000</v>
      </c>
      <c r="E87" s="305">
        <v>38325</v>
      </c>
    </row>
    <row r="88" spans="2:5" ht="16.5" customHeight="1">
      <c r="B88" s="306" t="s">
        <v>291</v>
      </c>
      <c r="C88" s="304">
        <v>1</v>
      </c>
      <c r="D88" s="305">
        <v>200000</v>
      </c>
      <c r="E88" s="305">
        <v>200000</v>
      </c>
    </row>
    <row r="89" spans="2:5" ht="16.5" customHeight="1">
      <c r="B89" s="306" t="s">
        <v>357</v>
      </c>
      <c r="C89" s="304">
        <v>1</v>
      </c>
      <c r="D89" s="305">
        <v>200000</v>
      </c>
      <c r="E89" s="305">
        <v>49500</v>
      </c>
    </row>
    <row r="90" spans="2:5" ht="16.5" customHeight="1">
      <c r="B90" s="306" t="s">
        <v>356</v>
      </c>
      <c r="C90" s="304">
        <v>1</v>
      </c>
      <c r="D90" s="305">
        <v>300000</v>
      </c>
      <c r="E90" s="305">
        <v>180000</v>
      </c>
    </row>
    <row r="91" spans="2:5" ht="16.5" customHeight="1">
      <c r="B91" s="306" t="s">
        <v>349</v>
      </c>
      <c r="C91" s="304">
        <v>1</v>
      </c>
      <c r="D91" s="305">
        <v>100000</v>
      </c>
      <c r="E91" s="305">
        <v>100000</v>
      </c>
    </row>
    <row r="92" spans="2:5" ht="16.5" customHeight="1">
      <c r="B92" s="306" t="s">
        <v>358</v>
      </c>
      <c r="C92" s="304">
        <v>1</v>
      </c>
      <c r="D92" s="305">
        <v>25000</v>
      </c>
      <c r="E92" s="305">
        <v>12500</v>
      </c>
    </row>
    <row r="93" spans="2:5" ht="16.5" customHeight="1">
      <c r="B93" s="306" t="s">
        <v>309</v>
      </c>
      <c r="C93" s="304">
        <v>1</v>
      </c>
      <c r="D93" s="305">
        <v>10000</v>
      </c>
      <c r="E93" s="305">
        <v>10000</v>
      </c>
    </row>
    <row r="94" spans="2:5" ht="16.5" customHeight="1">
      <c r="B94" s="306" t="s">
        <v>438</v>
      </c>
      <c r="C94" s="304">
        <v>1</v>
      </c>
      <c r="D94" s="305">
        <v>10000</v>
      </c>
      <c r="E94" s="305">
        <v>4900</v>
      </c>
    </row>
    <row r="95" spans="2:5" ht="16.5" customHeight="1">
      <c r="B95" s="306" t="s">
        <v>439</v>
      </c>
      <c r="C95" s="304">
        <v>1</v>
      </c>
      <c r="D95" s="305">
        <v>100000</v>
      </c>
      <c r="E95" s="305">
        <v>100000</v>
      </c>
    </row>
    <row r="96" spans="2:5" ht="16.5" customHeight="1">
      <c r="B96" s="306" t="s">
        <v>359</v>
      </c>
      <c r="C96" s="304">
        <v>1</v>
      </c>
      <c r="D96" s="305">
        <v>500000</v>
      </c>
      <c r="E96" s="305">
        <v>250000</v>
      </c>
    </row>
    <row r="97" spans="2:5" ht="16.5" customHeight="1">
      <c r="B97" s="306" t="s">
        <v>440</v>
      </c>
      <c r="C97" s="304">
        <v>1</v>
      </c>
      <c r="D97" s="305">
        <v>20000</v>
      </c>
      <c r="E97" s="305">
        <v>800</v>
      </c>
    </row>
    <row r="98" spans="2:5" ht="16.5" customHeight="1">
      <c r="B98" s="306" t="s">
        <v>400</v>
      </c>
      <c r="C98" s="304">
        <v>1</v>
      </c>
      <c r="D98" s="305">
        <v>1540000</v>
      </c>
      <c r="E98" s="305">
        <v>1540000</v>
      </c>
    </row>
    <row r="99" spans="2:5" ht="16.5" customHeight="1">
      <c r="B99" s="306" t="s">
        <v>316</v>
      </c>
      <c r="C99" s="304">
        <v>1</v>
      </c>
      <c r="D99" s="305">
        <v>80000</v>
      </c>
      <c r="E99" s="305">
        <v>80000</v>
      </c>
    </row>
    <row r="100" spans="2:5" ht="16.5" customHeight="1">
      <c r="B100" s="306" t="s">
        <v>441</v>
      </c>
      <c r="C100" s="304">
        <v>1</v>
      </c>
      <c r="D100" s="305">
        <v>10000</v>
      </c>
      <c r="E100" s="305">
        <v>10000</v>
      </c>
    </row>
    <row r="101" spans="2:5" ht="16.5" customHeight="1">
      <c r="B101" s="306" t="s">
        <v>384</v>
      </c>
      <c r="C101" s="304">
        <v>1</v>
      </c>
      <c r="D101" s="305">
        <v>10000</v>
      </c>
      <c r="E101" s="305">
        <v>10000</v>
      </c>
    </row>
    <row r="102" spans="2:5" ht="16.5" customHeight="1">
      <c r="B102" s="306" t="s">
        <v>442</v>
      </c>
      <c r="C102" s="304">
        <v>1</v>
      </c>
      <c r="D102" s="305">
        <v>100000</v>
      </c>
      <c r="E102" s="305">
        <v>100000</v>
      </c>
    </row>
    <row r="103" spans="2:5" ht="16.5" customHeight="1">
      <c r="B103" s="306" t="s">
        <v>435</v>
      </c>
      <c r="C103" s="304">
        <v>1</v>
      </c>
      <c r="D103" s="305">
        <v>100000</v>
      </c>
      <c r="E103" s="305">
        <v>100000</v>
      </c>
    </row>
    <row r="104" spans="2:5" ht="16.5" customHeight="1">
      <c r="B104" s="306" t="s">
        <v>387</v>
      </c>
      <c r="C104" s="304">
        <v>1</v>
      </c>
      <c r="D104" s="305">
        <v>100000</v>
      </c>
      <c r="E104" s="305">
        <v>30000</v>
      </c>
    </row>
    <row r="105" spans="2:5" ht="16.5" customHeight="1">
      <c r="B105" s="306" t="s">
        <v>386</v>
      </c>
      <c r="C105" s="304">
        <v>1</v>
      </c>
      <c r="D105" s="305">
        <v>50000</v>
      </c>
      <c r="E105" s="305">
        <v>3500</v>
      </c>
    </row>
    <row r="106" spans="2:5" s="308" customFormat="1" ht="16.5" customHeight="1">
      <c r="B106" s="306" t="s">
        <v>354</v>
      </c>
      <c r="C106" s="304">
        <v>1</v>
      </c>
      <c r="D106" s="305">
        <v>300000</v>
      </c>
      <c r="E106" s="305">
        <v>300000</v>
      </c>
    </row>
    <row r="107" spans="2:5" s="307" customFormat="1" ht="16.5" customHeight="1">
      <c r="B107" s="306" t="s">
        <v>443</v>
      </c>
      <c r="C107" s="304">
        <v>1</v>
      </c>
      <c r="D107" s="305">
        <v>200000</v>
      </c>
      <c r="E107" s="305">
        <v>100000</v>
      </c>
    </row>
    <row r="108" spans="2:5" ht="16.5" customHeight="1">
      <c r="B108" s="489" t="s">
        <v>32</v>
      </c>
      <c r="C108" s="489"/>
      <c r="D108" s="489"/>
      <c r="E108" s="145">
        <f>SUM(E51:E107)</f>
        <v>21533225</v>
      </c>
    </row>
    <row r="109" spans="2:4" ht="16.5" customHeight="1">
      <c r="B109" s="3" t="s">
        <v>18</v>
      </c>
      <c r="C109" s="3"/>
      <c r="D109" s="3"/>
    </row>
    <row r="111" spans="2:5" ht="16.5" customHeight="1">
      <c r="B111" s="179" t="s">
        <v>258</v>
      </c>
      <c r="C111" s="179"/>
      <c r="D111" s="179"/>
      <c r="E111" s="179"/>
    </row>
    <row r="120" ht="16.5" customHeight="1">
      <c r="F120" s="179"/>
    </row>
  </sheetData>
  <sheetProtection/>
  <mergeCells count="14">
    <mergeCell ref="B108:D108"/>
    <mergeCell ref="B31:D31"/>
    <mergeCell ref="B47:E47"/>
    <mergeCell ref="B48:B50"/>
    <mergeCell ref="C48:C50"/>
    <mergeCell ref="D48:D50"/>
    <mergeCell ref="E48:E50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6" max="166" width="4.28125" style="0" bestFit="1" customWidth="1"/>
    <col min="167" max="167" width="41.8515625" style="0" customWidth="1"/>
    <col min="168" max="168" width="12.140625" style="0" customWidth="1"/>
    <col min="169" max="169" width="13.140625" style="0" customWidth="1"/>
    <col min="170" max="170" width="17.140625" style="0" customWidth="1"/>
  </cols>
  <sheetData>
    <row r="1" spans="1:6" ht="18.75" thickBot="1">
      <c r="A1" s="324" t="s">
        <v>411</v>
      </c>
      <c r="B1" s="324"/>
      <c r="C1" s="324"/>
      <c r="D1" s="324"/>
      <c r="E1" s="324"/>
      <c r="F1" s="324"/>
    </row>
    <row r="3" spans="1:5" ht="15" customHeight="1">
      <c r="A3" s="486" t="s">
        <v>428</v>
      </c>
      <c r="B3" s="486"/>
      <c r="C3" s="486"/>
      <c r="D3" s="486"/>
      <c r="E3" s="486"/>
    </row>
    <row r="4" spans="1:5" ht="15" customHeight="1">
      <c r="A4" s="486"/>
      <c r="B4" s="486"/>
      <c r="C4" s="486"/>
      <c r="D4" s="486"/>
      <c r="E4" s="486"/>
    </row>
    <row r="6" spans="2:5" ht="15">
      <c r="B6" s="421" t="s">
        <v>137</v>
      </c>
      <c r="C6" s="421"/>
      <c r="D6" s="421"/>
      <c r="E6" s="421"/>
    </row>
    <row r="7" spans="2:5" ht="15.75" customHeight="1">
      <c r="B7" s="141"/>
      <c r="C7" s="141"/>
      <c r="D7" s="141"/>
      <c r="E7" s="141"/>
    </row>
    <row r="8" spans="1:5" ht="15" customHeight="1">
      <c r="A8" s="483" t="s">
        <v>138</v>
      </c>
      <c r="B8" s="483" t="s">
        <v>259</v>
      </c>
      <c r="C8" s="483" t="s">
        <v>253</v>
      </c>
      <c r="D8" s="483" t="s">
        <v>254</v>
      </c>
      <c r="E8" s="483" t="s">
        <v>255</v>
      </c>
    </row>
    <row r="9" spans="1:5" ht="45" customHeight="1">
      <c r="A9" s="483"/>
      <c r="B9" s="483"/>
      <c r="C9" s="483"/>
      <c r="D9" s="484"/>
      <c r="E9" s="484"/>
    </row>
    <row r="10" spans="1:5" ht="15" customHeight="1">
      <c r="A10" s="483"/>
      <c r="B10" s="483"/>
      <c r="C10" s="483"/>
      <c r="D10" s="484"/>
      <c r="E10" s="484"/>
    </row>
    <row r="11" spans="1:5" ht="32.25" customHeight="1">
      <c r="A11" s="243">
        <v>1</v>
      </c>
      <c r="B11" s="294" t="s">
        <v>403</v>
      </c>
      <c r="C11" s="147">
        <v>44</v>
      </c>
      <c r="D11" s="148">
        <v>20580000</v>
      </c>
      <c r="E11" s="148">
        <v>14468850</v>
      </c>
    </row>
    <row r="12" spans="1:5" ht="19.5" customHeight="1">
      <c r="A12" s="243">
        <v>2</v>
      </c>
      <c r="B12" s="294" t="s">
        <v>404</v>
      </c>
      <c r="C12" s="147">
        <v>25</v>
      </c>
      <c r="D12" s="148">
        <v>17197600</v>
      </c>
      <c r="E12" s="148">
        <v>2692800</v>
      </c>
    </row>
    <row r="13" spans="1:5" ht="30" customHeight="1">
      <c r="A13" s="243">
        <v>3</v>
      </c>
      <c r="B13" s="314" t="s">
        <v>361</v>
      </c>
      <c r="C13" s="147">
        <v>18</v>
      </c>
      <c r="D13" s="148">
        <v>6160000</v>
      </c>
      <c r="E13" s="148">
        <v>5815300</v>
      </c>
    </row>
    <row r="14" spans="1:5" ht="30">
      <c r="A14" s="243">
        <v>4</v>
      </c>
      <c r="B14" s="314" t="s">
        <v>360</v>
      </c>
      <c r="C14" s="147">
        <v>18</v>
      </c>
      <c r="D14" s="148">
        <v>1425000</v>
      </c>
      <c r="E14" s="148">
        <v>794500</v>
      </c>
    </row>
    <row r="15" spans="1:5" ht="30">
      <c r="A15" s="243">
        <v>5</v>
      </c>
      <c r="B15" s="294" t="s">
        <v>364</v>
      </c>
      <c r="C15" s="147">
        <v>15</v>
      </c>
      <c r="D15" s="148">
        <v>2450000</v>
      </c>
      <c r="E15" s="148">
        <v>1341332</v>
      </c>
    </row>
    <row r="16" spans="1:5" ht="21.75" customHeight="1">
      <c r="A16" s="243">
        <v>6</v>
      </c>
      <c r="B16" s="314" t="s">
        <v>365</v>
      </c>
      <c r="C16" s="147">
        <v>15</v>
      </c>
      <c r="D16" s="148">
        <v>2112500</v>
      </c>
      <c r="E16" s="148">
        <v>1302650</v>
      </c>
    </row>
    <row r="17" spans="1:5" ht="20.25" customHeight="1">
      <c r="A17" s="243">
        <v>7</v>
      </c>
      <c r="B17" s="314" t="s">
        <v>363</v>
      </c>
      <c r="C17" s="147">
        <v>12</v>
      </c>
      <c r="D17" s="148">
        <v>4850000</v>
      </c>
      <c r="E17" s="148">
        <v>2079500</v>
      </c>
    </row>
    <row r="18" spans="1:5" ht="28.5" customHeight="1">
      <c r="A18" s="243">
        <v>8</v>
      </c>
      <c r="B18" s="314" t="s">
        <v>367</v>
      </c>
      <c r="C18" s="147">
        <v>11</v>
      </c>
      <c r="D18" s="148">
        <v>2960000</v>
      </c>
      <c r="E18" s="148">
        <v>1465917</v>
      </c>
    </row>
    <row r="19" spans="1:5" ht="29.25" customHeight="1">
      <c r="A19" s="243">
        <v>9</v>
      </c>
      <c r="B19" s="314" t="s">
        <v>405</v>
      </c>
      <c r="C19" s="147">
        <v>11</v>
      </c>
      <c r="D19" s="148">
        <v>8700000</v>
      </c>
      <c r="E19" s="148">
        <v>8285000</v>
      </c>
    </row>
    <row r="20" spans="1:5" ht="35.25" customHeight="1">
      <c r="A20" s="243">
        <v>10</v>
      </c>
      <c r="B20" s="314" t="s">
        <v>366</v>
      </c>
      <c r="C20" s="147">
        <v>9</v>
      </c>
      <c r="D20" s="148">
        <v>21383201</v>
      </c>
      <c r="E20" s="148">
        <v>1408267</v>
      </c>
    </row>
    <row r="21" spans="1:5" ht="18" customHeight="1">
      <c r="A21" s="243">
        <v>11</v>
      </c>
      <c r="B21" s="314" t="s">
        <v>362</v>
      </c>
      <c r="C21" s="147">
        <v>9</v>
      </c>
      <c r="D21" s="148">
        <v>3170000</v>
      </c>
      <c r="E21" s="148">
        <v>2845000</v>
      </c>
    </row>
    <row r="22" spans="1:5" ht="15">
      <c r="A22" s="243">
        <v>12</v>
      </c>
      <c r="B22" s="314" t="s">
        <v>406</v>
      </c>
      <c r="C22" s="147">
        <v>9</v>
      </c>
      <c r="D22" s="148">
        <v>730000</v>
      </c>
      <c r="E22" s="148">
        <v>322400</v>
      </c>
    </row>
    <row r="23" spans="1:5" ht="15">
      <c r="A23" s="243">
        <v>13</v>
      </c>
      <c r="B23" s="314" t="s">
        <v>368</v>
      </c>
      <c r="C23" s="149">
        <v>8</v>
      </c>
      <c r="D23" s="150">
        <v>1850000</v>
      </c>
      <c r="E23" s="150">
        <v>1134350</v>
      </c>
    </row>
    <row r="24" spans="1:5" ht="29.25" customHeight="1">
      <c r="A24" s="243">
        <v>14</v>
      </c>
      <c r="B24" s="314" t="s">
        <v>374</v>
      </c>
      <c r="C24" s="149">
        <v>8</v>
      </c>
      <c r="D24" s="150">
        <v>1100000</v>
      </c>
      <c r="E24" s="150">
        <v>413500</v>
      </c>
    </row>
    <row r="25" spans="1:5" ht="28.5" customHeight="1">
      <c r="A25" s="243">
        <v>15</v>
      </c>
      <c r="B25" s="314" t="s">
        <v>369</v>
      </c>
      <c r="C25" s="149">
        <v>7</v>
      </c>
      <c r="D25" s="150">
        <v>83134877</v>
      </c>
      <c r="E25" s="150">
        <v>59681385</v>
      </c>
    </row>
    <row r="26" spans="1:5" ht="21" customHeight="1">
      <c r="A26" s="243">
        <v>16</v>
      </c>
      <c r="B26" s="314" t="s">
        <v>389</v>
      </c>
      <c r="C26" s="149">
        <v>7</v>
      </c>
      <c r="D26" s="150">
        <v>1240000</v>
      </c>
      <c r="E26" s="150">
        <v>590000</v>
      </c>
    </row>
    <row r="27" spans="1:5" ht="21.75" customHeight="1">
      <c r="A27" s="243">
        <v>17</v>
      </c>
      <c r="B27" s="314" t="s">
        <v>390</v>
      </c>
      <c r="C27" s="149">
        <v>7</v>
      </c>
      <c r="D27" s="150">
        <v>5750000</v>
      </c>
      <c r="E27" s="150">
        <v>3714500</v>
      </c>
    </row>
    <row r="28" spans="1:5" ht="26.25" customHeight="1">
      <c r="A28" s="243">
        <v>18</v>
      </c>
      <c r="B28" s="314" t="s">
        <v>371</v>
      </c>
      <c r="C28" s="149">
        <v>6</v>
      </c>
      <c r="D28" s="150">
        <v>820000</v>
      </c>
      <c r="E28" s="150">
        <v>765000</v>
      </c>
    </row>
    <row r="29" spans="1:5" ht="18.75" customHeight="1">
      <c r="A29" s="243">
        <v>19</v>
      </c>
      <c r="B29" s="314" t="s">
        <v>372</v>
      </c>
      <c r="C29" s="149">
        <v>6</v>
      </c>
      <c r="D29" s="150">
        <v>2397500</v>
      </c>
      <c r="E29" s="150">
        <v>1430000</v>
      </c>
    </row>
    <row r="30" spans="1:5" ht="42.75" customHeight="1">
      <c r="A30" s="243">
        <v>20</v>
      </c>
      <c r="B30" s="314" t="s">
        <v>373</v>
      </c>
      <c r="C30" s="149">
        <v>6</v>
      </c>
      <c r="D30" s="150">
        <v>5455000</v>
      </c>
      <c r="E30" s="150">
        <v>5360000</v>
      </c>
    </row>
    <row r="31" spans="1:5" ht="18.75" customHeight="1">
      <c r="A31" s="477" t="s">
        <v>32</v>
      </c>
      <c r="B31" s="490"/>
      <c r="C31" s="478"/>
      <c r="D31" s="479"/>
      <c r="E31" s="145">
        <f>SUM(E11:E30)</f>
        <v>115910251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ht="15">
      <c r="B34" s="3"/>
      <c r="C34" s="3"/>
      <c r="D34" s="3"/>
      <c r="E34" s="142"/>
    </row>
    <row r="35" spans="2:5" ht="15">
      <c r="B35" s="421" t="s">
        <v>147</v>
      </c>
      <c r="C35" s="421"/>
      <c r="D35" s="421"/>
      <c r="E35" s="421"/>
    </row>
    <row r="36" ht="15.75" customHeight="1"/>
    <row r="37" spans="1:5" ht="30" customHeight="1">
      <c r="A37" s="483" t="s">
        <v>138</v>
      </c>
      <c r="B37" s="483" t="s">
        <v>259</v>
      </c>
      <c r="C37" s="483" t="s">
        <v>253</v>
      </c>
      <c r="D37" s="483" t="s">
        <v>254</v>
      </c>
      <c r="E37" s="483" t="s">
        <v>255</v>
      </c>
    </row>
    <row r="38" spans="1:5" ht="33" customHeight="1">
      <c r="A38" s="483"/>
      <c r="B38" s="483"/>
      <c r="C38" s="483"/>
      <c r="D38" s="484"/>
      <c r="E38" s="484"/>
    </row>
    <row r="39" spans="1:5" ht="0.75" customHeight="1" hidden="1">
      <c r="A39" s="483"/>
      <c r="B39" s="483"/>
      <c r="C39" s="483"/>
      <c r="D39" s="484"/>
      <c r="E39" s="484"/>
    </row>
    <row r="40" spans="1:5" ht="30">
      <c r="A40" s="146">
        <v>1</v>
      </c>
      <c r="B40" s="202" t="s">
        <v>403</v>
      </c>
      <c r="C40" s="147">
        <v>181</v>
      </c>
      <c r="D40" s="148">
        <v>36764021</v>
      </c>
      <c r="E40" s="148">
        <v>27385039</v>
      </c>
    </row>
    <row r="41" spans="1:5" ht="30">
      <c r="A41" s="146">
        <v>2</v>
      </c>
      <c r="B41" s="202" t="s">
        <v>364</v>
      </c>
      <c r="C41" s="147">
        <v>180</v>
      </c>
      <c r="D41" s="148">
        <v>21587002</v>
      </c>
      <c r="E41" s="148">
        <v>18905391</v>
      </c>
    </row>
    <row r="42" spans="1:5" ht="15.75" customHeight="1">
      <c r="A42" s="146">
        <v>3</v>
      </c>
      <c r="B42" s="202" t="s">
        <v>406</v>
      </c>
      <c r="C42" s="147">
        <v>71</v>
      </c>
      <c r="D42" s="148">
        <v>4930730</v>
      </c>
      <c r="E42" s="148">
        <v>4195822</v>
      </c>
    </row>
    <row r="43" spans="1:5" ht="15">
      <c r="A43" s="146">
        <v>4</v>
      </c>
      <c r="B43" s="202" t="s">
        <v>368</v>
      </c>
      <c r="C43" s="147">
        <v>53</v>
      </c>
      <c r="D43" s="148">
        <v>3124002</v>
      </c>
      <c r="E43" s="148">
        <v>2974701</v>
      </c>
    </row>
    <row r="44" spans="1:5" ht="16.5" customHeight="1">
      <c r="A44" s="146">
        <v>5</v>
      </c>
      <c r="B44" s="202" t="s">
        <v>362</v>
      </c>
      <c r="C44" s="147">
        <v>52</v>
      </c>
      <c r="D44" s="148">
        <v>37193003</v>
      </c>
      <c r="E44" s="148">
        <v>34860553</v>
      </c>
    </row>
    <row r="45" spans="1:5" ht="30.75" customHeight="1">
      <c r="A45" s="146">
        <v>6</v>
      </c>
      <c r="B45" s="202" t="s">
        <v>367</v>
      </c>
      <c r="C45" s="147">
        <v>45</v>
      </c>
      <c r="D45" s="148">
        <v>4225003</v>
      </c>
      <c r="E45" s="148">
        <v>3311726</v>
      </c>
    </row>
    <row r="46" spans="1:5" ht="29.25" customHeight="1">
      <c r="A46" s="146">
        <v>7</v>
      </c>
      <c r="B46" s="202" t="s">
        <v>360</v>
      </c>
      <c r="C46" s="147">
        <v>43</v>
      </c>
      <c r="D46" s="148">
        <v>3362001</v>
      </c>
      <c r="E46" s="148">
        <v>2418745</v>
      </c>
    </row>
    <row r="47" spans="1:5" ht="30">
      <c r="A47" s="146">
        <v>8</v>
      </c>
      <c r="B47" s="202" t="s">
        <v>373</v>
      </c>
      <c r="C47" s="147">
        <v>39</v>
      </c>
      <c r="D47" s="148">
        <v>5935005</v>
      </c>
      <c r="E47" s="148">
        <v>5038805</v>
      </c>
    </row>
    <row r="48" spans="1:5" ht="20.25" customHeight="1">
      <c r="A48" s="146">
        <v>9</v>
      </c>
      <c r="B48" s="202" t="s">
        <v>370</v>
      </c>
      <c r="C48" s="147">
        <v>39</v>
      </c>
      <c r="D48" s="148">
        <v>8620000</v>
      </c>
      <c r="E48" s="148">
        <v>7401500</v>
      </c>
    </row>
    <row r="49" spans="1:5" ht="18.75" customHeight="1">
      <c r="A49" s="146">
        <v>10</v>
      </c>
      <c r="B49" s="202" t="s">
        <v>376</v>
      </c>
      <c r="C49" s="147">
        <v>38</v>
      </c>
      <c r="D49" s="148">
        <v>4785000</v>
      </c>
      <c r="E49" s="148">
        <v>3506250</v>
      </c>
    </row>
    <row r="50" spans="1:5" ht="33.75" customHeight="1">
      <c r="A50" s="146">
        <v>11</v>
      </c>
      <c r="B50" s="202" t="s">
        <v>375</v>
      </c>
      <c r="C50" s="147">
        <v>38</v>
      </c>
      <c r="D50" s="148">
        <v>6243000</v>
      </c>
      <c r="E50" s="148">
        <v>5886300</v>
      </c>
    </row>
    <row r="51" spans="1:5" ht="30.75" customHeight="1">
      <c r="A51" s="146">
        <v>12</v>
      </c>
      <c r="B51" s="202" t="s">
        <v>361</v>
      </c>
      <c r="C51" s="147">
        <v>37</v>
      </c>
      <c r="D51" s="148">
        <v>3247006</v>
      </c>
      <c r="E51" s="148">
        <v>2504231</v>
      </c>
    </row>
    <row r="52" spans="1:5" ht="18" customHeight="1">
      <c r="A52" s="146">
        <v>13</v>
      </c>
      <c r="B52" s="202" t="s">
        <v>404</v>
      </c>
      <c r="C52" s="149">
        <v>28</v>
      </c>
      <c r="D52" s="150">
        <v>1877017</v>
      </c>
      <c r="E52" s="150">
        <v>1196003</v>
      </c>
    </row>
    <row r="53" spans="1:5" ht="18.75" customHeight="1">
      <c r="A53" s="146">
        <v>14</v>
      </c>
      <c r="B53" s="202" t="s">
        <v>377</v>
      </c>
      <c r="C53" s="149">
        <v>28</v>
      </c>
      <c r="D53" s="150">
        <v>2818000</v>
      </c>
      <c r="E53" s="150">
        <v>2475120</v>
      </c>
    </row>
    <row r="54" spans="1:5" ht="15">
      <c r="A54" s="146">
        <v>15</v>
      </c>
      <c r="B54" s="202" t="s">
        <v>372</v>
      </c>
      <c r="C54" s="149">
        <v>28</v>
      </c>
      <c r="D54" s="150">
        <v>8795002</v>
      </c>
      <c r="E54" s="150">
        <v>8340501</v>
      </c>
    </row>
    <row r="55" spans="1:5" ht="19.5" customHeight="1">
      <c r="A55" s="146">
        <v>16</v>
      </c>
      <c r="B55" s="202" t="s">
        <v>391</v>
      </c>
      <c r="C55" s="149">
        <v>27</v>
      </c>
      <c r="D55" s="150">
        <v>5690000</v>
      </c>
      <c r="E55" s="150">
        <v>5233800</v>
      </c>
    </row>
    <row r="56" spans="1:5" ht="19.5" customHeight="1">
      <c r="A56" s="146">
        <v>17</v>
      </c>
      <c r="B56" s="202" t="s">
        <v>365</v>
      </c>
      <c r="C56" s="149">
        <v>27</v>
      </c>
      <c r="D56" s="150">
        <v>2790002</v>
      </c>
      <c r="E56" s="150">
        <v>2564201</v>
      </c>
    </row>
    <row r="57" spans="1:5" ht="16.5" customHeight="1">
      <c r="A57" s="146">
        <v>18</v>
      </c>
      <c r="B57" s="202" t="s">
        <v>444</v>
      </c>
      <c r="C57" s="149">
        <v>22</v>
      </c>
      <c r="D57" s="150">
        <v>41227320</v>
      </c>
      <c r="E57" s="150">
        <v>40178470</v>
      </c>
    </row>
    <row r="58" spans="1:5" ht="45">
      <c r="A58" s="146">
        <v>19</v>
      </c>
      <c r="B58" s="202" t="s">
        <v>407</v>
      </c>
      <c r="C58" s="149">
        <v>22</v>
      </c>
      <c r="D58" s="150">
        <v>12220000</v>
      </c>
      <c r="E58" s="150">
        <v>2055000</v>
      </c>
    </row>
    <row r="59" spans="1:5" ht="15">
      <c r="A59" s="146">
        <v>20</v>
      </c>
      <c r="B59" s="202" t="s">
        <v>445</v>
      </c>
      <c r="C59" s="149">
        <v>21</v>
      </c>
      <c r="D59" s="150">
        <v>3930000</v>
      </c>
      <c r="E59" s="150">
        <v>3489300</v>
      </c>
    </row>
    <row r="60" spans="1:5" ht="15" customHeight="1">
      <c r="A60" s="477" t="s">
        <v>32</v>
      </c>
      <c r="B60" s="490"/>
      <c r="C60" s="478"/>
      <c r="D60" s="479"/>
      <c r="E60" s="145">
        <f>SUM(E40:E59)</f>
        <v>183921458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4" t="s">
        <v>408</v>
      </c>
      <c r="B1" s="324"/>
      <c r="C1" s="324"/>
    </row>
    <row r="7" ht="15">
      <c r="B7" s="1"/>
    </row>
    <row r="8" ht="18">
      <c r="B8" s="155" t="s">
        <v>264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265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266</v>
      </c>
      <c r="C13" s="165" t="s">
        <v>267</v>
      </c>
    </row>
    <row r="14" spans="1:3" ht="15.75">
      <c r="A14" s="164"/>
      <c r="B14" s="166" t="s">
        <v>268</v>
      </c>
      <c r="C14" s="163">
        <v>7</v>
      </c>
    </row>
    <row r="15" spans="1:3" ht="13.5" customHeight="1">
      <c r="A15" s="164"/>
      <c r="B15" s="166" t="s">
        <v>269</v>
      </c>
      <c r="C15" s="165">
        <v>8</v>
      </c>
    </row>
    <row r="16" spans="1:3" ht="15" customHeight="1">
      <c r="A16" s="167"/>
      <c r="B16" s="166" t="s">
        <v>379</v>
      </c>
      <c r="C16" s="163">
        <v>9</v>
      </c>
    </row>
    <row r="17" spans="1:3" ht="15.75">
      <c r="A17" s="167"/>
      <c r="B17" s="168" t="s">
        <v>270</v>
      </c>
      <c r="C17" s="163">
        <v>10</v>
      </c>
    </row>
    <row r="18" spans="1:3" ht="15.75">
      <c r="A18" s="167"/>
      <c r="B18" s="162" t="s">
        <v>271</v>
      </c>
      <c r="C18" s="163">
        <v>11</v>
      </c>
    </row>
    <row r="19" spans="1:3" ht="15">
      <c r="A19" s="169"/>
      <c r="B19" s="162" t="s">
        <v>272</v>
      </c>
      <c r="C19" s="170">
        <v>12</v>
      </c>
    </row>
    <row r="20" spans="1:3" ht="15">
      <c r="A20" s="169"/>
      <c r="B20" s="162" t="s">
        <v>273</v>
      </c>
      <c r="C20" s="170" t="s">
        <v>274</v>
      </c>
    </row>
    <row r="21" spans="1:3" s="308" customFormat="1" ht="15">
      <c r="A21" s="169"/>
      <c r="B21" s="162" t="s">
        <v>399</v>
      </c>
      <c r="C21" s="170" t="s">
        <v>276</v>
      </c>
    </row>
    <row r="22" spans="1:3" ht="15">
      <c r="A22" s="169"/>
      <c r="B22" s="162" t="s">
        <v>275</v>
      </c>
      <c r="C22" s="170" t="s">
        <v>278</v>
      </c>
    </row>
    <row r="23" spans="1:3" ht="15">
      <c r="A23" s="169"/>
      <c r="B23" s="162" t="s">
        <v>277</v>
      </c>
      <c r="C23" s="170" t="s">
        <v>396</v>
      </c>
    </row>
    <row r="24" spans="1:3" ht="15">
      <c r="A24" s="169"/>
      <c r="B24" s="162" t="s">
        <v>342</v>
      </c>
      <c r="C24" s="170" t="s">
        <v>397</v>
      </c>
    </row>
    <row r="25" spans="1:3" ht="15">
      <c r="A25" s="169"/>
      <c r="B25" s="162" t="s">
        <v>279</v>
      </c>
      <c r="C25" s="170" t="s">
        <v>398</v>
      </c>
    </row>
    <row r="26" spans="1:3" ht="15">
      <c r="A26" s="169"/>
      <c r="B26" s="162" t="s">
        <v>280</v>
      </c>
      <c r="C26" s="170" t="s">
        <v>449</v>
      </c>
    </row>
    <row r="27" spans="1:3" ht="15">
      <c r="A27" s="169"/>
      <c r="B27" s="162" t="s">
        <v>281</v>
      </c>
      <c r="C27" s="170" t="s">
        <v>450</v>
      </c>
    </row>
    <row r="28" spans="1:3" ht="15">
      <c r="A28" s="169"/>
      <c r="B28" s="166" t="s">
        <v>282</v>
      </c>
      <c r="C28" s="170" t="s">
        <v>451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31" t="s">
        <v>409</v>
      </c>
      <c r="B2" s="331"/>
      <c r="C2" s="331"/>
      <c r="D2" s="331"/>
      <c r="E2" s="331"/>
      <c r="F2" s="331"/>
      <c r="G2" s="331"/>
      <c r="H2" s="331"/>
      <c r="I2" s="33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32" t="s">
        <v>0</v>
      </c>
      <c r="D6" s="332"/>
      <c r="E6" s="332"/>
      <c r="F6" s="332"/>
    </row>
    <row r="8" ht="15.75" thickBot="1"/>
    <row r="9" spans="1:8" ht="16.5" thickBot="1">
      <c r="A9" s="333"/>
      <c r="B9" s="334"/>
      <c r="C9" s="337" t="s">
        <v>1</v>
      </c>
      <c r="D9" s="338"/>
      <c r="E9" s="338"/>
      <c r="F9" s="338"/>
      <c r="G9" s="339"/>
      <c r="H9" s="340" t="s">
        <v>2</v>
      </c>
    </row>
    <row r="10" spans="1:8" ht="16.5" thickBot="1">
      <c r="A10" s="335"/>
      <c r="B10" s="336"/>
      <c r="C10" s="234" t="s">
        <v>3</v>
      </c>
      <c r="D10" s="232" t="s">
        <v>4</v>
      </c>
      <c r="E10" s="232" t="s">
        <v>5</v>
      </c>
      <c r="F10" s="232" t="s">
        <v>6</v>
      </c>
      <c r="G10" s="233" t="s">
        <v>7</v>
      </c>
      <c r="H10" s="341"/>
    </row>
    <row r="11" spans="1:8" ht="15" customHeight="1">
      <c r="A11" s="342" t="s">
        <v>8</v>
      </c>
      <c r="B11" s="217" t="s">
        <v>9</v>
      </c>
      <c r="C11" s="212">
        <v>685</v>
      </c>
      <c r="D11" s="205">
        <v>6</v>
      </c>
      <c r="E11" s="205">
        <v>0</v>
      </c>
      <c r="F11" s="205">
        <v>3297</v>
      </c>
      <c r="G11" s="227">
        <v>73</v>
      </c>
      <c r="H11" s="226">
        <v>4061</v>
      </c>
    </row>
    <row r="12" spans="1:8" ht="15.75" customHeight="1" thickBot="1">
      <c r="A12" s="327"/>
      <c r="B12" s="218" t="s">
        <v>10</v>
      </c>
      <c r="C12" s="213">
        <v>1563773517</v>
      </c>
      <c r="D12" s="210">
        <v>121000</v>
      </c>
      <c r="E12" s="210">
        <v>0</v>
      </c>
      <c r="F12" s="204">
        <v>359655850</v>
      </c>
      <c r="G12" s="246" t="s">
        <v>430</v>
      </c>
      <c r="H12" s="244">
        <v>1923550367</v>
      </c>
    </row>
    <row r="13" spans="1:8" ht="15" customHeight="1">
      <c r="A13" s="328" t="s">
        <v>11</v>
      </c>
      <c r="B13" s="219" t="s">
        <v>12</v>
      </c>
      <c r="C13" s="212">
        <v>0</v>
      </c>
      <c r="D13" s="205">
        <v>2</v>
      </c>
      <c r="E13" s="205">
        <v>0</v>
      </c>
      <c r="F13" s="205">
        <v>152</v>
      </c>
      <c r="G13" s="227">
        <v>0</v>
      </c>
      <c r="H13" s="226">
        <v>154</v>
      </c>
    </row>
    <row r="14" spans="1:8" ht="15" customHeight="1">
      <c r="A14" s="329"/>
      <c r="B14" s="220" t="s">
        <v>13</v>
      </c>
      <c r="C14" s="214">
        <v>152</v>
      </c>
      <c r="D14" s="2">
        <v>0</v>
      </c>
      <c r="E14" s="2">
        <v>0</v>
      </c>
      <c r="F14" s="2">
        <v>2</v>
      </c>
      <c r="G14" s="228">
        <v>0</v>
      </c>
      <c r="H14" s="226">
        <v>154</v>
      </c>
    </row>
    <row r="15" spans="1:8" ht="15.75" customHeight="1" thickBot="1">
      <c r="A15" s="330"/>
      <c r="B15" s="251" t="s">
        <v>14</v>
      </c>
      <c r="C15" s="252">
        <v>377944236</v>
      </c>
      <c r="D15" s="253">
        <v>0</v>
      </c>
      <c r="E15" s="253">
        <v>0</v>
      </c>
      <c r="F15" s="253">
        <v>209800</v>
      </c>
      <c r="G15" s="310">
        <v>0</v>
      </c>
      <c r="H15" s="244">
        <v>378154036</v>
      </c>
    </row>
    <row r="16" spans="1:8" ht="15.75" customHeight="1">
      <c r="A16" s="325" t="s">
        <v>15</v>
      </c>
      <c r="B16" s="250" t="s">
        <v>9</v>
      </c>
      <c r="C16" s="295">
        <v>316</v>
      </c>
      <c r="D16" s="296">
        <v>2</v>
      </c>
      <c r="E16" s="296">
        <v>0</v>
      </c>
      <c r="F16" s="296">
        <v>948</v>
      </c>
      <c r="G16" s="297">
        <v>1</v>
      </c>
      <c r="H16" s="298">
        <v>1267</v>
      </c>
    </row>
    <row r="17" spans="1:8" ht="15.75" customHeight="1">
      <c r="A17" s="326"/>
      <c r="B17" s="221" t="s">
        <v>310</v>
      </c>
      <c r="C17" s="212">
        <v>4963334866</v>
      </c>
      <c r="D17" s="205">
        <v>300000</v>
      </c>
      <c r="E17" s="205">
        <v>0</v>
      </c>
      <c r="F17" s="254">
        <v>1137932920</v>
      </c>
      <c r="G17" s="227">
        <v>700</v>
      </c>
      <c r="H17" s="226">
        <v>6101568486</v>
      </c>
    </row>
    <row r="18" spans="1:8" ht="15.75" thickBot="1">
      <c r="A18" s="327"/>
      <c r="B18" s="218" t="s">
        <v>14</v>
      </c>
      <c r="C18" s="215">
        <v>7437143946</v>
      </c>
      <c r="D18" s="206">
        <v>1100000</v>
      </c>
      <c r="E18" s="206">
        <v>0</v>
      </c>
      <c r="F18" s="207">
        <v>2116266087</v>
      </c>
      <c r="G18" s="229">
        <v>220000</v>
      </c>
      <c r="H18" s="244">
        <v>9554730411</v>
      </c>
    </row>
    <row r="19" spans="1:8" ht="15">
      <c r="A19" s="328" t="s">
        <v>16</v>
      </c>
      <c r="B19" s="222" t="s">
        <v>9</v>
      </c>
      <c r="C19" s="212">
        <v>12</v>
      </c>
      <c r="D19" s="205">
        <v>0</v>
      </c>
      <c r="E19" s="205">
        <v>0</v>
      </c>
      <c r="F19" s="205">
        <v>14</v>
      </c>
      <c r="G19" s="227">
        <v>0</v>
      </c>
      <c r="H19" s="226">
        <v>26</v>
      </c>
    </row>
    <row r="20" spans="1:8" ht="15">
      <c r="A20" s="329"/>
      <c r="B20" s="223" t="s">
        <v>310</v>
      </c>
      <c r="C20" s="214">
        <v>341811500</v>
      </c>
      <c r="D20" s="2">
        <v>0</v>
      </c>
      <c r="E20" s="2">
        <v>0</v>
      </c>
      <c r="F20" s="2">
        <v>37875000</v>
      </c>
      <c r="G20" s="228">
        <v>0</v>
      </c>
      <c r="H20" s="226">
        <v>379686500</v>
      </c>
    </row>
    <row r="21" spans="1:8" ht="15.75" thickBot="1">
      <c r="A21" s="330"/>
      <c r="B21" s="224" t="s">
        <v>14</v>
      </c>
      <c r="C21" s="213">
        <v>150894097</v>
      </c>
      <c r="D21" s="203">
        <v>0</v>
      </c>
      <c r="E21" s="203">
        <v>0</v>
      </c>
      <c r="F21" s="204">
        <v>14560000</v>
      </c>
      <c r="G21" s="230">
        <v>0</v>
      </c>
      <c r="H21" s="244">
        <v>165454097</v>
      </c>
    </row>
    <row r="22" spans="1:8" ht="16.5" thickBot="1">
      <c r="A22" s="211" t="s">
        <v>17</v>
      </c>
      <c r="B22" s="225" t="s">
        <v>9</v>
      </c>
      <c r="C22" s="216">
        <v>123</v>
      </c>
      <c r="D22" s="208">
        <v>8</v>
      </c>
      <c r="E22" s="208">
        <v>1</v>
      </c>
      <c r="F22" s="209">
        <v>857</v>
      </c>
      <c r="G22" s="231">
        <v>128</v>
      </c>
      <c r="H22" s="249">
        <v>1117</v>
      </c>
    </row>
    <row r="24" spans="1:2" ht="15">
      <c r="A24" s="199" t="s">
        <v>18</v>
      </c>
      <c r="B24" s="19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&amp;L25.10.2013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88" width="9.140625" style="5" customWidth="1"/>
    <col min="189" max="189" width="19.421875" style="5" customWidth="1"/>
    <col min="190" max="190" width="5.7109375" style="5" bestFit="1" customWidth="1"/>
    <col min="191" max="191" width="10.140625" style="5" customWidth="1"/>
    <col min="192" max="193" width="4.28125" style="5" bestFit="1" customWidth="1"/>
    <col min="194" max="194" width="11.57421875" style="5" customWidth="1"/>
    <col min="195" max="195" width="11.28125" style="5" customWidth="1"/>
    <col min="196" max="196" width="11.7109375" style="5" customWidth="1"/>
    <col min="197" max="16384" width="6.7109375" style="5" customWidth="1"/>
  </cols>
  <sheetData>
    <row r="1" spans="1:9" ht="15.75" customHeight="1" thickBot="1">
      <c r="A1" s="354" t="s">
        <v>410</v>
      </c>
      <c r="B1" s="324"/>
      <c r="C1" s="324"/>
      <c r="D1" s="324"/>
      <c r="E1" s="324"/>
      <c r="F1" s="324"/>
      <c r="G1" s="324"/>
      <c r="H1" s="324"/>
      <c r="I1" s="324"/>
    </row>
    <row r="2" spans="1:9" ht="15.75" customHeight="1" thickBot="1">
      <c r="A2" s="355" t="s">
        <v>19</v>
      </c>
      <c r="B2" s="355"/>
      <c r="C2" s="355"/>
      <c r="D2" s="355"/>
      <c r="E2" s="355"/>
      <c r="F2" s="355"/>
      <c r="G2" s="355"/>
      <c r="H2" s="355"/>
      <c r="I2" s="355"/>
    </row>
    <row r="3" spans="1:9" ht="9.75" customHeight="1">
      <c r="A3" s="356" t="s">
        <v>20</v>
      </c>
      <c r="B3" s="359" t="s">
        <v>8</v>
      </c>
      <c r="C3" s="359"/>
      <c r="D3" s="359" t="s">
        <v>11</v>
      </c>
      <c r="E3" s="359"/>
      <c r="F3" s="359"/>
      <c r="G3" s="180" t="s">
        <v>21</v>
      </c>
      <c r="H3" s="180" t="s">
        <v>22</v>
      </c>
      <c r="I3" s="6" t="s">
        <v>17</v>
      </c>
    </row>
    <row r="4" spans="1:9" ht="12.75" customHeight="1">
      <c r="A4" s="357"/>
      <c r="B4" s="7"/>
      <c r="C4" s="8"/>
      <c r="D4" s="360" t="s">
        <v>9</v>
      </c>
      <c r="E4" s="360"/>
      <c r="F4" s="9"/>
      <c r="G4" s="7"/>
      <c r="H4" s="7"/>
      <c r="I4" s="10"/>
    </row>
    <row r="5" spans="1:9" ht="9.75" customHeight="1">
      <c r="A5" s="357"/>
      <c r="B5" s="181" t="s">
        <v>9</v>
      </c>
      <c r="C5" s="181" t="s">
        <v>10</v>
      </c>
      <c r="D5" s="360"/>
      <c r="E5" s="360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5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4061</v>
      </c>
      <c r="C7" s="17">
        <f>C14+C21+C28+C35+C42+C49+C56+C63+C71+C78+C85+C92+C99+C106+C113+C120+C127+C137+C144+C151+C158</f>
        <v>1923550367</v>
      </c>
      <c r="D7" s="17">
        <f aca="true" t="shared" si="0" ref="D7:I7">D14+D21+D28+D35+D42+D49+D56+D63+D71+D78+D85+D92+D99+D106+D113+D120+D127+D137+D144+D151+D158</f>
        <v>154</v>
      </c>
      <c r="E7" s="17">
        <f t="shared" si="0"/>
        <v>154</v>
      </c>
      <c r="F7" s="17">
        <f>F14+F21+F28+F35+F42+F49+F56+F63+F71+F78+F85+F92+F99+F106+F113+F120+F127+F137+F144+F151+F158</f>
        <v>378154036</v>
      </c>
      <c r="G7" s="17">
        <f t="shared" si="0"/>
        <v>1267</v>
      </c>
      <c r="H7" s="17">
        <f t="shared" si="0"/>
        <v>26</v>
      </c>
      <c r="I7" s="235">
        <f t="shared" si="0"/>
        <v>1117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685</v>
      </c>
      <c r="C8" s="17">
        <f t="shared" si="1"/>
        <v>1563773517</v>
      </c>
      <c r="D8" s="17">
        <f t="shared" si="1"/>
        <v>0</v>
      </c>
      <c r="E8" s="17">
        <f t="shared" si="1"/>
        <v>152</v>
      </c>
      <c r="F8" s="17">
        <f t="shared" si="1"/>
        <v>377944236</v>
      </c>
      <c r="G8" s="17">
        <f t="shared" si="1"/>
        <v>316</v>
      </c>
      <c r="H8" s="17">
        <f t="shared" si="1"/>
        <v>12</v>
      </c>
      <c r="I8" s="236">
        <f t="shared" si="1"/>
        <v>123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6</v>
      </c>
      <c r="C9" s="17">
        <f t="shared" si="2"/>
        <v>121000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2</v>
      </c>
      <c r="H9" s="17">
        <f t="shared" si="2"/>
        <v>0</v>
      </c>
      <c r="I9" s="236">
        <f t="shared" si="2"/>
        <v>8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1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3297</v>
      </c>
      <c r="C11" s="17">
        <f t="shared" si="4"/>
        <v>359655850</v>
      </c>
      <c r="D11" s="17">
        <f t="shared" si="4"/>
        <v>152</v>
      </c>
      <c r="E11" s="17">
        <f t="shared" si="4"/>
        <v>2</v>
      </c>
      <c r="F11" s="17">
        <f t="shared" si="4"/>
        <v>209800</v>
      </c>
      <c r="G11" s="17">
        <f t="shared" si="4"/>
        <v>948</v>
      </c>
      <c r="H11" s="17">
        <f t="shared" si="4"/>
        <v>14</v>
      </c>
      <c r="I11" s="236">
        <f t="shared" si="4"/>
        <v>857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73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37">
        <f t="shared" si="5"/>
        <v>128</v>
      </c>
    </row>
    <row r="13" spans="1:9" s="18" customFormat="1" ht="12.75" customHeight="1" thickBot="1">
      <c r="A13" s="343" t="s">
        <v>31</v>
      </c>
      <c r="B13" s="344"/>
      <c r="C13" s="344"/>
      <c r="D13" s="344"/>
      <c r="E13" s="344"/>
      <c r="F13" s="344"/>
      <c r="G13" s="344"/>
      <c r="H13" s="344"/>
      <c r="I13" s="345"/>
    </row>
    <row r="14" spans="1:9" s="18" customFormat="1" ht="11.25">
      <c r="A14" s="20" t="s">
        <v>32</v>
      </c>
      <c r="B14" s="21">
        <v>103</v>
      </c>
      <c r="C14" s="21">
        <v>21485000</v>
      </c>
      <c r="D14" s="21">
        <v>1</v>
      </c>
      <c r="E14" s="21">
        <v>1</v>
      </c>
      <c r="F14" s="21">
        <v>10000000</v>
      </c>
      <c r="G14" s="21">
        <v>20</v>
      </c>
      <c r="H14" s="21">
        <v>0</v>
      </c>
      <c r="I14" s="238">
        <v>17</v>
      </c>
    </row>
    <row r="15" spans="1:9" s="18" customFormat="1" ht="11.25">
      <c r="A15" s="20" t="s">
        <v>33</v>
      </c>
      <c r="B15" s="22">
        <v>19</v>
      </c>
      <c r="C15" s="23">
        <v>8500000</v>
      </c>
      <c r="D15" s="24">
        <v>0</v>
      </c>
      <c r="E15" s="25">
        <v>1</v>
      </c>
      <c r="F15" s="26">
        <v>10000000</v>
      </c>
      <c r="G15" s="25">
        <v>2</v>
      </c>
      <c r="H15" s="24">
        <v>0</v>
      </c>
      <c r="I15" s="27">
        <v>3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63</v>
      </c>
      <c r="C18" s="23">
        <v>12985000</v>
      </c>
      <c r="D18" s="24">
        <v>1</v>
      </c>
      <c r="E18" s="24">
        <v>0</v>
      </c>
      <c r="F18" s="23">
        <v>0</v>
      </c>
      <c r="G18" s="25">
        <v>18</v>
      </c>
      <c r="H18" s="24">
        <v>0</v>
      </c>
      <c r="I18" s="27">
        <v>6</v>
      </c>
      <c r="J18" s="29"/>
    </row>
    <row r="19" spans="1:9" ht="12" thickBot="1">
      <c r="A19" s="30" t="s">
        <v>30</v>
      </c>
      <c r="B19" s="31">
        <v>21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8</v>
      </c>
    </row>
    <row r="20" spans="1:9" ht="12.75" customHeight="1" thickBot="1">
      <c r="A20" s="343" t="s">
        <v>37</v>
      </c>
      <c r="B20" s="346"/>
      <c r="C20" s="346"/>
      <c r="D20" s="346"/>
      <c r="E20" s="346"/>
      <c r="F20" s="346"/>
      <c r="G20" s="346"/>
      <c r="H20" s="346"/>
      <c r="I20" s="347"/>
    </row>
    <row r="21" spans="1:9" ht="11.25">
      <c r="A21" s="20" t="s">
        <v>32</v>
      </c>
      <c r="B21" s="21">
        <v>34</v>
      </c>
      <c r="C21" s="21">
        <v>5068000</v>
      </c>
      <c r="D21" s="21">
        <v>1</v>
      </c>
      <c r="E21" s="21">
        <v>1</v>
      </c>
      <c r="F21" s="21">
        <v>1000000</v>
      </c>
      <c r="G21" s="21">
        <v>11</v>
      </c>
      <c r="H21" s="21">
        <v>0</v>
      </c>
      <c r="I21" s="238">
        <v>10</v>
      </c>
    </row>
    <row r="22" spans="1:9" ht="11.25">
      <c r="A22" s="20" t="s">
        <v>33</v>
      </c>
      <c r="B22" s="22">
        <v>8</v>
      </c>
      <c r="C22" s="23">
        <v>2750000</v>
      </c>
      <c r="D22" s="24">
        <v>0</v>
      </c>
      <c r="E22" s="25">
        <v>1</v>
      </c>
      <c r="F22" s="26">
        <v>1000000</v>
      </c>
      <c r="G22" s="25">
        <v>5</v>
      </c>
      <c r="H22" s="24">
        <v>0</v>
      </c>
      <c r="I22" s="28">
        <v>5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26</v>
      </c>
      <c r="C25" s="23">
        <v>2318000</v>
      </c>
      <c r="D25" s="24">
        <v>1</v>
      </c>
      <c r="E25" s="25">
        <v>0</v>
      </c>
      <c r="F25" s="26">
        <v>0</v>
      </c>
      <c r="G25" s="25">
        <v>6</v>
      </c>
      <c r="H25" s="24">
        <v>0</v>
      </c>
      <c r="I25" s="28">
        <v>5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43" t="s">
        <v>38</v>
      </c>
      <c r="B27" s="346"/>
      <c r="C27" s="346"/>
      <c r="D27" s="346"/>
      <c r="E27" s="346"/>
      <c r="F27" s="346"/>
      <c r="G27" s="346"/>
      <c r="H27" s="346"/>
      <c r="I27" s="347"/>
    </row>
    <row r="28" spans="1:9" ht="11.25">
      <c r="A28" s="20" t="s">
        <v>32</v>
      </c>
      <c r="B28" s="21">
        <v>572</v>
      </c>
      <c r="C28" s="21">
        <v>76464500</v>
      </c>
      <c r="D28" s="21">
        <v>36</v>
      </c>
      <c r="E28" s="21">
        <v>36</v>
      </c>
      <c r="F28" s="21">
        <v>80734664</v>
      </c>
      <c r="G28" s="21">
        <v>226</v>
      </c>
      <c r="H28" s="21">
        <v>7</v>
      </c>
      <c r="I28" s="238">
        <v>158</v>
      </c>
    </row>
    <row r="29" spans="1:9" ht="11.25">
      <c r="A29" s="20" t="s">
        <v>33</v>
      </c>
      <c r="B29" s="22">
        <v>94</v>
      </c>
      <c r="C29" s="23">
        <v>19941000</v>
      </c>
      <c r="D29" s="24">
        <v>0</v>
      </c>
      <c r="E29" s="25">
        <v>36</v>
      </c>
      <c r="F29" s="26">
        <v>80734664</v>
      </c>
      <c r="G29" s="25">
        <v>51</v>
      </c>
      <c r="H29" s="24">
        <v>4</v>
      </c>
      <c r="I29" s="27">
        <v>24</v>
      </c>
    </row>
    <row r="30" spans="1:9" ht="11.25">
      <c r="A30" s="20" t="s">
        <v>34</v>
      </c>
      <c r="B30" s="22">
        <v>1</v>
      </c>
      <c r="C30" s="23">
        <v>50000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476</v>
      </c>
      <c r="C32" s="23">
        <v>56473500</v>
      </c>
      <c r="D32" s="24">
        <v>36</v>
      </c>
      <c r="E32" s="25">
        <v>0</v>
      </c>
      <c r="F32" s="26">
        <v>0</v>
      </c>
      <c r="G32" s="25">
        <v>175</v>
      </c>
      <c r="H32" s="24">
        <v>3</v>
      </c>
      <c r="I32" s="27">
        <v>131</v>
      </c>
    </row>
    <row r="33" spans="1:9" ht="12" thickBot="1">
      <c r="A33" s="30" t="s">
        <v>30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2</v>
      </c>
    </row>
    <row r="34" spans="1:9" ht="12.75" customHeight="1" thickBot="1">
      <c r="A34" s="343" t="s">
        <v>39</v>
      </c>
      <c r="B34" s="346"/>
      <c r="C34" s="346"/>
      <c r="D34" s="346"/>
      <c r="E34" s="346"/>
      <c r="F34" s="346"/>
      <c r="G34" s="346"/>
      <c r="H34" s="346"/>
      <c r="I34" s="347"/>
    </row>
    <row r="35" spans="1:9" ht="11.25">
      <c r="A35" s="20" t="s">
        <v>32</v>
      </c>
      <c r="B35" s="21">
        <v>82</v>
      </c>
      <c r="C35" s="21">
        <v>10800000</v>
      </c>
      <c r="D35" s="21">
        <v>2</v>
      </c>
      <c r="E35" s="21">
        <v>2</v>
      </c>
      <c r="F35" s="21">
        <v>8000000</v>
      </c>
      <c r="G35" s="21">
        <v>16</v>
      </c>
      <c r="H35" s="21">
        <v>0</v>
      </c>
      <c r="I35" s="238">
        <v>12</v>
      </c>
    </row>
    <row r="36" spans="1:9" ht="11.25">
      <c r="A36" s="20" t="s">
        <v>33</v>
      </c>
      <c r="B36" s="22">
        <v>56</v>
      </c>
      <c r="C36" s="23">
        <v>9810000</v>
      </c>
      <c r="D36" s="24">
        <v>0</v>
      </c>
      <c r="E36" s="25">
        <v>2</v>
      </c>
      <c r="F36" s="26">
        <v>8000000</v>
      </c>
      <c r="G36" s="25">
        <v>12</v>
      </c>
      <c r="H36" s="24">
        <v>0</v>
      </c>
      <c r="I36" s="27">
        <v>7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26</v>
      </c>
      <c r="C39" s="23">
        <v>990000</v>
      </c>
      <c r="D39" s="24">
        <v>2</v>
      </c>
      <c r="E39" s="24">
        <v>0</v>
      </c>
      <c r="F39" s="23">
        <v>0</v>
      </c>
      <c r="G39" s="25">
        <v>4</v>
      </c>
      <c r="H39" s="24">
        <v>0</v>
      </c>
      <c r="I39" s="27">
        <v>5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3" t="s">
        <v>40</v>
      </c>
      <c r="B41" s="346"/>
      <c r="C41" s="346"/>
      <c r="D41" s="346"/>
      <c r="E41" s="346"/>
      <c r="F41" s="346"/>
      <c r="G41" s="346"/>
      <c r="H41" s="346"/>
      <c r="I41" s="347"/>
    </row>
    <row r="42" spans="1:9" ht="11.25">
      <c r="A42" s="20" t="s">
        <v>32</v>
      </c>
      <c r="B42" s="21">
        <v>11</v>
      </c>
      <c r="C42" s="21">
        <v>1386000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38">
        <v>4</v>
      </c>
    </row>
    <row r="43" spans="1:9" ht="11.25">
      <c r="A43" s="20" t="s">
        <v>33</v>
      </c>
      <c r="B43" s="22">
        <v>3</v>
      </c>
      <c r="C43" s="23">
        <v>406000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8</v>
      </c>
      <c r="C46" s="23">
        <v>980000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4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3" t="s">
        <v>41</v>
      </c>
      <c r="B48" s="346"/>
      <c r="C48" s="346"/>
      <c r="D48" s="346"/>
      <c r="E48" s="346"/>
      <c r="F48" s="346"/>
      <c r="G48" s="346"/>
      <c r="H48" s="346"/>
      <c r="I48" s="347"/>
    </row>
    <row r="49" spans="1:9" ht="11.25">
      <c r="A49" s="20" t="s">
        <v>32</v>
      </c>
      <c r="B49" s="21">
        <v>610</v>
      </c>
      <c r="C49" s="21">
        <v>182350063</v>
      </c>
      <c r="D49" s="21">
        <v>14</v>
      </c>
      <c r="E49" s="21">
        <v>14</v>
      </c>
      <c r="F49" s="21">
        <v>41219322</v>
      </c>
      <c r="G49" s="21">
        <v>163</v>
      </c>
      <c r="H49" s="21">
        <v>5</v>
      </c>
      <c r="I49" s="238">
        <v>224</v>
      </c>
    </row>
    <row r="50" spans="1:10" ht="11.25">
      <c r="A50" s="20" t="s">
        <v>33</v>
      </c>
      <c r="B50" s="37">
        <v>82</v>
      </c>
      <c r="C50" s="26">
        <v>79896063</v>
      </c>
      <c r="D50" s="24">
        <v>0</v>
      </c>
      <c r="E50" s="24">
        <v>14</v>
      </c>
      <c r="F50" s="23">
        <v>41219322</v>
      </c>
      <c r="G50" s="25">
        <v>29</v>
      </c>
      <c r="H50" s="24">
        <v>2</v>
      </c>
      <c r="I50" s="27">
        <v>13</v>
      </c>
      <c r="J50" s="18"/>
    </row>
    <row r="51" spans="1:9" s="18" customFormat="1" ht="11.25">
      <c r="A51" s="20" t="s">
        <v>34</v>
      </c>
      <c r="B51" s="37">
        <v>1</v>
      </c>
      <c r="C51" s="26">
        <v>5000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491</v>
      </c>
      <c r="C53" s="26">
        <v>102449000</v>
      </c>
      <c r="D53" s="24">
        <v>14</v>
      </c>
      <c r="E53" s="25">
        <v>0</v>
      </c>
      <c r="F53" s="26">
        <v>0</v>
      </c>
      <c r="G53" s="25">
        <v>134</v>
      </c>
      <c r="H53" s="24">
        <v>3</v>
      </c>
      <c r="I53" s="27">
        <v>109</v>
      </c>
      <c r="J53" s="18"/>
    </row>
    <row r="54" spans="1:10" ht="12" thickBot="1">
      <c r="A54" s="30" t="s">
        <v>30</v>
      </c>
      <c r="B54" s="31">
        <v>36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102</v>
      </c>
      <c r="J54" s="18"/>
    </row>
    <row r="55" spans="1:9" ht="13.5" customHeight="1" thickBot="1">
      <c r="A55" s="350" t="s">
        <v>42</v>
      </c>
      <c r="B55" s="351"/>
      <c r="C55" s="351"/>
      <c r="D55" s="351"/>
      <c r="E55" s="351"/>
      <c r="F55" s="351"/>
      <c r="G55" s="351"/>
      <c r="H55" s="351"/>
      <c r="I55" s="352"/>
    </row>
    <row r="56" spans="1:9" ht="11.25">
      <c r="A56" s="20" t="s">
        <v>32</v>
      </c>
      <c r="B56" s="21">
        <v>1194</v>
      </c>
      <c r="C56" s="21">
        <v>147300700</v>
      </c>
      <c r="D56" s="21">
        <v>46</v>
      </c>
      <c r="E56" s="21">
        <v>46</v>
      </c>
      <c r="F56" s="21">
        <v>78978875</v>
      </c>
      <c r="G56" s="21">
        <v>411</v>
      </c>
      <c r="H56" s="21">
        <v>5</v>
      </c>
      <c r="I56" s="238">
        <v>359</v>
      </c>
    </row>
    <row r="57" spans="1:9" ht="11.25">
      <c r="A57" s="20" t="s">
        <v>33</v>
      </c>
      <c r="B57" s="37">
        <v>153</v>
      </c>
      <c r="C57" s="26">
        <v>36576200</v>
      </c>
      <c r="D57" s="24">
        <v>0</v>
      </c>
      <c r="E57" s="25">
        <v>44</v>
      </c>
      <c r="F57" s="26">
        <v>78769075</v>
      </c>
      <c r="G57" s="25">
        <v>55</v>
      </c>
      <c r="H57" s="24">
        <v>1</v>
      </c>
      <c r="I57" s="27">
        <v>34</v>
      </c>
    </row>
    <row r="58" spans="1:9" s="18" customFormat="1" ht="12" customHeight="1">
      <c r="A58" s="20" t="s">
        <v>34</v>
      </c>
      <c r="B58" s="22">
        <v>1</v>
      </c>
      <c r="C58" s="23">
        <v>40000</v>
      </c>
      <c r="D58" s="24">
        <v>2</v>
      </c>
      <c r="E58" s="24">
        <v>0</v>
      </c>
      <c r="F58" s="23">
        <v>0</v>
      </c>
      <c r="G58" s="25">
        <v>2</v>
      </c>
      <c r="H58" s="24">
        <v>0</v>
      </c>
      <c r="I58" s="27">
        <v>5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36</v>
      </c>
      <c r="B60" s="37">
        <v>1038</v>
      </c>
      <c r="C60" s="26">
        <v>110684500</v>
      </c>
      <c r="D60" s="24">
        <v>44</v>
      </c>
      <c r="E60" s="24">
        <v>2</v>
      </c>
      <c r="F60" s="26">
        <v>209800</v>
      </c>
      <c r="G60" s="25">
        <v>354</v>
      </c>
      <c r="H60" s="24">
        <v>4</v>
      </c>
      <c r="I60" s="27">
        <v>316</v>
      </c>
    </row>
    <row r="61" spans="1:9" ht="12" thickBot="1">
      <c r="A61" s="30" t="s">
        <v>30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3</v>
      </c>
    </row>
    <row r="62" spans="1:9" s="18" customFormat="1" ht="11.25" customHeight="1" thickBot="1">
      <c r="A62" s="343" t="s">
        <v>43</v>
      </c>
      <c r="B62" s="344"/>
      <c r="C62" s="344"/>
      <c r="D62" s="344"/>
      <c r="E62" s="344"/>
      <c r="F62" s="344"/>
      <c r="G62" s="344"/>
      <c r="H62" s="344"/>
      <c r="I62" s="353"/>
    </row>
    <row r="63" spans="1:9" ht="11.25">
      <c r="A63" s="20" t="s">
        <v>32</v>
      </c>
      <c r="B63" s="21">
        <v>185</v>
      </c>
      <c r="C63" s="21">
        <v>1124029050</v>
      </c>
      <c r="D63" s="21">
        <v>8</v>
      </c>
      <c r="E63" s="21">
        <v>8</v>
      </c>
      <c r="F63" s="21">
        <v>71635000</v>
      </c>
      <c r="G63" s="21">
        <v>51</v>
      </c>
      <c r="H63" s="21">
        <v>1</v>
      </c>
      <c r="I63" s="238">
        <v>56</v>
      </c>
    </row>
    <row r="64" spans="1:9" ht="11.25">
      <c r="A64" s="20" t="s">
        <v>33</v>
      </c>
      <c r="B64" s="37">
        <v>26</v>
      </c>
      <c r="C64" s="26">
        <v>1107352000</v>
      </c>
      <c r="D64" s="24">
        <v>0</v>
      </c>
      <c r="E64" s="25">
        <v>8</v>
      </c>
      <c r="F64" s="26">
        <v>71635000</v>
      </c>
      <c r="G64" s="25">
        <v>8</v>
      </c>
      <c r="H64" s="24">
        <v>0</v>
      </c>
      <c r="I64" s="27">
        <v>8</v>
      </c>
    </row>
    <row r="65" spans="1:9" ht="11.25">
      <c r="A65" s="20" t="s">
        <v>34</v>
      </c>
      <c r="B65" s="22">
        <v>1</v>
      </c>
      <c r="C65" s="23">
        <v>11000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148</v>
      </c>
      <c r="C67" s="26">
        <v>16666050</v>
      </c>
      <c r="D67" s="24">
        <v>8</v>
      </c>
      <c r="E67" s="25">
        <v>0</v>
      </c>
      <c r="F67" s="26">
        <v>0</v>
      </c>
      <c r="G67" s="25">
        <v>42</v>
      </c>
      <c r="H67" s="24">
        <v>1</v>
      </c>
      <c r="I67" s="27">
        <v>38</v>
      </c>
    </row>
    <row r="68" spans="1:9" ht="12" thickBot="1">
      <c r="A68" s="30" t="s">
        <v>30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10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43" t="s">
        <v>44</v>
      </c>
      <c r="B70" s="344"/>
      <c r="C70" s="344"/>
      <c r="D70" s="344"/>
      <c r="E70" s="344"/>
      <c r="F70" s="344"/>
      <c r="G70" s="344"/>
      <c r="H70" s="344"/>
      <c r="I70" s="345"/>
    </row>
    <row r="71" spans="1:9" ht="11.25">
      <c r="A71" s="20" t="s">
        <v>32</v>
      </c>
      <c r="B71" s="21">
        <v>194</v>
      </c>
      <c r="C71" s="21">
        <v>68613500</v>
      </c>
      <c r="D71" s="21">
        <v>5</v>
      </c>
      <c r="E71" s="21">
        <v>5</v>
      </c>
      <c r="F71" s="21">
        <v>30283675</v>
      </c>
      <c r="G71" s="21">
        <v>45</v>
      </c>
      <c r="H71" s="21">
        <v>0</v>
      </c>
      <c r="I71" s="238">
        <v>23</v>
      </c>
    </row>
    <row r="72" spans="1:9" ht="11.25">
      <c r="A72" s="20" t="s">
        <v>33</v>
      </c>
      <c r="B72" s="37">
        <v>31</v>
      </c>
      <c r="C72" s="26">
        <v>57924000</v>
      </c>
      <c r="D72" s="24">
        <v>0</v>
      </c>
      <c r="E72" s="25">
        <v>5</v>
      </c>
      <c r="F72" s="26">
        <v>30283675</v>
      </c>
      <c r="G72" s="25">
        <v>7</v>
      </c>
      <c r="H72" s="24">
        <v>0</v>
      </c>
      <c r="I72" s="27">
        <v>5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163</v>
      </c>
      <c r="C75" s="26">
        <v>10689500</v>
      </c>
      <c r="D75" s="24">
        <v>5</v>
      </c>
      <c r="E75" s="24">
        <v>0</v>
      </c>
      <c r="F75" s="23">
        <v>0</v>
      </c>
      <c r="G75" s="25">
        <v>38</v>
      </c>
      <c r="H75" s="24">
        <v>0</v>
      </c>
      <c r="I75" s="27">
        <v>17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2.75" customHeight="1" thickBot="1">
      <c r="A77" s="343" t="s">
        <v>45</v>
      </c>
      <c r="B77" s="346"/>
      <c r="C77" s="346"/>
      <c r="D77" s="346"/>
      <c r="E77" s="346"/>
      <c r="F77" s="346"/>
      <c r="G77" s="346"/>
      <c r="H77" s="346"/>
      <c r="I77" s="347"/>
    </row>
    <row r="78" spans="1:9" ht="11.25">
      <c r="A78" s="20" t="s">
        <v>32</v>
      </c>
      <c r="B78" s="21">
        <v>160</v>
      </c>
      <c r="C78" s="21">
        <v>15871800</v>
      </c>
      <c r="D78" s="21">
        <v>7</v>
      </c>
      <c r="E78" s="21">
        <v>7</v>
      </c>
      <c r="F78" s="21">
        <v>3670000</v>
      </c>
      <c r="G78" s="21">
        <v>28</v>
      </c>
      <c r="H78" s="21">
        <v>1</v>
      </c>
      <c r="I78" s="238">
        <v>35</v>
      </c>
    </row>
    <row r="79" spans="1:9" ht="11.25">
      <c r="A79" s="20" t="s">
        <v>33</v>
      </c>
      <c r="B79" s="37">
        <v>47</v>
      </c>
      <c r="C79" s="26">
        <v>10307500</v>
      </c>
      <c r="D79" s="24">
        <v>0</v>
      </c>
      <c r="E79" s="24">
        <v>7</v>
      </c>
      <c r="F79" s="23">
        <v>3670000</v>
      </c>
      <c r="G79" s="25">
        <v>6</v>
      </c>
      <c r="H79" s="24">
        <v>0</v>
      </c>
      <c r="I79" s="27">
        <v>7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113</v>
      </c>
      <c r="C82" s="26">
        <v>5564300</v>
      </c>
      <c r="D82" s="24">
        <v>7</v>
      </c>
      <c r="E82" s="24">
        <v>0</v>
      </c>
      <c r="F82" s="23">
        <v>0</v>
      </c>
      <c r="G82" s="25">
        <v>22</v>
      </c>
      <c r="H82" s="24">
        <v>1</v>
      </c>
      <c r="I82" s="27">
        <v>28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43" t="s">
        <v>46</v>
      </c>
      <c r="B84" s="346"/>
      <c r="C84" s="346"/>
      <c r="D84" s="346"/>
      <c r="E84" s="346"/>
      <c r="F84" s="346"/>
      <c r="G84" s="346"/>
      <c r="H84" s="346"/>
      <c r="I84" s="347"/>
    </row>
    <row r="85" spans="1:9" ht="11.25">
      <c r="A85" s="20" t="s">
        <v>32</v>
      </c>
      <c r="B85" s="21">
        <v>64</v>
      </c>
      <c r="C85" s="21">
        <v>118572000</v>
      </c>
      <c r="D85" s="21">
        <v>3</v>
      </c>
      <c r="E85" s="21">
        <v>3</v>
      </c>
      <c r="F85" s="21">
        <v>1750000</v>
      </c>
      <c r="G85" s="21">
        <v>100</v>
      </c>
      <c r="H85" s="21">
        <v>0</v>
      </c>
      <c r="I85" s="238">
        <v>10</v>
      </c>
    </row>
    <row r="86" spans="1:9" ht="11.25">
      <c r="A86" s="20" t="s">
        <v>33</v>
      </c>
      <c r="B86" s="37">
        <v>18</v>
      </c>
      <c r="C86" s="26">
        <v>116752000</v>
      </c>
      <c r="D86" s="24">
        <v>0</v>
      </c>
      <c r="E86" s="24">
        <v>3</v>
      </c>
      <c r="F86" s="23">
        <v>1750000</v>
      </c>
      <c r="G86" s="25">
        <v>92</v>
      </c>
      <c r="H86" s="24">
        <v>0</v>
      </c>
      <c r="I86" s="27">
        <v>2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46</v>
      </c>
      <c r="C89" s="26">
        <v>1820000</v>
      </c>
      <c r="D89" s="24">
        <v>3</v>
      </c>
      <c r="E89" s="24">
        <v>0</v>
      </c>
      <c r="F89" s="23">
        <v>0</v>
      </c>
      <c r="G89" s="25">
        <v>8</v>
      </c>
      <c r="H89" s="24">
        <v>0</v>
      </c>
      <c r="I89" s="27">
        <v>7</v>
      </c>
    </row>
    <row r="90" spans="1:9" ht="12" customHeight="1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43" t="s">
        <v>47</v>
      </c>
      <c r="B91" s="346"/>
      <c r="C91" s="346"/>
      <c r="D91" s="346"/>
      <c r="E91" s="346"/>
      <c r="F91" s="346"/>
      <c r="G91" s="346"/>
      <c r="H91" s="346"/>
      <c r="I91" s="347"/>
    </row>
    <row r="92" spans="1:9" ht="11.25">
      <c r="A92" s="20" t="s">
        <v>32</v>
      </c>
      <c r="B92" s="21">
        <v>66</v>
      </c>
      <c r="C92" s="21">
        <v>95565754</v>
      </c>
      <c r="D92" s="21">
        <v>6</v>
      </c>
      <c r="E92" s="21">
        <v>6</v>
      </c>
      <c r="F92" s="21">
        <v>3012500</v>
      </c>
      <c r="G92" s="21">
        <v>7</v>
      </c>
      <c r="H92" s="21">
        <v>1</v>
      </c>
      <c r="I92" s="238">
        <v>15</v>
      </c>
    </row>
    <row r="93" spans="1:9" ht="11.25">
      <c r="A93" s="20" t="s">
        <v>33</v>
      </c>
      <c r="B93" s="37">
        <v>20</v>
      </c>
      <c r="C93" s="26">
        <v>90157754</v>
      </c>
      <c r="D93" s="24">
        <v>0</v>
      </c>
      <c r="E93" s="24">
        <v>6</v>
      </c>
      <c r="F93" s="23">
        <v>3012500</v>
      </c>
      <c r="G93" s="25">
        <v>3</v>
      </c>
      <c r="H93" s="24">
        <v>1</v>
      </c>
      <c r="I93" s="27">
        <v>3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46</v>
      </c>
      <c r="C96" s="26">
        <v>5408000</v>
      </c>
      <c r="D96" s="24">
        <v>6</v>
      </c>
      <c r="E96" s="24">
        <v>0</v>
      </c>
      <c r="F96" s="23">
        <v>0</v>
      </c>
      <c r="G96" s="25">
        <v>4</v>
      </c>
      <c r="H96" s="24">
        <v>0</v>
      </c>
      <c r="I96" s="27">
        <v>12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43" t="s">
        <v>48</v>
      </c>
      <c r="B98" s="346"/>
      <c r="C98" s="346"/>
      <c r="D98" s="346"/>
      <c r="E98" s="346"/>
      <c r="F98" s="346"/>
      <c r="G98" s="346"/>
      <c r="H98" s="346"/>
      <c r="I98" s="347"/>
      <c r="J98" s="18"/>
    </row>
    <row r="99" spans="1:10" ht="11.25">
      <c r="A99" s="20" t="s">
        <v>32</v>
      </c>
      <c r="B99" s="21">
        <v>347</v>
      </c>
      <c r="C99" s="21">
        <v>22472500</v>
      </c>
      <c r="D99" s="21">
        <v>10</v>
      </c>
      <c r="E99" s="21">
        <v>10</v>
      </c>
      <c r="F99" s="21">
        <v>7610000</v>
      </c>
      <c r="G99" s="21">
        <v>91</v>
      </c>
      <c r="H99" s="21">
        <v>2</v>
      </c>
      <c r="I99" s="238">
        <v>83</v>
      </c>
      <c r="J99" s="18"/>
    </row>
    <row r="100" spans="1:10" ht="11.25">
      <c r="A100" s="20" t="s">
        <v>33</v>
      </c>
      <c r="B100" s="37">
        <v>70</v>
      </c>
      <c r="C100" s="26">
        <v>10670000</v>
      </c>
      <c r="D100" s="24">
        <v>0</v>
      </c>
      <c r="E100" s="25">
        <v>10</v>
      </c>
      <c r="F100" s="26">
        <v>7610000</v>
      </c>
      <c r="G100" s="25">
        <v>16</v>
      </c>
      <c r="H100" s="24">
        <v>2</v>
      </c>
      <c r="I100" s="27">
        <v>7</v>
      </c>
      <c r="J100" s="18"/>
    </row>
    <row r="101" spans="1:9" s="18" customFormat="1" ht="11.25">
      <c r="A101" s="20" t="s">
        <v>34</v>
      </c>
      <c r="B101" s="22">
        <v>2</v>
      </c>
      <c r="C101" s="23">
        <v>15000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1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274</v>
      </c>
      <c r="C103" s="26">
        <v>11787500</v>
      </c>
      <c r="D103" s="24">
        <v>10</v>
      </c>
      <c r="E103" s="25">
        <v>0</v>
      </c>
      <c r="F103" s="26">
        <v>0</v>
      </c>
      <c r="G103" s="25">
        <v>75</v>
      </c>
      <c r="H103" s="24">
        <v>0</v>
      </c>
      <c r="I103" s="27">
        <v>75</v>
      </c>
    </row>
    <row r="104" spans="1:9" ht="12" customHeight="1" thickBot="1">
      <c r="A104" s="30" t="s">
        <v>30</v>
      </c>
      <c r="B104" s="31">
        <v>1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43" t="s">
        <v>49</v>
      </c>
      <c r="B105" s="346"/>
      <c r="C105" s="346"/>
      <c r="D105" s="346"/>
      <c r="E105" s="346"/>
      <c r="F105" s="346"/>
      <c r="G105" s="346"/>
      <c r="H105" s="346"/>
      <c r="I105" s="347"/>
    </row>
    <row r="106" spans="1:9" ht="11.25">
      <c r="A106" s="20" t="s">
        <v>32</v>
      </c>
      <c r="B106" s="21">
        <v>181</v>
      </c>
      <c r="C106" s="21">
        <v>13871000</v>
      </c>
      <c r="D106" s="21">
        <v>10</v>
      </c>
      <c r="E106" s="21">
        <v>10</v>
      </c>
      <c r="F106" s="21">
        <v>32560000</v>
      </c>
      <c r="G106" s="21">
        <v>57</v>
      </c>
      <c r="H106" s="21">
        <v>1</v>
      </c>
      <c r="I106" s="238">
        <v>29</v>
      </c>
    </row>
    <row r="107" spans="1:9" ht="11.25">
      <c r="A107" s="20" t="s">
        <v>33</v>
      </c>
      <c r="B107" s="37">
        <v>19</v>
      </c>
      <c r="C107" s="26">
        <v>3091000</v>
      </c>
      <c r="D107" s="24">
        <v>0</v>
      </c>
      <c r="E107" s="25">
        <v>10</v>
      </c>
      <c r="F107" s="26">
        <v>32560000</v>
      </c>
      <c r="G107" s="25">
        <v>19</v>
      </c>
      <c r="H107" s="24">
        <v>0</v>
      </c>
      <c r="I107" s="27">
        <v>3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162</v>
      </c>
      <c r="C110" s="26">
        <v>10780000</v>
      </c>
      <c r="D110" s="24">
        <v>10</v>
      </c>
      <c r="E110" s="25">
        <v>0</v>
      </c>
      <c r="F110" s="26">
        <v>0</v>
      </c>
      <c r="G110" s="25">
        <v>38</v>
      </c>
      <c r="H110" s="24">
        <v>1</v>
      </c>
      <c r="I110" s="27">
        <v>26</v>
      </c>
    </row>
    <row r="111" spans="1:9" ht="12" customHeight="1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48" t="s">
        <v>50</v>
      </c>
      <c r="B112" s="346"/>
      <c r="C112" s="346"/>
      <c r="D112" s="346"/>
      <c r="E112" s="346"/>
      <c r="F112" s="346"/>
      <c r="G112" s="346"/>
      <c r="H112" s="346"/>
      <c r="I112" s="347"/>
    </row>
    <row r="113" spans="1:9" ht="11.25">
      <c r="A113" s="20" t="s">
        <v>32</v>
      </c>
      <c r="B113" s="21">
        <v>7</v>
      </c>
      <c r="C113" s="21">
        <v>242000</v>
      </c>
      <c r="D113" s="21">
        <v>0</v>
      </c>
      <c r="E113" s="21">
        <v>0</v>
      </c>
      <c r="F113" s="21">
        <v>0</v>
      </c>
      <c r="G113" s="21">
        <v>1</v>
      </c>
      <c r="H113" s="21">
        <v>0</v>
      </c>
      <c r="I113" s="238">
        <v>4</v>
      </c>
    </row>
    <row r="114" spans="1:9" ht="11.25">
      <c r="A114" s="20" t="s">
        <v>33</v>
      </c>
      <c r="B114" s="22">
        <v>2</v>
      </c>
      <c r="C114" s="23">
        <v>160000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5</v>
      </c>
      <c r="C117" s="26">
        <v>82000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4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43" t="s">
        <v>51</v>
      </c>
      <c r="B119" s="346"/>
      <c r="C119" s="346"/>
      <c r="D119" s="346"/>
      <c r="E119" s="346"/>
      <c r="F119" s="346"/>
      <c r="G119" s="346"/>
      <c r="H119" s="346"/>
      <c r="I119" s="347"/>
    </row>
    <row r="120" spans="1:9" ht="11.25">
      <c r="A120" s="20" t="s">
        <v>32</v>
      </c>
      <c r="B120" s="21">
        <v>95</v>
      </c>
      <c r="C120" s="21">
        <v>6983500</v>
      </c>
      <c r="D120" s="21">
        <v>1</v>
      </c>
      <c r="E120" s="21">
        <v>1</v>
      </c>
      <c r="F120" s="21">
        <v>50000</v>
      </c>
      <c r="G120" s="21">
        <v>14</v>
      </c>
      <c r="H120" s="21">
        <v>0</v>
      </c>
      <c r="I120" s="238">
        <v>23</v>
      </c>
    </row>
    <row r="121" spans="1:9" ht="11.25">
      <c r="A121" s="20" t="s">
        <v>33</v>
      </c>
      <c r="B121" s="37">
        <v>16</v>
      </c>
      <c r="C121" s="26">
        <v>3110000</v>
      </c>
      <c r="D121" s="24">
        <v>0</v>
      </c>
      <c r="E121" s="24">
        <v>1</v>
      </c>
      <c r="F121" s="23">
        <v>50000</v>
      </c>
      <c r="G121" s="25">
        <v>4</v>
      </c>
      <c r="H121" s="24">
        <v>0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1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78</v>
      </c>
      <c r="C124" s="26">
        <v>3873500</v>
      </c>
      <c r="D124" s="24">
        <v>1</v>
      </c>
      <c r="E124" s="24">
        <v>0</v>
      </c>
      <c r="F124" s="23">
        <v>0</v>
      </c>
      <c r="G124" s="25">
        <v>10</v>
      </c>
      <c r="H124" s="24">
        <v>0</v>
      </c>
      <c r="I124" s="27">
        <v>22</v>
      </c>
    </row>
    <row r="125" spans="1:9" ht="12" customHeight="1" thickBot="1">
      <c r="A125" s="30" t="s">
        <v>30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48" t="s">
        <v>52</v>
      </c>
      <c r="B126" s="346"/>
      <c r="C126" s="346"/>
      <c r="D126" s="346"/>
      <c r="E126" s="346"/>
      <c r="F126" s="346"/>
      <c r="G126" s="346"/>
      <c r="H126" s="346"/>
      <c r="I126" s="349"/>
    </row>
    <row r="127" spans="1:10" ht="11.25">
      <c r="A127" s="20" t="s">
        <v>32</v>
      </c>
      <c r="B127" s="21">
        <v>99</v>
      </c>
      <c r="C127" s="21">
        <v>8255000</v>
      </c>
      <c r="D127" s="21">
        <v>3</v>
      </c>
      <c r="E127" s="21">
        <v>3</v>
      </c>
      <c r="F127" s="21">
        <v>2650000</v>
      </c>
      <c r="G127" s="21">
        <v>19</v>
      </c>
      <c r="H127" s="21">
        <v>3</v>
      </c>
      <c r="I127" s="238">
        <v>35</v>
      </c>
      <c r="J127" s="44"/>
    </row>
    <row r="128" spans="1:9" ht="11.25">
      <c r="A128" s="20" t="s">
        <v>33</v>
      </c>
      <c r="B128" s="37">
        <v>15</v>
      </c>
      <c r="C128" s="26">
        <v>4800000</v>
      </c>
      <c r="D128" s="24">
        <v>0</v>
      </c>
      <c r="E128" s="25">
        <v>3</v>
      </c>
      <c r="F128" s="26">
        <v>2650000</v>
      </c>
      <c r="G128" s="25">
        <v>4</v>
      </c>
      <c r="H128" s="24">
        <v>2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84</v>
      </c>
      <c r="C131" s="26">
        <v>3455000</v>
      </c>
      <c r="D131" s="24">
        <v>3</v>
      </c>
      <c r="E131" s="24">
        <v>0</v>
      </c>
      <c r="F131" s="23">
        <v>0</v>
      </c>
      <c r="G131" s="25">
        <v>15</v>
      </c>
      <c r="H131" s="24">
        <v>1</v>
      </c>
      <c r="I131" s="27">
        <v>34</v>
      </c>
    </row>
    <row r="132" spans="1:9" ht="12" customHeight="1" thickBot="1">
      <c r="A132" s="183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3" t="s">
        <v>53</v>
      </c>
      <c r="B136" s="344"/>
      <c r="C136" s="344"/>
      <c r="D136" s="344"/>
      <c r="E136" s="344"/>
      <c r="F136" s="344"/>
      <c r="G136" s="344"/>
      <c r="H136" s="344"/>
      <c r="I136" s="345"/>
    </row>
    <row r="137" spans="1:9" ht="11.25">
      <c r="A137" s="20" t="s">
        <v>32</v>
      </c>
      <c r="B137" s="21">
        <v>27</v>
      </c>
      <c r="C137" s="21">
        <v>1960000</v>
      </c>
      <c r="D137" s="21">
        <v>1</v>
      </c>
      <c r="E137" s="21">
        <v>1</v>
      </c>
      <c r="F137" s="21">
        <v>5000000</v>
      </c>
      <c r="G137" s="21">
        <v>2</v>
      </c>
      <c r="H137" s="21">
        <v>0</v>
      </c>
      <c r="I137" s="238">
        <v>4</v>
      </c>
    </row>
    <row r="138" spans="1:9" ht="11.25">
      <c r="A138" s="20" t="s">
        <v>33</v>
      </c>
      <c r="B138" s="37">
        <v>5</v>
      </c>
      <c r="C138" s="26">
        <v>1450000</v>
      </c>
      <c r="D138" s="24">
        <v>0</v>
      </c>
      <c r="E138" s="24">
        <v>1</v>
      </c>
      <c r="F138" s="23">
        <v>5000000</v>
      </c>
      <c r="G138" s="25">
        <v>1</v>
      </c>
      <c r="H138" s="24">
        <v>0</v>
      </c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22</v>
      </c>
      <c r="C141" s="26">
        <v>510000</v>
      </c>
      <c r="D141" s="24">
        <v>1</v>
      </c>
      <c r="E141" s="24">
        <v>0</v>
      </c>
      <c r="F141" s="23">
        <v>0</v>
      </c>
      <c r="G141" s="25">
        <v>1</v>
      </c>
      <c r="H141" s="24">
        <v>0</v>
      </c>
      <c r="I141" s="27">
        <v>3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1</v>
      </c>
    </row>
    <row r="143" spans="1:9" ht="12" customHeight="1" thickBot="1">
      <c r="A143" s="343" t="s">
        <v>54</v>
      </c>
      <c r="B143" s="346"/>
      <c r="C143" s="346"/>
      <c r="D143" s="346"/>
      <c r="E143" s="346"/>
      <c r="F143" s="346"/>
      <c r="G143" s="346"/>
      <c r="H143" s="346"/>
      <c r="I143" s="347"/>
    </row>
    <row r="144" spans="1:9" ht="12.75" customHeight="1">
      <c r="A144" s="20" t="s">
        <v>32</v>
      </c>
      <c r="B144" s="21">
        <v>30</v>
      </c>
      <c r="C144" s="21">
        <v>2260000</v>
      </c>
      <c r="D144" s="21">
        <v>0</v>
      </c>
      <c r="E144" s="21">
        <v>0</v>
      </c>
      <c r="F144" s="21">
        <v>0</v>
      </c>
      <c r="G144" s="21">
        <v>4</v>
      </c>
      <c r="H144" s="21">
        <v>0</v>
      </c>
      <c r="I144" s="238">
        <v>15</v>
      </c>
    </row>
    <row r="145" spans="1:9" ht="11.25">
      <c r="A145" s="20" t="s">
        <v>33</v>
      </c>
      <c r="B145" s="22">
        <v>1</v>
      </c>
      <c r="C145" s="23">
        <v>120000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1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28</v>
      </c>
      <c r="C148" s="23">
        <v>2140000</v>
      </c>
      <c r="D148" s="24">
        <v>0</v>
      </c>
      <c r="E148" s="24">
        <v>0</v>
      </c>
      <c r="F148" s="23">
        <v>0</v>
      </c>
      <c r="G148" s="25">
        <v>3</v>
      </c>
      <c r="H148" s="24">
        <v>0</v>
      </c>
      <c r="I148" s="28">
        <v>14</v>
      </c>
    </row>
    <row r="149" spans="1:9" ht="12" customHeight="1" thickBot="1">
      <c r="A149" s="30" t="s">
        <v>30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3" t="s">
        <v>55</v>
      </c>
      <c r="B150" s="346"/>
      <c r="C150" s="346"/>
      <c r="D150" s="346"/>
      <c r="E150" s="346"/>
      <c r="F150" s="346"/>
      <c r="G150" s="346"/>
      <c r="H150" s="346"/>
      <c r="I150" s="347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3" t="s">
        <v>56</v>
      </c>
      <c r="B157" s="346"/>
      <c r="C157" s="346"/>
      <c r="D157" s="346"/>
      <c r="E157" s="346"/>
      <c r="F157" s="346"/>
      <c r="G157" s="346"/>
      <c r="H157" s="346"/>
      <c r="I157" s="347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H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v>1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1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25.10.2013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J28" sqref="J2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61" t="s">
        <v>411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55" t="s">
        <v>311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62" t="s">
        <v>58</v>
      </c>
      <c r="B6" s="364" t="s">
        <v>59</v>
      </c>
      <c r="C6" s="365"/>
      <c r="D6" s="366" t="s">
        <v>60</v>
      </c>
      <c r="E6" s="365"/>
      <c r="F6" s="366" t="s">
        <v>61</v>
      </c>
      <c r="G6" s="365"/>
      <c r="H6" s="366" t="s">
        <v>62</v>
      </c>
      <c r="I6" s="365"/>
      <c r="J6" s="366" t="s">
        <v>63</v>
      </c>
      <c r="K6" s="365"/>
    </row>
    <row r="7" spans="1:11" ht="15.75" customHeight="1" thickBot="1">
      <c r="A7" s="363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4061</v>
      </c>
      <c r="C8" s="56">
        <f>SUM(C9,C10,C11,C12,C13,C14,C15,C16,C17,C18,C19,C20,C21,C22,C23,C24,C25,C26,C27,C28,C29)</f>
        <v>1117</v>
      </c>
      <c r="D8" s="56">
        <f>SUM(D9,D10,D11,D12,D13,D14,D15,D16,D17,D18,D19,D20,D21,D22,D23,D24,D25,D26,D27,D28,D29)</f>
        <v>1635</v>
      </c>
      <c r="E8" s="56">
        <f>SUM(E9:E29)</f>
        <v>532</v>
      </c>
      <c r="F8" s="56">
        <f>SUM(F9,F10,F11,F12,F13,F14,F15,F16,F17,F18,F19,F20,F21,F22,F23,F24,F25,F26,F27,F28,F30)</f>
        <v>486</v>
      </c>
      <c r="G8" s="56">
        <f>SUM(G9,G10,G11,G12,G13,G14,G15,G16,G17,G18,G19,G20,G21,G22,G23,G24,G25,G26,G27,G28,G30)</f>
        <v>96</v>
      </c>
      <c r="H8" s="56">
        <f>SUM(H9,H10,H11,H12,H13,H14,H15,H16,H17,H18,H19,H20,H21,H22,H23,H24,H25,H26,H27,H28,H30)</f>
        <v>268</v>
      </c>
      <c r="I8" s="56">
        <f>SUM(I9,I10,I11,I12,I13,I14,I15,I16,I17,I18,I19,I20,I21,I22,I23,I24,I25,I26,I27,I28,I30)</f>
        <v>73</v>
      </c>
      <c r="J8" s="56">
        <f>SUM(J9:J29)</f>
        <v>1672</v>
      </c>
      <c r="K8" s="56">
        <f>SUM(K9:K29)</f>
        <v>415</v>
      </c>
    </row>
    <row r="9" spans="1:11" ht="26.25" customHeight="1">
      <c r="A9" s="73" t="s">
        <v>65</v>
      </c>
      <c r="B9" s="57">
        <v>103</v>
      </c>
      <c r="C9" s="57">
        <v>17</v>
      </c>
      <c r="D9" s="58">
        <v>18</v>
      </c>
      <c r="E9" s="185">
        <v>1</v>
      </c>
      <c r="F9" s="58">
        <v>14</v>
      </c>
      <c r="G9" s="185">
        <v>1</v>
      </c>
      <c r="H9" s="58">
        <v>4</v>
      </c>
      <c r="I9" s="185">
        <v>1</v>
      </c>
      <c r="J9" s="58">
        <f>B9-(D9+F9+H9)</f>
        <v>67</v>
      </c>
      <c r="K9" s="241">
        <f>C9-(E9+G9+I9)</f>
        <v>14</v>
      </c>
    </row>
    <row r="10" spans="1:11" ht="26.25" customHeight="1">
      <c r="A10" s="59" t="s">
        <v>66</v>
      </c>
      <c r="B10" s="60">
        <v>34</v>
      </c>
      <c r="C10" s="60">
        <v>10</v>
      </c>
      <c r="D10" s="61">
        <v>9</v>
      </c>
      <c r="E10" s="62">
        <v>2</v>
      </c>
      <c r="F10" s="61">
        <v>6</v>
      </c>
      <c r="G10" s="62">
        <v>3</v>
      </c>
      <c r="H10" s="61">
        <v>0</v>
      </c>
      <c r="I10" s="62">
        <v>3</v>
      </c>
      <c r="J10" s="58">
        <f>B10-(D10+F10+H10)</f>
        <v>19</v>
      </c>
      <c r="K10" s="58">
        <f>C10-(E10+G10+I10)</f>
        <v>2</v>
      </c>
    </row>
    <row r="11" spans="1:11" ht="15">
      <c r="A11" s="59" t="s">
        <v>67</v>
      </c>
      <c r="B11" s="60">
        <v>572</v>
      </c>
      <c r="C11" s="60">
        <v>158</v>
      </c>
      <c r="D11" s="61">
        <v>228</v>
      </c>
      <c r="E11" s="62">
        <v>89</v>
      </c>
      <c r="F11" s="61">
        <v>66</v>
      </c>
      <c r="G11" s="62">
        <v>6</v>
      </c>
      <c r="H11" s="61">
        <v>42</v>
      </c>
      <c r="I11" s="62">
        <v>13</v>
      </c>
      <c r="J11" s="58">
        <f aca="true" t="shared" si="0" ref="J11:J27">B11-(D11+F11+H11)</f>
        <v>236</v>
      </c>
      <c r="K11" s="58">
        <f aca="true" t="shared" si="1" ref="K11:K27">C11-(E11+G11+I11)</f>
        <v>50</v>
      </c>
    </row>
    <row r="12" spans="1:11" ht="36.75" customHeight="1">
      <c r="A12" s="59" t="s">
        <v>68</v>
      </c>
      <c r="B12" s="60">
        <v>82</v>
      </c>
      <c r="C12" s="60">
        <v>12</v>
      </c>
      <c r="D12" s="61">
        <v>37</v>
      </c>
      <c r="E12" s="62">
        <v>2</v>
      </c>
      <c r="F12" s="61">
        <v>20</v>
      </c>
      <c r="G12" s="62">
        <v>3</v>
      </c>
      <c r="H12" s="61">
        <v>3</v>
      </c>
      <c r="I12" s="62">
        <v>3</v>
      </c>
      <c r="J12" s="58">
        <f t="shared" si="0"/>
        <v>22</v>
      </c>
      <c r="K12" s="58">
        <f t="shared" si="1"/>
        <v>4</v>
      </c>
    </row>
    <row r="13" spans="1:11" ht="39.75" customHeight="1">
      <c r="A13" s="59" t="s">
        <v>69</v>
      </c>
      <c r="B13" s="60">
        <v>11</v>
      </c>
      <c r="C13" s="60">
        <v>4</v>
      </c>
      <c r="D13" s="61">
        <v>2</v>
      </c>
      <c r="E13" s="62">
        <v>2</v>
      </c>
      <c r="F13" s="61">
        <v>2</v>
      </c>
      <c r="G13" s="62">
        <v>0</v>
      </c>
      <c r="H13" s="61">
        <v>0</v>
      </c>
      <c r="I13" s="62">
        <v>1</v>
      </c>
      <c r="J13" s="58">
        <f t="shared" si="0"/>
        <v>7</v>
      </c>
      <c r="K13" s="58">
        <f t="shared" si="1"/>
        <v>1</v>
      </c>
    </row>
    <row r="14" spans="1:11" ht="15">
      <c r="A14" s="59" t="s">
        <v>70</v>
      </c>
      <c r="B14" s="60">
        <v>610</v>
      </c>
      <c r="C14" s="60">
        <v>224</v>
      </c>
      <c r="D14" s="61">
        <v>205</v>
      </c>
      <c r="E14" s="62">
        <v>58</v>
      </c>
      <c r="F14" s="61">
        <v>73</v>
      </c>
      <c r="G14" s="62">
        <v>23</v>
      </c>
      <c r="H14" s="61">
        <v>37</v>
      </c>
      <c r="I14" s="62">
        <v>14</v>
      </c>
      <c r="J14" s="58">
        <f t="shared" si="0"/>
        <v>295</v>
      </c>
      <c r="K14" s="58">
        <f t="shared" si="1"/>
        <v>129</v>
      </c>
    </row>
    <row r="15" spans="1:11" ht="47.25" customHeight="1">
      <c r="A15" s="59" t="s">
        <v>71</v>
      </c>
      <c r="B15" s="60">
        <v>1194</v>
      </c>
      <c r="C15" s="60">
        <v>359</v>
      </c>
      <c r="D15" s="61">
        <v>495</v>
      </c>
      <c r="E15" s="62">
        <v>210</v>
      </c>
      <c r="F15" s="61">
        <v>113</v>
      </c>
      <c r="G15" s="62">
        <v>26</v>
      </c>
      <c r="H15" s="61">
        <v>87</v>
      </c>
      <c r="I15" s="62">
        <v>20</v>
      </c>
      <c r="J15" s="58">
        <f t="shared" si="0"/>
        <v>499</v>
      </c>
      <c r="K15" s="58">
        <f t="shared" si="1"/>
        <v>103</v>
      </c>
    </row>
    <row r="16" spans="1:11" ht="18" customHeight="1">
      <c r="A16" s="59" t="s">
        <v>72</v>
      </c>
      <c r="B16" s="60">
        <v>185</v>
      </c>
      <c r="C16" s="60">
        <v>56</v>
      </c>
      <c r="D16" s="61">
        <v>66</v>
      </c>
      <c r="E16" s="62">
        <v>26</v>
      </c>
      <c r="F16" s="61">
        <v>12</v>
      </c>
      <c r="G16" s="62">
        <v>4</v>
      </c>
      <c r="H16" s="61">
        <v>14</v>
      </c>
      <c r="I16" s="62">
        <v>3</v>
      </c>
      <c r="J16" s="58">
        <f t="shared" si="0"/>
        <v>93</v>
      </c>
      <c r="K16" s="58">
        <f t="shared" si="1"/>
        <v>23</v>
      </c>
    </row>
    <row r="17" spans="1:11" ht="26.25" customHeight="1">
      <c r="A17" s="59" t="s">
        <v>73</v>
      </c>
      <c r="B17" s="60">
        <v>194</v>
      </c>
      <c r="C17" s="60">
        <v>23</v>
      </c>
      <c r="D17" s="61">
        <v>83</v>
      </c>
      <c r="E17" s="62">
        <v>10</v>
      </c>
      <c r="F17" s="61">
        <v>26</v>
      </c>
      <c r="G17" s="62">
        <v>1</v>
      </c>
      <c r="H17" s="61">
        <v>18</v>
      </c>
      <c r="I17" s="62">
        <v>1</v>
      </c>
      <c r="J17" s="58">
        <f t="shared" si="0"/>
        <v>67</v>
      </c>
      <c r="K17" s="58">
        <f t="shared" si="1"/>
        <v>11</v>
      </c>
    </row>
    <row r="18" spans="1:11" ht="15">
      <c r="A18" s="59" t="s">
        <v>74</v>
      </c>
      <c r="B18" s="60">
        <v>160</v>
      </c>
      <c r="C18" s="60">
        <v>35</v>
      </c>
      <c r="D18" s="61">
        <v>114</v>
      </c>
      <c r="E18" s="62">
        <v>25</v>
      </c>
      <c r="F18" s="61">
        <v>18</v>
      </c>
      <c r="G18" s="62">
        <v>6</v>
      </c>
      <c r="H18" s="61">
        <v>1</v>
      </c>
      <c r="I18" s="62">
        <v>1</v>
      </c>
      <c r="J18" s="58">
        <f t="shared" si="0"/>
        <v>27</v>
      </c>
      <c r="K18" s="58">
        <f t="shared" si="1"/>
        <v>3</v>
      </c>
    </row>
    <row r="19" spans="1:11" ht="25.5" customHeight="1">
      <c r="A19" s="59" t="s">
        <v>75</v>
      </c>
      <c r="B19" s="60">
        <v>64</v>
      </c>
      <c r="C19" s="60">
        <v>10</v>
      </c>
      <c r="D19" s="61">
        <v>23</v>
      </c>
      <c r="E19" s="62">
        <v>6</v>
      </c>
      <c r="F19" s="61">
        <v>10</v>
      </c>
      <c r="G19" s="62">
        <v>0</v>
      </c>
      <c r="H19" s="61">
        <v>5</v>
      </c>
      <c r="I19" s="62">
        <v>1</v>
      </c>
      <c r="J19" s="58">
        <f t="shared" si="0"/>
        <v>26</v>
      </c>
      <c r="K19" s="58">
        <f t="shared" si="1"/>
        <v>3</v>
      </c>
    </row>
    <row r="20" spans="1:11" ht="23.25">
      <c r="A20" s="59" t="s">
        <v>76</v>
      </c>
      <c r="B20" s="60">
        <v>66</v>
      </c>
      <c r="C20" s="60">
        <v>15</v>
      </c>
      <c r="D20" s="61">
        <v>26</v>
      </c>
      <c r="E20" s="62">
        <v>11</v>
      </c>
      <c r="F20" s="61">
        <v>12</v>
      </c>
      <c r="G20" s="62">
        <v>0</v>
      </c>
      <c r="H20" s="61">
        <v>4</v>
      </c>
      <c r="I20" s="62">
        <v>0</v>
      </c>
      <c r="J20" s="58">
        <f t="shared" si="0"/>
        <v>24</v>
      </c>
      <c r="K20" s="58">
        <f t="shared" si="1"/>
        <v>4</v>
      </c>
    </row>
    <row r="21" spans="1:11" ht="26.25" customHeight="1">
      <c r="A21" s="59" t="s">
        <v>77</v>
      </c>
      <c r="B21" s="60">
        <v>347</v>
      </c>
      <c r="C21" s="60">
        <v>83</v>
      </c>
      <c r="D21" s="61">
        <v>163</v>
      </c>
      <c r="E21" s="62">
        <v>35</v>
      </c>
      <c r="F21" s="61">
        <v>53</v>
      </c>
      <c r="G21" s="62">
        <v>9</v>
      </c>
      <c r="H21" s="61">
        <v>23</v>
      </c>
      <c r="I21" s="62">
        <v>7</v>
      </c>
      <c r="J21" s="58">
        <f t="shared" si="0"/>
        <v>108</v>
      </c>
      <c r="K21" s="58">
        <f t="shared" si="1"/>
        <v>32</v>
      </c>
    </row>
    <row r="22" spans="1:11" ht="25.5" customHeight="1">
      <c r="A22" s="59" t="s">
        <v>78</v>
      </c>
      <c r="B22" s="60">
        <v>181</v>
      </c>
      <c r="C22" s="60">
        <v>29</v>
      </c>
      <c r="D22" s="61">
        <v>62</v>
      </c>
      <c r="E22" s="62">
        <v>13</v>
      </c>
      <c r="F22" s="61">
        <v>27</v>
      </c>
      <c r="G22" s="62">
        <v>4</v>
      </c>
      <c r="H22" s="61">
        <v>11</v>
      </c>
      <c r="I22" s="62">
        <v>1</v>
      </c>
      <c r="J22" s="58">
        <f t="shared" si="0"/>
        <v>81</v>
      </c>
      <c r="K22" s="58">
        <f t="shared" si="1"/>
        <v>11</v>
      </c>
    </row>
    <row r="23" spans="1:11" ht="34.5">
      <c r="A23" s="59" t="s">
        <v>79</v>
      </c>
      <c r="B23" s="60">
        <v>7</v>
      </c>
      <c r="C23" s="60">
        <v>4</v>
      </c>
      <c r="D23" s="61">
        <v>3</v>
      </c>
      <c r="E23" s="61">
        <v>4</v>
      </c>
      <c r="F23" s="61">
        <v>1</v>
      </c>
      <c r="G23" s="61">
        <v>0</v>
      </c>
      <c r="H23" s="62">
        <v>0</v>
      </c>
      <c r="I23" s="62">
        <v>0</v>
      </c>
      <c r="J23" s="58">
        <f t="shared" si="0"/>
        <v>3</v>
      </c>
      <c r="K23" s="58">
        <f t="shared" si="1"/>
        <v>0</v>
      </c>
    </row>
    <row r="24" spans="1:11" ht="15">
      <c r="A24" s="59" t="s">
        <v>80</v>
      </c>
      <c r="B24" s="60">
        <v>95</v>
      </c>
      <c r="C24" s="60">
        <v>23</v>
      </c>
      <c r="D24" s="61">
        <v>35</v>
      </c>
      <c r="E24" s="62">
        <v>11</v>
      </c>
      <c r="F24" s="61">
        <v>11</v>
      </c>
      <c r="G24" s="62">
        <v>3</v>
      </c>
      <c r="H24" s="61">
        <v>14</v>
      </c>
      <c r="I24" s="62">
        <v>1</v>
      </c>
      <c r="J24" s="58">
        <f t="shared" si="0"/>
        <v>35</v>
      </c>
      <c r="K24" s="58">
        <f t="shared" si="1"/>
        <v>8</v>
      </c>
    </row>
    <row r="25" spans="1:11" ht="25.5" customHeight="1">
      <c r="A25" s="59" t="s">
        <v>81</v>
      </c>
      <c r="B25" s="60">
        <v>99</v>
      </c>
      <c r="C25" s="60">
        <v>35</v>
      </c>
      <c r="D25" s="61">
        <v>33</v>
      </c>
      <c r="E25" s="62">
        <v>16</v>
      </c>
      <c r="F25" s="61">
        <v>15</v>
      </c>
      <c r="G25" s="62">
        <v>4</v>
      </c>
      <c r="H25" s="61">
        <v>2</v>
      </c>
      <c r="I25" s="62">
        <v>2</v>
      </c>
      <c r="J25" s="58">
        <f t="shared" si="0"/>
        <v>49</v>
      </c>
      <c r="K25" s="58">
        <f t="shared" si="1"/>
        <v>13</v>
      </c>
    </row>
    <row r="26" spans="1:11" ht="29.25" customHeight="1">
      <c r="A26" s="59" t="s">
        <v>82</v>
      </c>
      <c r="B26" s="60">
        <v>27</v>
      </c>
      <c r="C26" s="60">
        <v>4</v>
      </c>
      <c r="D26" s="61">
        <v>17</v>
      </c>
      <c r="E26" s="62">
        <v>1</v>
      </c>
      <c r="F26" s="61">
        <v>4</v>
      </c>
      <c r="G26" s="62">
        <v>0</v>
      </c>
      <c r="H26" s="62">
        <v>1</v>
      </c>
      <c r="I26" s="62">
        <v>1</v>
      </c>
      <c r="J26" s="58">
        <f t="shared" si="0"/>
        <v>5</v>
      </c>
      <c r="K26" s="58">
        <f t="shared" si="1"/>
        <v>2</v>
      </c>
    </row>
    <row r="27" spans="1:11" ht="23.25">
      <c r="A27" s="59" t="s">
        <v>83</v>
      </c>
      <c r="B27" s="60">
        <v>30</v>
      </c>
      <c r="C27" s="60">
        <v>15</v>
      </c>
      <c r="D27" s="61">
        <v>16</v>
      </c>
      <c r="E27" s="62">
        <v>10</v>
      </c>
      <c r="F27" s="61">
        <v>3</v>
      </c>
      <c r="G27" s="62">
        <v>3</v>
      </c>
      <c r="H27" s="61">
        <v>2</v>
      </c>
      <c r="I27" s="62">
        <v>0</v>
      </c>
      <c r="J27" s="58">
        <f t="shared" si="0"/>
        <v>9</v>
      </c>
      <c r="K27" s="58">
        <f t="shared" si="1"/>
        <v>2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7">
        <f>C28-(E28+G28+I28)</f>
        <v>0</v>
      </c>
    </row>
    <row r="29" spans="1:11" ht="46.5" thickBot="1">
      <c r="A29" s="63" t="s">
        <v>85</v>
      </c>
      <c r="B29" s="64">
        <v>0</v>
      </c>
      <c r="C29" s="64">
        <v>1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&amp;L25.10.2013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61" t="s">
        <v>412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55" t="s">
        <v>86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62" t="s">
        <v>87</v>
      </c>
      <c r="B6" s="364" t="s">
        <v>59</v>
      </c>
      <c r="C6" s="365"/>
      <c r="D6" s="366" t="s">
        <v>60</v>
      </c>
      <c r="E6" s="365"/>
      <c r="F6" s="366" t="s">
        <v>61</v>
      </c>
      <c r="G6" s="365"/>
      <c r="H6" s="366" t="s">
        <v>62</v>
      </c>
      <c r="I6" s="365"/>
      <c r="J6" s="366" t="s">
        <v>63</v>
      </c>
      <c r="K6" s="368"/>
    </row>
    <row r="7" spans="1:11" ht="15.75" customHeight="1" thickBot="1">
      <c r="A7" s="363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2">
        <f>SUM(B9,B10,B11,B12,B13,B14,B15,B16,B17,B18,B19,B20,B21,B22,B23,B24,B25,B26,B27,B28,B29)</f>
        <v>3698</v>
      </c>
      <c r="C8" s="192">
        <f>SUM(C9,C10,C11,C12,C13,C14,C15,C16,C17,C18,C19,C20,C21,C22,C23,C24,C25,C26,C27,C28,C29)</f>
        <v>1299</v>
      </c>
      <c r="D8" s="72">
        <f aca="true" t="shared" si="0" ref="D8:K8">SUM(D9,D10,D11,D12,D13,D14,D15,D16,D17,D18,D19,D20,D21,D22,D23,D24,D25,D26,D27,D28,D29)</f>
        <v>1550</v>
      </c>
      <c r="E8" s="72">
        <f t="shared" si="0"/>
        <v>453</v>
      </c>
      <c r="F8" s="72">
        <f t="shared" si="0"/>
        <v>143</v>
      </c>
      <c r="G8" s="72">
        <f t="shared" si="0"/>
        <v>165</v>
      </c>
      <c r="H8" s="72">
        <f t="shared" si="0"/>
        <v>179</v>
      </c>
      <c r="I8" s="72">
        <f t="shared" si="0"/>
        <v>60</v>
      </c>
      <c r="J8" s="302">
        <f>SUM(J9,J10,J11,J12,J13,J14,J15,J16,J17,J18,J19,J20,J21,J22,J23,J24,J25,J26,J27,J28,J29)</f>
        <v>1826</v>
      </c>
      <c r="K8" s="302">
        <f t="shared" si="0"/>
        <v>621</v>
      </c>
    </row>
    <row r="9" spans="1:11" ht="29.25" customHeight="1">
      <c r="A9" s="73" t="s">
        <v>65</v>
      </c>
      <c r="B9" s="74">
        <v>19</v>
      </c>
      <c r="C9" s="74">
        <v>7</v>
      </c>
      <c r="D9" s="75">
        <v>1</v>
      </c>
      <c r="E9" s="76">
        <v>1</v>
      </c>
      <c r="F9" s="75">
        <v>2</v>
      </c>
      <c r="G9" s="76">
        <v>0</v>
      </c>
      <c r="H9" s="75">
        <v>0</v>
      </c>
      <c r="I9" s="76">
        <v>0</v>
      </c>
      <c r="J9" s="75">
        <f>B9-(D9+F9+H9)</f>
        <v>16</v>
      </c>
      <c r="K9" s="241">
        <f>C9-(E9+G9+I9)</f>
        <v>6</v>
      </c>
    </row>
    <row r="10" spans="1:11" ht="23.25">
      <c r="A10" s="59" t="s">
        <v>66</v>
      </c>
      <c r="B10" s="60">
        <v>6</v>
      </c>
      <c r="C10" s="60">
        <v>1</v>
      </c>
      <c r="D10" s="61">
        <v>1</v>
      </c>
      <c r="E10" s="62">
        <v>0</v>
      </c>
      <c r="F10" s="61">
        <v>1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47">
        <f>C10-(E10+G10+I10)</f>
        <v>1</v>
      </c>
    </row>
    <row r="11" spans="1:11" ht="15">
      <c r="A11" s="59" t="s">
        <v>67</v>
      </c>
      <c r="B11" s="60">
        <v>424</v>
      </c>
      <c r="C11" s="60">
        <v>102</v>
      </c>
      <c r="D11" s="61">
        <v>204</v>
      </c>
      <c r="E11" s="62">
        <v>34</v>
      </c>
      <c r="F11" s="61">
        <v>11</v>
      </c>
      <c r="G11" s="62">
        <v>9</v>
      </c>
      <c r="H11" s="61">
        <v>14</v>
      </c>
      <c r="I11" s="62">
        <v>4</v>
      </c>
      <c r="J11" s="58">
        <f aca="true" t="shared" si="1" ref="J11:J27">B11-(D11+F11+H11)</f>
        <v>195</v>
      </c>
      <c r="K11" s="247">
        <f aca="true" t="shared" si="2" ref="K11:K27">C11-(E11+G11+I11)</f>
        <v>55</v>
      </c>
    </row>
    <row r="12" spans="1:11" ht="36.75" customHeight="1">
      <c r="A12" s="59" t="s">
        <v>68</v>
      </c>
      <c r="B12" s="60">
        <v>6</v>
      </c>
      <c r="C12" s="60">
        <v>0</v>
      </c>
      <c r="D12" s="61">
        <v>4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2</v>
      </c>
      <c r="K12" s="247">
        <f t="shared" si="2"/>
        <v>0</v>
      </c>
    </row>
    <row r="13" spans="1:11" ht="38.25" customHeight="1">
      <c r="A13" s="59" t="s">
        <v>69</v>
      </c>
      <c r="B13" s="60">
        <v>7</v>
      </c>
      <c r="C13" s="60">
        <v>1</v>
      </c>
      <c r="D13" s="61">
        <v>2</v>
      </c>
      <c r="E13" s="62">
        <v>0</v>
      </c>
      <c r="F13" s="61">
        <v>0</v>
      </c>
      <c r="G13" s="62">
        <v>0</v>
      </c>
      <c r="H13" s="62">
        <v>2</v>
      </c>
      <c r="I13" s="62">
        <v>0</v>
      </c>
      <c r="J13" s="58">
        <f t="shared" si="1"/>
        <v>3</v>
      </c>
      <c r="K13" s="247">
        <f t="shared" si="2"/>
        <v>1</v>
      </c>
    </row>
    <row r="14" spans="1:11" ht="15">
      <c r="A14" s="59" t="s">
        <v>70</v>
      </c>
      <c r="B14" s="60">
        <v>769</v>
      </c>
      <c r="C14" s="60">
        <v>162</v>
      </c>
      <c r="D14" s="61">
        <v>222</v>
      </c>
      <c r="E14" s="62">
        <v>72</v>
      </c>
      <c r="F14" s="61">
        <v>56</v>
      </c>
      <c r="G14" s="62">
        <v>18</v>
      </c>
      <c r="H14" s="61">
        <v>61</v>
      </c>
      <c r="I14" s="62">
        <v>10</v>
      </c>
      <c r="J14" s="58">
        <f t="shared" si="1"/>
        <v>430</v>
      </c>
      <c r="K14" s="247">
        <f t="shared" si="2"/>
        <v>62</v>
      </c>
    </row>
    <row r="15" spans="1:11" ht="47.25" customHeight="1">
      <c r="A15" s="59" t="s">
        <v>71</v>
      </c>
      <c r="B15" s="60">
        <v>1307</v>
      </c>
      <c r="C15" s="60">
        <v>621</v>
      </c>
      <c r="D15" s="61">
        <v>486</v>
      </c>
      <c r="E15" s="62">
        <v>151</v>
      </c>
      <c r="F15" s="61">
        <v>41</v>
      </c>
      <c r="G15" s="62">
        <v>82</v>
      </c>
      <c r="H15" s="61">
        <v>54</v>
      </c>
      <c r="I15" s="62">
        <v>25</v>
      </c>
      <c r="J15" s="58">
        <f t="shared" si="1"/>
        <v>726</v>
      </c>
      <c r="K15" s="247">
        <f t="shared" si="2"/>
        <v>363</v>
      </c>
    </row>
    <row r="16" spans="1:11" ht="19.5" customHeight="1">
      <c r="A16" s="59" t="s">
        <v>72</v>
      </c>
      <c r="B16" s="60">
        <v>356</v>
      </c>
      <c r="C16" s="60">
        <v>118</v>
      </c>
      <c r="D16" s="61">
        <v>294</v>
      </c>
      <c r="E16" s="62">
        <v>100</v>
      </c>
      <c r="F16" s="61">
        <v>4</v>
      </c>
      <c r="G16" s="62">
        <v>2</v>
      </c>
      <c r="H16" s="61">
        <v>1</v>
      </c>
      <c r="I16" s="62">
        <v>0</v>
      </c>
      <c r="J16" s="58">
        <f t="shared" si="1"/>
        <v>57</v>
      </c>
      <c r="K16" s="247">
        <f t="shared" si="2"/>
        <v>16</v>
      </c>
    </row>
    <row r="17" spans="1:11" ht="26.25" customHeight="1">
      <c r="A17" s="59" t="s">
        <v>73</v>
      </c>
      <c r="B17" s="57">
        <v>257</v>
      </c>
      <c r="C17" s="60">
        <v>86</v>
      </c>
      <c r="D17" s="61">
        <v>98</v>
      </c>
      <c r="E17" s="62">
        <v>20</v>
      </c>
      <c r="F17" s="61">
        <v>7</v>
      </c>
      <c r="G17" s="62">
        <v>24</v>
      </c>
      <c r="H17" s="61">
        <v>10</v>
      </c>
      <c r="I17" s="62">
        <v>3</v>
      </c>
      <c r="J17" s="58">
        <f t="shared" si="1"/>
        <v>142</v>
      </c>
      <c r="K17" s="247">
        <f t="shared" si="2"/>
        <v>39</v>
      </c>
    </row>
    <row r="18" spans="1:11" ht="15">
      <c r="A18" s="59" t="s">
        <v>74</v>
      </c>
      <c r="B18" s="60">
        <v>78</v>
      </c>
      <c r="C18" s="60">
        <v>15</v>
      </c>
      <c r="D18" s="61">
        <v>53</v>
      </c>
      <c r="E18" s="62">
        <v>5</v>
      </c>
      <c r="F18" s="61">
        <v>4</v>
      </c>
      <c r="G18" s="62">
        <v>2</v>
      </c>
      <c r="H18" s="61">
        <v>3</v>
      </c>
      <c r="I18" s="62">
        <v>2</v>
      </c>
      <c r="J18" s="58">
        <f t="shared" si="1"/>
        <v>18</v>
      </c>
      <c r="K18" s="247">
        <f t="shared" si="2"/>
        <v>6</v>
      </c>
    </row>
    <row r="19" spans="1:11" ht="27.75" customHeight="1">
      <c r="A19" s="59" t="s">
        <v>75</v>
      </c>
      <c r="B19" s="60">
        <v>14</v>
      </c>
      <c r="C19" s="60">
        <v>16</v>
      </c>
      <c r="D19" s="61">
        <v>5</v>
      </c>
      <c r="E19" s="62">
        <v>5</v>
      </c>
      <c r="F19" s="61">
        <v>0</v>
      </c>
      <c r="G19" s="62">
        <v>3</v>
      </c>
      <c r="H19" s="61">
        <v>1</v>
      </c>
      <c r="I19" s="62">
        <v>2</v>
      </c>
      <c r="J19" s="58">
        <f t="shared" si="1"/>
        <v>8</v>
      </c>
      <c r="K19" s="247">
        <f t="shared" si="2"/>
        <v>6</v>
      </c>
    </row>
    <row r="20" spans="1:11" ht="25.5" customHeight="1">
      <c r="A20" s="59" t="s">
        <v>76</v>
      </c>
      <c r="B20" s="60">
        <v>81</v>
      </c>
      <c r="C20" s="60">
        <v>41</v>
      </c>
      <c r="D20" s="61">
        <v>40</v>
      </c>
      <c r="E20" s="62">
        <v>24</v>
      </c>
      <c r="F20" s="61">
        <v>0</v>
      </c>
      <c r="G20" s="62">
        <v>5</v>
      </c>
      <c r="H20" s="61">
        <v>7</v>
      </c>
      <c r="I20" s="62">
        <v>3</v>
      </c>
      <c r="J20" s="58">
        <f t="shared" si="1"/>
        <v>34</v>
      </c>
      <c r="K20" s="247">
        <f t="shared" si="2"/>
        <v>9</v>
      </c>
    </row>
    <row r="21" spans="1:11" ht="26.25" customHeight="1">
      <c r="A21" s="59" t="s">
        <v>77</v>
      </c>
      <c r="B21" s="60">
        <v>139</v>
      </c>
      <c r="C21" s="60">
        <v>51</v>
      </c>
      <c r="D21" s="61">
        <v>54</v>
      </c>
      <c r="E21" s="62">
        <v>19</v>
      </c>
      <c r="F21" s="61">
        <v>6</v>
      </c>
      <c r="G21" s="62">
        <v>8</v>
      </c>
      <c r="H21" s="61">
        <v>13</v>
      </c>
      <c r="I21" s="62">
        <v>3</v>
      </c>
      <c r="J21" s="58">
        <f t="shared" si="1"/>
        <v>66</v>
      </c>
      <c r="K21" s="247">
        <f t="shared" si="2"/>
        <v>21</v>
      </c>
    </row>
    <row r="22" spans="1:11" ht="28.5" customHeight="1">
      <c r="A22" s="59" t="s">
        <v>78</v>
      </c>
      <c r="B22" s="60">
        <v>83</v>
      </c>
      <c r="C22" s="60">
        <v>23</v>
      </c>
      <c r="D22" s="61">
        <v>41</v>
      </c>
      <c r="E22" s="62">
        <v>6</v>
      </c>
      <c r="F22" s="61">
        <v>2</v>
      </c>
      <c r="G22" s="62">
        <v>5</v>
      </c>
      <c r="H22" s="61">
        <v>3</v>
      </c>
      <c r="I22" s="62">
        <v>1</v>
      </c>
      <c r="J22" s="58">
        <f t="shared" si="1"/>
        <v>37</v>
      </c>
      <c r="K22" s="247">
        <f t="shared" si="2"/>
        <v>11</v>
      </c>
    </row>
    <row r="23" spans="1:11" ht="34.5">
      <c r="A23" s="59" t="s">
        <v>79</v>
      </c>
      <c r="B23" s="60">
        <v>1</v>
      </c>
      <c r="C23" s="60">
        <v>0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47">
        <f t="shared" si="2"/>
        <v>0</v>
      </c>
    </row>
    <row r="24" spans="1:11" ht="15">
      <c r="A24" s="59" t="s">
        <v>80</v>
      </c>
      <c r="B24" s="60">
        <v>69</v>
      </c>
      <c r="C24" s="60">
        <v>17</v>
      </c>
      <c r="D24" s="61">
        <v>14</v>
      </c>
      <c r="E24" s="62">
        <v>4</v>
      </c>
      <c r="F24" s="61">
        <v>4</v>
      </c>
      <c r="G24" s="62">
        <v>0</v>
      </c>
      <c r="H24" s="61">
        <v>5</v>
      </c>
      <c r="I24" s="62">
        <v>2</v>
      </c>
      <c r="J24" s="58">
        <f t="shared" si="1"/>
        <v>46</v>
      </c>
      <c r="K24" s="247">
        <f t="shared" si="2"/>
        <v>11</v>
      </c>
    </row>
    <row r="25" spans="1:11" ht="25.5" customHeight="1">
      <c r="A25" s="59" t="s">
        <v>81</v>
      </c>
      <c r="B25" s="60">
        <v>18</v>
      </c>
      <c r="C25" s="60">
        <v>5</v>
      </c>
      <c r="D25" s="61">
        <v>6</v>
      </c>
      <c r="E25" s="62">
        <v>0</v>
      </c>
      <c r="F25" s="61">
        <v>0</v>
      </c>
      <c r="G25" s="62">
        <v>1</v>
      </c>
      <c r="H25" s="61">
        <v>2</v>
      </c>
      <c r="I25" s="62">
        <v>0</v>
      </c>
      <c r="J25" s="58">
        <f t="shared" si="1"/>
        <v>10</v>
      </c>
      <c r="K25" s="247">
        <f t="shared" si="2"/>
        <v>4</v>
      </c>
    </row>
    <row r="26" spans="1:11" ht="30.75" customHeight="1">
      <c r="A26" s="59" t="s">
        <v>82</v>
      </c>
      <c r="B26" s="60">
        <v>28</v>
      </c>
      <c r="C26" s="60">
        <v>16</v>
      </c>
      <c r="D26" s="61">
        <v>12</v>
      </c>
      <c r="E26" s="62">
        <v>2</v>
      </c>
      <c r="F26" s="61">
        <v>1</v>
      </c>
      <c r="G26" s="62">
        <v>3</v>
      </c>
      <c r="H26" s="62">
        <v>1</v>
      </c>
      <c r="I26" s="62">
        <v>4</v>
      </c>
      <c r="J26" s="58">
        <f t="shared" si="1"/>
        <v>14</v>
      </c>
      <c r="K26" s="247">
        <f t="shared" si="2"/>
        <v>7</v>
      </c>
    </row>
    <row r="27" spans="1:11" ht="21" customHeight="1">
      <c r="A27" s="59" t="s">
        <v>83</v>
      </c>
      <c r="B27" s="60">
        <v>36</v>
      </c>
      <c r="C27" s="60">
        <v>17</v>
      </c>
      <c r="D27" s="61">
        <v>12</v>
      </c>
      <c r="E27" s="62">
        <v>10</v>
      </c>
      <c r="F27" s="61">
        <v>4</v>
      </c>
      <c r="G27" s="62">
        <v>3</v>
      </c>
      <c r="H27" s="61">
        <v>2</v>
      </c>
      <c r="I27" s="62">
        <v>1</v>
      </c>
      <c r="J27" s="58">
        <f t="shared" si="1"/>
        <v>18</v>
      </c>
      <c r="K27" s="247">
        <f t="shared" si="2"/>
        <v>3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42">
        <f>B28-(D28+F28+H28)</f>
        <v>0</v>
      </c>
      <c r="K28" s="247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</row>
    <row r="30" spans="1:11" ht="15">
      <c r="A30" s="367" t="s">
        <v>18</v>
      </c>
      <c r="B30" s="367"/>
      <c r="C30" s="367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&amp;L25.10.2013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22">
      <selection activeCell="R15" sqref="R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04" max="104" width="21.00390625" style="0" customWidth="1"/>
    <col min="105" max="105" width="7.00390625" style="0" bestFit="1" customWidth="1"/>
    <col min="106" max="106" width="8.140625" style="0" customWidth="1"/>
    <col min="107" max="107" width="7.00390625" style="0" bestFit="1" customWidth="1"/>
    <col min="108" max="108" width="8.57421875" style="0" customWidth="1"/>
    <col min="109" max="109" width="7.00390625" style="0" bestFit="1" customWidth="1"/>
    <col min="110" max="110" width="8.140625" style="0" customWidth="1"/>
    <col min="111" max="111" width="7.7109375" style="0" bestFit="1" customWidth="1"/>
    <col min="112" max="112" width="8.140625" style="0" bestFit="1" customWidth="1"/>
    <col min="113" max="113" width="7.7109375" style="0" bestFit="1" customWidth="1"/>
    <col min="114" max="114" width="17.8515625" style="0" bestFit="1" customWidth="1"/>
  </cols>
  <sheetData>
    <row r="2" spans="1:10" ht="15.75" customHeight="1" thickBot="1">
      <c r="A2" s="369" t="s">
        <v>412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70" t="s">
        <v>245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62" t="s">
        <v>246</v>
      </c>
      <c r="B6" s="371" t="s">
        <v>413</v>
      </c>
      <c r="C6" s="372"/>
      <c r="D6" s="372"/>
      <c r="E6" s="373"/>
      <c r="F6" s="366" t="s">
        <v>414</v>
      </c>
      <c r="G6" s="374"/>
      <c r="H6" s="374"/>
      <c r="I6" s="365"/>
      <c r="J6" s="49"/>
    </row>
    <row r="7" spans="1:10" ht="15.75" customHeight="1" thickBot="1">
      <c r="A7" s="363"/>
      <c r="B7" s="375" t="s">
        <v>247</v>
      </c>
      <c r="C7" s="376"/>
      <c r="D7" s="375" t="s">
        <v>248</v>
      </c>
      <c r="E7" s="376"/>
      <c r="F7" s="375" t="s">
        <v>247</v>
      </c>
      <c r="G7" s="376"/>
      <c r="H7" s="375" t="s">
        <v>248</v>
      </c>
      <c r="I7" s="376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103</v>
      </c>
      <c r="C9" s="76">
        <v>17</v>
      </c>
      <c r="D9" s="75">
        <v>19</v>
      </c>
      <c r="E9" s="76">
        <v>7</v>
      </c>
      <c r="F9" s="75">
        <v>757</v>
      </c>
      <c r="G9" s="76">
        <v>195</v>
      </c>
      <c r="H9" s="58">
        <v>255</v>
      </c>
      <c r="I9" s="130">
        <v>81</v>
      </c>
      <c r="J9" s="49"/>
    </row>
    <row r="10" spans="1:10" ht="23.25">
      <c r="A10" s="59" t="s">
        <v>66</v>
      </c>
      <c r="B10" s="62">
        <v>34</v>
      </c>
      <c r="C10" s="62">
        <v>10</v>
      </c>
      <c r="D10" s="61">
        <v>6</v>
      </c>
      <c r="E10" s="62">
        <v>1</v>
      </c>
      <c r="F10" s="61">
        <v>411</v>
      </c>
      <c r="G10" s="62">
        <v>73</v>
      </c>
      <c r="H10" s="61">
        <v>94</v>
      </c>
      <c r="I10" s="129">
        <v>30</v>
      </c>
      <c r="J10" s="49"/>
    </row>
    <row r="11" spans="1:10" ht="15">
      <c r="A11" s="59" t="s">
        <v>67</v>
      </c>
      <c r="B11" s="62">
        <v>572</v>
      </c>
      <c r="C11" s="62">
        <v>158</v>
      </c>
      <c r="D11" s="61">
        <v>424</v>
      </c>
      <c r="E11" s="62">
        <v>102</v>
      </c>
      <c r="F11" s="61">
        <v>5421</v>
      </c>
      <c r="G11" s="62">
        <v>1916</v>
      </c>
      <c r="H11" s="61">
        <v>5298</v>
      </c>
      <c r="I11" s="129">
        <v>1392</v>
      </c>
      <c r="J11" s="49"/>
    </row>
    <row r="12" spans="1:10" ht="34.5">
      <c r="A12" s="59" t="s">
        <v>68</v>
      </c>
      <c r="B12" s="62">
        <v>82</v>
      </c>
      <c r="C12" s="62">
        <v>12</v>
      </c>
      <c r="D12" s="61">
        <v>6</v>
      </c>
      <c r="E12" s="62">
        <v>0</v>
      </c>
      <c r="F12" s="61">
        <v>557</v>
      </c>
      <c r="G12" s="62">
        <v>125</v>
      </c>
      <c r="H12" s="61">
        <v>35</v>
      </c>
      <c r="I12" s="129">
        <v>6</v>
      </c>
      <c r="J12" s="49"/>
    </row>
    <row r="13" spans="1:10" ht="34.5">
      <c r="A13" s="59" t="s">
        <v>69</v>
      </c>
      <c r="B13" s="62">
        <v>11</v>
      </c>
      <c r="C13" s="62">
        <v>4</v>
      </c>
      <c r="D13" s="61">
        <v>7</v>
      </c>
      <c r="E13" s="62">
        <v>1</v>
      </c>
      <c r="F13" s="61">
        <v>145</v>
      </c>
      <c r="G13" s="62">
        <v>23</v>
      </c>
      <c r="H13" s="61">
        <v>80</v>
      </c>
      <c r="I13" s="129">
        <v>11</v>
      </c>
      <c r="J13" s="49"/>
    </row>
    <row r="14" spans="1:10" ht="15">
      <c r="A14" s="59" t="s">
        <v>70</v>
      </c>
      <c r="B14" s="62">
        <v>610</v>
      </c>
      <c r="C14" s="62">
        <v>224</v>
      </c>
      <c r="D14" s="61">
        <v>769</v>
      </c>
      <c r="E14" s="62">
        <v>162</v>
      </c>
      <c r="F14" s="61">
        <v>6101</v>
      </c>
      <c r="G14" s="62">
        <v>2478</v>
      </c>
      <c r="H14" s="61">
        <v>8480</v>
      </c>
      <c r="I14" s="129">
        <v>2028</v>
      </c>
      <c r="J14" s="49"/>
    </row>
    <row r="15" spans="1:10" ht="45.75">
      <c r="A15" s="59" t="s">
        <v>71</v>
      </c>
      <c r="B15" s="62">
        <v>1194</v>
      </c>
      <c r="C15" s="62">
        <v>359</v>
      </c>
      <c r="D15" s="61">
        <v>1307</v>
      </c>
      <c r="E15" s="62">
        <v>621</v>
      </c>
      <c r="F15" s="61">
        <v>10278</v>
      </c>
      <c r="G15" s="62">
        <v>4269</v>
      </c>
      <c r="H15" s="61">
        <v>16764</v>
      </c>
      <c r="I15" s="129">
        <v>7310</v>
      </c>
      <c r="J15" s="49"/>
    </row>
    <row r="16" spans="1:10" ht="15">
      <c r="A16" s="59" t="s">
        <v>72</v>
      </c>
      <c r="B16" s="62">
        <v>185</v>
      </c>
      <c r="C16" s="62">
        <v>56</v>
      </c>
      <c r="D16" s="61">
        <v>356</v>
      </c>
      <c r="E16" s="62">
        <v>118</v>
      </c>
      <c r="F16" s="61">
        <v>1738</v>
      </c>
      <c r="G16" s="62">
        <v>551</v>
      </c>
      <c r="H16" s="61">
        <v>3865</v>
      </c>
      <c r="I16" s="129">
        <v>989</v>
      </c>
      <c r="J16" s="49"/>
    </row>
    <row r="17" spans="1:10" ht="23.25">
      <c r="A17" s="59" t="s">
        <v>73</v>
      </c>
      <c r="B17" s="62">
        <v>194</v>
      </c>
      <c r="C17" s="62">
        <v>23</v>
      </c>
      <c r="D17" s="61">
        <v>257</v>
      </c>
      <c r="E17" s="62">
        <v>86</v>
      </c>
      <c r="F17" s="61">
        <v>1826</v>
      </c>
      <c r="G17" s="62">
        <v>305</v>
      </c>
      <c r="H17" s="61">
        <v>3284</v>
      </c>
      <c r="I17" s="129">
        <v>962</v>
      </c>
      <c r="J17" s="49"/>
    </row>
    <row r="18" spans="1:10" ht="15">
      <c r="A18" s="59" t="s">
        <v>74</v>
      </c>
      <c r="B18" s="62">
        <v>160</v>
      </c>
      <c r="C18" s="62">
        <v>35</v>
      </c>
      <c r="D18" s="61">
        <v>78</v>
      </c>
      <c r="E18" s="62">
        <v>15</v>
      </c>
      <c r="F18" s="61">
        <v>1379</v>
      </c>
      <c r="G18" s="62">
        <v>298</v>
      </c>
      <c r="H18" s="61">
        <v>750</v>
      </c>
      <c r="I18" s="129">
        <v>214</v>
      </c>
      <c r="J18" s="49"/>
    </row>
    <row r="19" spans="1:10" ht="23.25">
      <c r="A19" s="59" t="s">
        <v>75</v>
      </c>
      <c r="B19" s="62">
        <v>64</v>
      </c>
      <c r="C19" s="62">
        <v>10</v>
      </c>
      <c r="D19" s="61">
        <v>14</v>
      </c>
      <c r="E19" s="62">
        <v>16</v>
      </c>
      <c r="F19" s="61">
        <v>586</v>
      </c>
      <c r="G19" s="62">
        <v>173</v>
      </c>
      <c r="H19" s="61">
        <v>233</v>
      </c>
      <c r="I19" s="129">
        <v>283</v>
      </c>
      <c r="J19" s="49"/>
    </row>
    <row r="20" spans="1:10" ht="18" customHeight="1">
      <c r="A20" s="59" t="s">
        <v>76</v>
      </c>
      <c r="B20" s="62">
        <v>66</v>
      </c>
      <c r="C20" s="62">
        <v>15</v>
      </c>
      <c r="D20" s="61">
        <v>81</v>
      </c>
      <c r="E20" s="62">
        <v>41</v>
      </c>
      <c r="F20" s="61">
        <v>680</v>
      </c>
      <c r="G20" s="62">
        <v>192</v>
      </c>
      <c r="H20" s="61">
        <v>929</v>
      </c>
      <c r="I20" s="129">
        <v>412</v>
      </c>
      <c r="J20" s="49"/>
    </row>
    <row r="21" spans="1:10" ht="23.25">
      <c r="A21" s="59" t="s">
        <v>77</v>
      </c>
      <c r="B21" s="62">
        <v>347</v>
      </c>
      <c r="C21" s="62">
        <v>83</v>
      </c>
      <c r="D21" s="61">
        <v>139</v>
      </c>
      <c r="E21" s="62">
        <v>51</v>
      </c>
      <c r="F21" s="61">
        <v>3537</v>
      </c>
      <c r="G21" s="62">
        <v>894</v>
      </c>
      <c r="H21" s="61">
        <v>1914</v>
      </c>
      <c r="I21" s="129">
        <v>536</v>
      </c>
      <c r="J21" s="49"/>
    </row>
    <row r="22" spans="1:10" ht="23.25">
      <c r="A22" s="59" t="s">
        <v>78</v>
      </c>
      <c r="B22" s="62">
        <v>181</v>
      </c>
      <c r="C22" s="62">
        <v>29</v>
      </c>
      <c r="D22" s="61">
        <v>83</v>
      </c>
      <c r="E22" s="62">
        <v>23</v>
      </c>
      <c r="F22" s="61">
        <v>1534</v>
      </c>
      <c r="G22" s="62">
        <v>370</v>
      </c>
      <c r="H22" s="61">
        <v>947</v>
      </c>
      <c r="I22" s="129">
        <v>218</v>
      </c>
      <c r="J22" s="49"/>
    </row>
    <row r="23" spans="1:10" ht="34.5">
      <c r="A23" s="59" t="s">
        <v>79</v>
      </c>
      <c r="B23" s="62">
        <v>7</v>
      </c>
      <c r="C23" s="62">
        <v>4</v>
      </c>
      <c r="D23" s="61">
        <v>1</v>
      </c>
      <c r="E23" s="61">
        <v>0</v>
      </c>
      <c r="F23" s="61">
        <v>86</v>
      </c>
      <c r="G23" s="61">
        <v>23</v>
      </c>
      <c r="H23" s="61">
        <v>12</v>
      </c>
      <c r="I23" s="129">
        <v>8</v>
      </c>
      <c r="J23" s="49"/>
    </row>
    <row r="24" spans="1:10" ht="15">
      <c r="A24" s="59" t="s">
        <v>80</v>
      </c>
      <c r="B24" s="62">
        <v>95</v>
      </c>
      <c r="C24" s="62">
        <v>23</v>
      </c>
      <c r="D24" s="61">
        <v>69</v>
      </c>
      <c r="E24" s="62">
        <v>17</v>
      </c>
      <c r="F24" s="61">
        <v>910</v>
      </c>
      <c r="G24" s="62">
        <v>190</v>
      </c>
      <c r="H24" s="61">
        <v>609</v>
      </c>
      <c r="I24" s="129">
        <v>130</v>
      </c>
      <c r="J24" s="49"/>
    </row>
    <row r="25" spans="1:10" ht="23.25">
      <c r="A25" s="59" t="s">
        <v>81</v>
      </c>
      <c r="B25" s="62">
        <v>99</v>
      </c>
      <c r="C25" s="62">
        <v>35</v>
      </c>
      <c r="D25" s="61">
        <v>18</v>
      </c>
      <c r="E25" s="62">
        <v>5</v>
      </c>
      <c r="F25" s="61">
        <v>886</v>
      </c>
      <c r="G25" s="62">
        <v>336</v>
      </c>
      <c r="H25" s="61">
        <v>140</v>
      </c>
      <c r="I25" s="129">
        <v>57</v>
      </c>
      <c r="J25" s="49"/>
    </row>
    <row r="26" spans="1:10" ht="23.25">
      <c r="A26" s="59" t="s">
        <v>82</v>
      </c>
      <c r="B26" s="62">
        <v>27</v>
      </c>
      <c r="C26" s="62">
        <v>4</v>
      </c>
      <c r="D26" s="61">
        <v>28</v>
      </c>
      <c r="E26" s="62">
        <v>16</v>
      </c>
      <c r="F26" s="61">
        <v>266</v>
      </c>
      <c r="G26" s="62">
        <v>90</v>
      </c>
      <c r="H26" s="61">
        <v>332</v>
      </c>
      <c r="I26" s="129">
        <v>142</v>
      </c>
      <c r="J26" s="49"/>
    </row>
    <row r="27" spans="1:10" ht="15">
      <c r="A27" s="59" t="s">
        <v>83</v>
      </c>
      <c r="B27" s="62">
        <v>30</v>
      </c>
      <c r="C27" s="62">
        <v>15</v>
      </c>
      <c r="D27" s="61">
        <v>36</v>
      </c>
      <c r="E27" s="62">
        <v>17</v>
      </c>
      <c r="F27" s="61">
        <v>246</v>
      </c>
      <c r="G27" s="62">
        <v>103</v>
      </c>
      <c r="H27" s="61">
        <v>727</v>
      </c>
      <c r="I27" s="129">
        <v>226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2</v>
      </c>
      <c r="J28" s="49"/>
    </row>
    <row r="29" spans="1:10" ht="34.5">
      <c r="A29" s="59" t="s">
        <v>85</v>
      </c>
      <c r="B29" s="62">
        <v>0</v>
      </c>
      <c r="C29" s="62">
        <v>1</v>
      </c>
      <c r="D29" s="62">
        <v>0</v>
      </c>
      <c r="E29" s="62">
        <v>0</v>
      </c>
      <c r="F29" s="62">
        <v>0</v>
      </c>
      <c r="G29" s="62">
        <v>1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4061</v>
      </c>
      <c r="C30" s="132">
        <f aca="true" t="shared" si="0" ref="C30:I30">SUM(C9:C29)</f>
        <v>1117</v>
      </c>
      <c r="D30" s="132">
        <f t="shared" si="0"/>
        <v>3698</v>
      </c>
      <c r="E30" s="132">
        <f t="shared" si="0"/>
        <v>1299</v>
      </c>
      <c r="F30" s="132">
        <f t="shared" si="0"/>
        <v>37344</v>
      </c>
      <c r="G30" s="132">
        <f t="shared" si="0"/>
        <v>12605</v>
      </c>
      <c r="H30" s="132">
        <f t="shared" si="0"/>
        <v>44748</v>
      </c>
      <c r="I30" s="132">
        <f t="shared" si="0"/>
        <v>15037</v>
      </c>
      <c r="J30" s="49"/>
    </row>
    <row r="31" spans="1:10" ht="15">
      <c r="A31" s="133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&amp;L25.10.2013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96" max="196" width="3.140625" style="0" customWidth="1"/>
  </cols>
  <sheetData>
    <row r="1" spans="1:9" ht="18.75" customHeight="1" thickBot="1">
      <c r="A1" s="361" t="s">
        <v>412</v>
      </c>
      <c r="B1" s="361"/>
      <c r="C1" s="361"/>
      <c r="D1" s="361"/>
      <c r="E1" s="361"/>
      <c r="F1" s="361"/>
      <c r="G1" s="361"/>
      <c r="H1" s="361"/>
      <c r="I1" s="361"/>
    </row>
    <row r="3" spans="1:9" ht="15.75">
      <c r="A3" s="355" t="s">
        <v>415</v>
      </c>
      <c r="B3" s="355"/>
      <c r="C3" s="355"/>
      <c r="D3" s="355"/>
      <c r="E3" s="355"/>
      <c r="F3" s="355"/>
      <c r="G3" s="355"/>
      <c r="H3" s="355"/>
      <c r="I3" s="355"/>
    </row>
    <row r="4" spans="1:9" ht="15.75" customHeight="1">
      <c r="A4" s="383" t="s">
        <v>88</v>
      </c>
      <c r="B4" s="383"/>
      <c r="C4" s="383"/>
      <c r="D4" s="383"/>
      <c r="E4" s="383"/>
      <c r="F4" s="383"/>
      <c r="G4" s="383"/>
      <c r="H4" s="383"/>
      <c r="I4" s="383"/>
    </row>
    <row r="5" spans="4:8" ht="18.75">
      <c r="D5" s="79"/>
      <c r="E5" s="79"/>
      <c r="F5" s="79"/>
      <c r="G5" s="79"/>
      <c r="H5" s="79"/>
    </row>
    <row r="6" spans="4:7" ht="22.5" customHeight="1">
      <c r="D6" s="379" t="s">
        <v>89</v>
      </c>
      <c r="E6" s="379"/>
      <c r="F6" s="300" t="s">
        <v>9</v>
      </c>
      <c r="G6" s="80" t="s">
        <v>90</v>
      </c>
    </row>
    <row r="7" spans="4:7" ht="15">
      <c r="D7" s="380" t="s">
        <v>91</v>
      </c>
      <c r="E7" s="380"/>
      <c r="F7" s="197">
        <v>4324</v>
      </c>
      <c r="G7" s="81">
        <f>F7/6356*100</f>
        <v>68.03020767778477</v>
      </c>
    </row>
    <row r="8" spans="4:7" ht="13.5" customHeight="1">
      <c r="D8" s="380" t="s">
        <v>92</v>
      </c>
      <c r="E8" s="380"/>
      <c r="F8" s="197">
        <v>146</v>
      </c>
      <c r="G8" s="81">
        <f aca="true" t="shared" si="0" ref="G8:G21">F8/6356*100</f>
        <v>2.2970421648835746</v>
      </c>
    </row>
    <row r="9" spans="4:7" ht="13.5" customHeight="1">
      <c r="D9" s="380" t="s">
        <v>93</v>
      </c>
      <c r="E9" s="380"/>
      <c r="F9" s="197">
        <v>356</v>
      </c>
      <c r="G9" s="81">
        <f t="shared" si="0"/>
        <v>5.601006922592826</v>
      </c>
    </row>
    <row r="10" spans="4:7" ht="15.75" customHeight="1">
      <c r="D10" s="380" t="s">
        <v>94</v>
      </c>
      <c r="E10" s="380"/>
      <c r="F10" s="197">
        <v>171</v>
      </c>
      <c r="G10" s="81">
        <f t="shared" si="0"/>
        <v>2.6903713027061045</v>
      </c>
    </row>
    <row r="11" spans="4:7" ht="14.25" customHeight="1">
      <c r="D11" s="380" t="s">
        <v>95</v>
      </c>
      <c r="E11" s="380"/>
      <c r="F11" s="197">
        <v>133</v>
      </c>
      <c r="G11" s="81">
        <f t="shared" si="0"/>
        <v>2.092511013215859</v>
      </c>
    </row>
    <row r="12" spans="4:7" ht="15" customHeight="1">
      <c r="D12" s="380" t="s">
        <v>96</v>
      </c>
      <c r="E12" s="380"/>
      <c r="F12" s="197">
        <v>102</v>
      </c>
      <c r="G12" s="81">
        <f t="shared" si="0"/>
        <v>1.6047828823159218</v>
      </c>
    </row>
    <row r="13" spans="4:7" ht="14.25" customHeight="1">
      <c r="D13" s="380" t="s">
        <v>97</v>
      </c>
      <c r="E13" s="380"/>
      <c r="F13" s="197">
        <v>322</v>
      </c>
      <c r="G13" s="81">
        <f t="shared" si="0"/>
        <v>5.066079295154185</v>
      </c>
    </row>
    <row r="14" spans="4:7" ht="16.5" customHeight="1">
      <c r="D14" s="380" t="s">
        <v>98</v>
      </c>
      <c r="E14" s="380"/>
      <c r="F14" s="197">
        <v>88</v>
      </c>
      <c r="G14" s="81">
        <f t="shared" si="0"/>
        <v>1.3845185651353054</v>
      </c>
    </row>
    <row r="15" spans="4:7" ht="16.5" customHeight="1">
      <c r="D15" s="380" t="s">
        <v>99</v>
      </c>
      <c r="E15" s="380"/>
      <c r="F15" s="197">
        <v>320</v>
      </c>
      <c r="G15" s="81">
        <f t="shared" si="0"/>
        <v>5.0346129641283826</v>
      </c>
    </row>
    <row r="16" spans="4:7" ht="15.75" customHeight="1">
      <c r="D16" s="380" t="s">
        <v>100</v>
      </c>
      <c r="E16" s="380"/>
      <c r="F16" s="197">
        <v>70</v>
      </c>
      <c r="G16" s="81">
        <f t="shared" si="0"/>
        <v>1.1013215859030838</v>
      </c>
    </row>
    <row r="17" spans="4:7" ht="15.75" customHeight="1">
      <c r="D17" s="380" t="s">
        <v>101</v>
      </c>
      <c r="E17" s="380"/>
      <c r="F17" s="197">
        <v>82</v>
      </c>
      <c r="G17" s="81">
        <f t="shared" si="0"/>
        <v>1.2901195720578982</v>
      </c>
    </row>
    <row r="18" spans="4:7" ht="17.25" customHeight="1">
      <c r="D18" s="380" t="s">
        <v>102</v>
      </c>
      <c r="E18" s="380"/>
      <c r="F18" s="197">
        <v>60</v>
      </c>
      <c r="G18" s="81">
        <f t="shared" si="0"/>
        <v>0.9439899307740718</v>
      </c>
    </row>
    <row r="19" spans="4:7" ht="17.25" customHeight="1">
      <c r="D19" s="380" t="s">
        <v>103</v>
      </c>
      <c r="E19" s="380"/>
      <c r="F19" s="197">
        <v>28</v>
      </c>
      <c r="G19" s="81">
        <f t="shared" si="0"/>
        <v>0.4405286343612335</v>
      </c>
    </row>
    <row r="20" spans="4:7" ht="15.75" customHeight="1">
      <c r="D20" s="380" t="s">
        <v>104</v>
      </c>
      <c r="E20" s="380"/>
      <c r="F20" s="197">
        <v>154</v>
      </c>
      <c r="G20" s="81">
        <f t="shared" si="0"/>
        <v>2.4229074889867843</v>
      </c>
    </row>
    <row r="21" spans="4:7" ht="15">
      <c r="D21" s="381" t="s">
        <v>32</v>
      </c>
      <c r="E21" s="382"/>
      <c r="F21" s="198">
        <f>SUM(F7:F20)</f>
        <v>6356</v>
      </c>
      <c r="G21" s="309">
        <f t="shared" si="0"/>
        <v>100</v>
      </c>
    </row>
    <row r="22" ht="15.75" customHeight="1"/>
    <row r="23" spans="1:9" ht="15">
      <c r="A23" s="383" t="s">
        <v>105</v>
      </c>
      <c r="B23" s="383"/>
      <c r="C23" s="383"/>
      <c r="D23" s="383"/>
      <c r="E23" s="383"/>
      <c r="F23" s="383"/>
      <c r="G23" s="383"/>
      <c r="H23" s="383"/>
      <c r="I23" s="383"/>
    </row>
    <row r="24" ht="15.75" customHeight="1"/>
    <row r="25" spans="4:7" ht="30" customHeight="1">
      <c r="D25" s="379" t="s">
        <v>89</v>
      </c>
      <c r="E25" s="379"/>
      <c r="F25" s="196" t="s">
        <v>9</v>
      </c>
      <c r="G25" s="80" t="s">
        <v>90</v>
      </c>
    </row>
    <row r="26" spans="4:7" ht="15" customHeight="1">
      <c r="D26" s="378" t="s">
        <v>106</v>
      </c>
      <c r="E26" s="378"/>
      <c r="F26" s="195">
        <v>9057</v>
      </c>
      <c r="G26" s="81">
        <f>F26/30218*100</f>
        <v>29.972201998808657</v>
      </c>
    </row>
    <row r="27" spans="4:7" ht="15">
      <c r="D27" s="378" t="s">
        <v>107</v>
      </c>
      <c r="E27" s="378"/>
      <c r="F27" s="195">
        <v>3161</v>
      </c>
      <c r="G27" s="81">
        <f aca="true" t="shared" si="1" ref="G27:G47">F27/30218*100</f>
        <v>10.460652591170826</v>
      </c>
    </row>
    <row r="28" spans="4:7" ht="15">
      <c r="D28" s="378" t="s">
        <v>108</v>
      </c>
      <c r="E28" s="378"/>
      <c r="F28" s="195">
        <v>1432</v>
      </c>
      <c r="G28" s="81">
        <f t="shared" si="1"/>
        <v>4.7388973459527435</v>
      </c>
    </row>
    <row r="29" spans="4:7" ht="15">
      <c r="D29" s="378" t="s">
        <v>109</v>
      </c>
      <c r="E29" s="378"/>
      <c r="F29" s="195">
        <v>794</v>
      </c>
      <c r="G29" s="81">
        <f t="shared" si="1"/>
        <v>2.6275729697531274</v>
      </c>
    </row>
    <row r="30" spans="4:7" ht="15">
      <c r="D30" s="378" t="s">
        <v>110</v>
      </c>
      <c r="E30" s="378"/>
      <c r="F30" s="195">
        <v>4899</v>
      </c>
      <c r="G30" s="81">
        <f t="shared" si="1"/>
        <v>16.21219140909392</v>
      </c>
    </row>
    <row r="31" spans="4:7" ht="15">
      <c r="D31" s="378" t="s">
        <v>111</v>
      </c>
      <c r="E31" s="378"/>
      <c r="F31" s="195">
        <v>490</v>
      </c>
      <c r="G31" s="81">
        <f t="shared" si="1"/>
        <v>1.621550069495003</v>
      </c>
    </row>
    <row r="32" spans="4:7" ht="15">
      <c r="D32" s="378" t="s">
        <v>112</v>
      </c>
      <c r="E32" s="378"/>
      <c r="F32" s="195">
        <v>5367</v>
      </c>
      <c r="G32" s="81">
        <f t="shared" si="1"/>
        <v>17.76093718975445</v>
      </c>
    </row>
    <row r="33" spans="4:7" ht="15">
      <c r="D33" s="378" t="s">
        <v>113</v>
      </c>
      <c r="E33" s="378"/>
      <c r="F33" s="195">
        <v>160</v>
      </c>
      <c r="G33" s="81">
        <f t="shared" si="1"/>
        <v>0.5294857369779602</v>
      </c>
    </row>
    <row r="34" spans="4:7" ht="15">
      <c r="D34" s="378" t="s">
        <v>114</v>
      </c>
      <c r="E34" s="378"/>
      <c r="F34" s="195">
        <v>444</v>
      </c>
      <c r="G34" s="81">
        <f t="shared" si="1"/>
        <v>1.4693229201138394</v>
      </c>
    </row>
    <row r="35" spans="4:7" ht="15">
      <c r="D35" s="378" t="s">
        <v>93</v>
      </c>
      <c r="E35" s="378"/>
      <c r="F35" s="195">
        <v>1524</v>
      </c>
      <c r="G35" s="81">
        <f t="shared" si="1"/>
        <v>5.04335164471507</v>
      </c>
    </row>
    <row r="36" spans="4:7" ht="15">
      <c r="D36" s="378" t="s">
        <v>94</v>
      </c>
      <c r="E36" s="378"/>
      <c r="F36" s="195">
        <v>420</v>
      </c>
      <c r="G36" s="81">
        <f t="shared" si="1"/>
        <v>1.3899000595671456</v>
      </c>
    </row>
    <row r="37" spans="4:7" ht="15">
      <c r="D37" s="378" t="s">
        <v>95</v>
      </c>
      <c r="E37" s="378"/>
      <c r="F37" s="195">
        <v>525</v>
      </c>
      <c r="G37" s="81">
        <f t="shared" si="1"/>
        <v>1.7373750744589318</v>
      </c>
    </row>
    <row r="38" spans="4:7" ht="15">
      <c r="D38" s="378" t="s">
        <v>96</v>
      </c>
      <c r="E38" s="378"/>
      <c r="F38" s="195">
        <v>391</v>
      </c>
      <c r="G38" s="81">
        <f t="shared" si="1"/>
        <v>1.29393076973989</v>
      </c>
    </row>
    <row r="39" spans="4:7" ht="15">
      <c r="D39" s="378" t="s">
        <v>97</v>
      </c>
      <c r="E39" s="378"/>
      <c r="F39" s="195">
        <v>786</v>
      </c>
      <c r="G39" s="81">
        <f t="shared" si="1"/>
        <v>2.6010986829042295</v>
      </c>
    </row>
    <row r="40" spans="4:7" ht="15">
      <c r="D40" s="378" t="s">
        <v>115</v>
      </c>
      <c r="E40" s="378"/>
      <c r="F40" s="195">
        <v>124</v>
      </c>
      <c r="G40" s="81">
        <f t="shared" si="1"/>
        <v>0.41035144615791913</v>
      </c>
    </row>
    <row r="41" spans="4:7" ht="15">
      <c r="D41" s="378" t="s">
        <v>116</v>
      </c>
      <c r="E41" s="378"/>
      <c r="F41" s="195">
        <v>27</v>
      </c>
      <c r="G41" s="81">
        <f t="shared" si="1"/>
        <v>0.08935071811503077</v>
      </c>
    </row>
    <row r="42" spans="4:7" ht="15">
      <c r="D42" s="378" t="s">
        <v>117</v>
      </c>
      <c r="E42" s="378"/>
      <c r="F42" s="195">
        <v>67</v>
      </c>
      <c r="G42" s="81">
        <f t="shared" si="1"/>
        <v>0.2217221523595208</v>
      </c>
    </row>
    <row r="43" spans="4:7" ht="15">
      <c r="D43" s="378" t="s">
        <v>118</v>
      </c>
      <c r="E43" s="378"/>
      <c r="F43" s="195">
        <v>351</v>
      </c>
      <c r="G43" s="81">
        <f t="shared" si="1"/>
        <v>1.1615593354954001</v>
      </c>
    </row>
    <row r="44" spans="4:7" ht="15">
      <c r="D44" s="378" t="s">
        <v>100</v>
      </c>
      <c r="E44" s="378"/>
      <c r="F44" s="195">
        <v>71</v>
      </c>
      <c r="G44" s="81">
        <f t="shared" si="1"/>
        <v>0.23495929578396985</v>
      </c>
    </row>
    <row r="45" spans="4:7" ht="15">
      <c r="D45" s="378" t="s">
        <v>101</v>
      </c>
      <c r="E45" s="378"/>
      <c r="F45" s="195">
        <v>64</v>
      </c>
      <c r="G45" s="81">
        <f t="shared" si="1"/>
        <v>0.21179429479118406</v>
      </c>
    </row>
    <row r="46" spans="4:7" ht="15">
      <c r="D46" s="378" t="s">
        <v>119</v>
      </c>
      <c r="E46" s="378"/>
      <c r="F46" s="195">
        <v>64</v>
      </c>
      <c r="G46" s="81">
        <f t="shared" si="1"/>
        <v>0.21179429479118406</v>
      </c>
    </row>
    <row r="47" spans="4:7" ht="15">
      <c r="D47" s="377" t="s">
        <v>32</v>
      </c>
      <c r="E47" s="377"/>
      <c r="F47" s="194">
        <f>SUM(F26:F46)</f>
        <v>30218</v>
      </c>
      <c r="G47" s="309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&amp;L25.10.2013&amp;CTÜRKİYE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61" t="s">
        <v>411</v>
      </c>
      <c r="B2" s="361"/>
      <c r="C2" s="361"/>
      <c r="D2" s="361"/>
      <c r="E2" s="361"/>
      <c r="F2" s="361"/>
      <c r="G2" s="361"/>
      <c r="H2" s="361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7" t="s">
        <v>121</v>
      </c>
      <c r="C5" s="387"/>
      <c r="D5" s="387"/>
      <c r="E5" s="387"/>
      <c r="F5" s="387"/>
      <c r="G5" s="293"/>
      <c r="H5" s="293"/>
      <c r="I5" s="293"/>
      <c r="J5" s="29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5"/>
      <c r="C8" s="386" t="s">
        <v>345</v>
      </c>
      <c r="D8" s="386"/>
      <c r="E8" s="386" t="s">
        <v>346</v>
      </c>
      <c r="F8" s="386"/>
      <c r="G8" s="4"/>
      <c r="H8" s="4"/>
      <c r="I8" s="4"/>
      <c r="J8" s="4"/>
      <c r="K8" s="4"/>
    </row>
    <row r="9" spans="2:11" ht="24.75" customHeight="1">
      <c r="B9" s="385"/>
      <c r="C9" s="386"/>
      <c r="D9" s="386"/>
      <c r="E9" s="386"/>
      <c r="F9" s="386"/>
      <c r="G9" s="4"/>
      <c r="H9" s="4"/>
      <c r="I9" s="87"/>
      <c r="J9" s="4"/>
      <c r="K9" s="4"/>
    </row>
    <row r="10" spans="2:11" ht="24.75" customHeight="1">
      <c r="B10" s="283" t="s">
        <v>347</v>
      </c>
      <c r="C10" s="283" t="s">
        <v>9</v>
      </c>
      <c r="D10" s="283" t="s">
        <v>122</v>
      </c>
      <c r="E10" s="283" t="s">
        <v>9</v>
      </c>
      <c r="F10" s="283" t="s">
        <v>122</v>
      </c>
      <c r="G10" s="281"/>
      <c r="H10" s="4"/>
      <c r="I10" s="4"/>
      <c r="J10" s="4"/>
      <c r="K10" s="4"/>
    </row>
    <row r="11" spans="2:11" ht="24.75" customHeight="1">
      <c r="B11" s="284">
        <v>1</v>
      </c>
      <c r="C11" s="285">
        <v>302</v>
      </c>
      <c r="D11" s="286">
        <f>C11/685*100</f>
        <v>44.08759124087591</v>
      </c>
      <c r="E11" s="287">
        <v>1818</v>
      </c>
      <c r="F11" s="286">
        <f>E11/3297*100</f>
        <v>55.1410373066424</v>
      </c>
      <c r="G11" s="4"/>
      <c r="H11" s="4"/>
      <c r="I11" s="4"/>
      <c r="J11" s="4"/>
      <c r="K11" s="4"/>
    </row>
    <row r="12" spans="2:8" ht="24.75" customHeight="1">
      <c r="B12" s="284">
        <v>2</v>
      </c>
      <c r="C12" s="288">
        <v>175</v>
      </c>
      <c r="D12" s="286">
        <f aca="true" t="shared" si="0" ref="D12:D22">C12/685*100</f>
        <v>25.547445255474454</v>
      </c>
      <c r="E12" s="288">
        <v>1038</v>
      </c>
      <c r="F12" s="286">
        <f aca="true" t="shared" si="1" ref="F12:F22">E12/3297*100</f>
        <v>31.48316651501365</v>
      </c>
      <c r="G12" s="4"/>
      <c r="H12" s="4"/>
    </row>
    <row r="13" spans="2:8" ht="24.75" customHeight="1">
      <c r="B13" s="284">
        <v>3</v>
      </c>
      <c r="C13" s="289">
        <v>99</v>
      </c>
      <c r="D13" s="286">
        <f t="shared" si="0"/>
        <v>14.452554744525548</v>
      </c>
      <c r="E13" s="289">
        <v>320</v>
      </c>
      <c r="F13" s="286">
        <f t="shared" si="1"/>
        <v>9.705793145283591</v>
      </c>
      <c r="G13" s="4"/>
      <c r="H13" s="4"/>
    </row>
    <row r="14" spans="2:8" ht="24.75" customHeight="1">
      <c r="B14" s="284">
        <v>4</v>
      </c>
      <c r="C14" s="289">
        <v>55</v>
      </c>
      <c r="D14" s="286">
        <f t="shared" si="0"/>
        <v>8.02919708029197</v>
      </c>
      <c r="E14" s="289">
        <v>77</v>
      </c>
      <c r="F14" s="286">
        <f t="shared" si="1"/>
        <v>2.335456475583864</v>
      </c>
      <c r="G14" s="4"/>
      <c r="H14" s="4"/>
    </row>
    <row r="15" spans="2:8" ht="24.75" customHeight="1">
      <c r="B15" s="284">
        <v>5</v>
      </c>
      <c r="C15" s="289">
        <v>32</v>
      </c>
      <c r="D15" s="286">
        <f t="shared" si="0"/>
        <v>4.671532846715328</v>
      </c>
      <c r="E15" s="289">
        <v>29</v>
      </c>
      <c r="F15" s="286">
        <f t="shared" si="1"/>
        <v>0.8795875037913254</v>
      </c>
      <c r="G15" s="4"/>
      <c r="H15" s="4"/>
    </row>
    <row r="16" spans="2:8" ht="24.75" customHeight="1">
      <c r="B16" s="284">
        <v>6</v>
      </c>
      <c r="C16" s="289">
        <v>9</v>
      </c>
      <c r="D16" s="286">
        <f t="shared" si="0"/>
        <v>1.313868613138686</v>
      </c>
      <c r="E16" s="289">
        <v>6</v>
      </c>
      <c r="F16" s="286">
        <f t="shared" si="1"/>
        <v>0.18198362147406735</v>
      </c>
      <c r="G16" s="4"/>
      <c r="H16" s="4"/>
    </row>
    <row r="17" spans="2:8" ht="23.25" customHeight="1">
      <c r="B17" s="284">
        <v>7</v>
      </c>
      <c r="C17" s="289">
        <v>6</v>
      </c>
      <c r="D17" s="286">
        <f t="shared" si="0"/>
        <v>0.8759124087591241</v>
      </c>
      <c r="E17" s="289">
        <v>4</v>
      </c>
      <c r="F17" s="286">
        <f t="shared" si="1"/>
        <v>0.12132241431604489</v>
      </c>
      <c r="G17" s="4"/>
      <c r="H17" s="4"/>
    </row>
    <row r="18" spans="2:8" ht="25.5" customHeight="1">
      <c r="B18" s="284">
        <v>8</v>
      </c>
      <c r="C18" s="289">
        <v>0</v>
      </c>
      <c r="D18" s="286">
        <f t="shared" si="0"/>
        <v>0</v>
      </c>
      <c r="E18" s="289">
        <v>1</v>
      </c>
      <c r="F18" s="286">
        <f t="shared" si="1"/>
        <v>0.030330603579011222</v>
      </c>
      <c r="G18" s="4"/>
      <c r="H18" s="4"/>
    </row>
    <row r="19" spans="1:8" ht="22.5" customHeight="1">
      <c r="A19" s="281"/>
      <c r="B19" s="284">
        <v>9</v>
      </c>
      <c r="C19" s="289">
        <v>2</v>
      </c>
      <c r="D19" s="286">
        <f t="shared" si="0"/>
        <v>0.291970802919708</v>
      </c>
      <c r="E19" s="289">
        <v>2</v>
      </c>
      <c r="F19" s="286">
        <f t="shared" si="1"/>
        <v>0.060661207158022444</v>
      </c>
      <c r="G19" s="281"/>
      <c r="H19" s="4"/>
    </row>
    <row r="20" spans="2:8" ht="23.25" customHeight="1">
      <c r="B20" s="284">
        <v>10</v>
      </c>
      <c r="C20" s="289">
        <v>0</v>
      </c>
      <c r="D20" s="286">
        <f t="shared" si="0"/>
        <v>0</v>
      </c>
      <c r="E20" s="289">
        <v>1</v>
      </c>
      <c r="F20" s="286">
        <f t="shared" si="1"/>
        <v>0.030330603579011222</v>
      </c>
      <c r="G20" s="4"/>
      <c r="H20" s="4"/>
    </row>
    <row r="21" spans="2:8" ht="24.75" customHeight="1">
      <c r="B21" s="284" t="s">
        <v>123</v>
      </c>
      <c r="C21" s="289">
        <v>5</v>
      </c>
      <c r="D21" s="286">
        <f t="shared" si="0"/>
        <v>0.7299270072992701</v>
      </c>
      <c r="E21" s="289">
        <v>1</v>
      </c>
      <c r="F21" s="286">
        <f t="shared" si="1"/>
        <v>0.030330603579011222</v>
      </c>
      <c r="G21" s="4"/>
      <c r="H21" s="4"/>
    </row>
    <row r="22" spans="2:8" ht="24.75" customHeight="1">
      <c r="B22" s="283" t="s">
        <v>32</v>
      </c>
      <c r="C22" s="290">
        <f>SUM(C11:C21)</f>
        <v>685</v>
      </c>
      <c r="D22" s="291">
        <f t="shared" si="0"/>
        <v>100</v>
      </c>
      <c r="E22" s="292">
        <f>SUM(E11:E21)</f>
        <v>3297</v>
      </c>
      <c r="F22" s="291">
        <f t="shared" si="1"/>
        <v>100</v>
      </c>
      <c r="G22" s="4"/>
      <c r="H22" s="4"/>
    </row>
    <row r="23" spans="2:8" ht="18.75" customHeight="1">
      <c r="B23" s="384" t="s">
        <v>18</v>
      </c>
      <c r="C23" s="384"/>
      <c r="D23" s="384"/>
      <c r="E23" s="384"/>
      <c r="F23" s="384"/>
      <c r="G23" s="4"/>
      <c r="H23" s="4"/>
    </row>
    <row r="24" spans="2:8" ht="19.5" customHeight="1">
      <c r="B24" t="s">
        <v>348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8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