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10">'EN ÇOK KURULUŞ FAALİYETİ'!$A$1:$J$54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6">'YABANCI SERMAYE ve FAALİYETLER'!$A$1:$F$72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4">'YABANCI SERMAYE ve İLLER'!$25:$27</definedName>
    <definedName name="_xlnm.Print_Titles" localSheetId="15">'YABANCI SERMAYE ve ÜLKELER'!$33:$35</definedName>
  </definedNames>
  <calcPr fullCalcOnLoad="1"/>
</workbook>
</file>

<file path=xl/sharedStrings.xml><?xml version="1.0" encoding="utf-8"?>
<sst xmlns="http://schemas.openxmlformats.org/spreadsheetml/2006/main" count="963" uniqueCount="453">
  <si>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</si>
  <si>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</si>
  <si>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</si>
  <si>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</si>
  <si>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</si>
  <si>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</si>
  <si>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</si>
  <si>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</si>
  <si>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</si>
  <si>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</si>
  <si>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</si>
  <si>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</si>
  <si>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</si>
  <si>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</si>
  <si>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</si>
  <si>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</si>
  <si>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</si>
  <si>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</si>
  <si>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</si>
  <si>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</si>
  <si>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</si>
  <si>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</si>
  <si>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</si>
  <si>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</si>
  <si>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</si>
  <si>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</si>
  <si>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</si>
  <si>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</si>
  <si>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</si>
  <si>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</si>
  <si>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</si>
  <si>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</si>
  <si>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</si>
  <si>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</si>
  <si>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</si>
  <si>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</si>
  <si>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</si>
  <si>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</si>
  <si>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</si>
  <si>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</si>
  <si>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</si>
  <si>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</si>
  <si>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</si>
  <si>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</si>
  <si>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</si>
  <si>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</si>
  <si>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</si>
  <si>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</si>
  <si>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</si>
  <si>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</si>
  <si>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</si>
  <si>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</si>
  <si>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</si>
  <si>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</si>
  <si>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</si>
  <si>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</si>
  <si>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</si>
  <si>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</si>
  <si>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</si>
  <si>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</si>
  <si>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</si>
  <si>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</si>
  <si>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</si>
  <si>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</si>
  <si>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</si>
  <si>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</si>
  <si>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</si>
  <si>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</si>
  <si>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</si>
  <si>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</si>
  <si>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</si>
  <si>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</si>
  <si>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</si>
  <si>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</si>
  <si>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</si>
  <si>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</si>
  <si>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</si>
  <si>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</si>
  <si>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</si>
  <si>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</si>
  <si>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</si>
  <si>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</si>
  <si>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</si>
  <si>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</si>
  <si>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</si>
  <si>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</si>
  <si>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</si>
  <si>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</si>
  <si>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</si>
  <si>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</si>
  <si>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</si>
  <si>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</si>
  <si>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</si>
  <si>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</si>
  <si>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</si>
  <si>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</si>
  <si>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</si>
  <si>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</si>
  <si>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</si>
  <si>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</si>
  <si>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</si>
  <si>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</si>
  <si>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</si>
  <si>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</si>
  <si>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</si>
  <si>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</si>
  <si>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</si>
  <si>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</si>
  <si>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</si>
  <si>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</si>
  <si>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</si>
  <si>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</si>
  <si>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</si>
  <si>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</si>
  <si>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</si>
  <si>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</si>
  <si>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</si>
  <si>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</si>
  <si>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</si>
  <si>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</si>
  <si>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</si>
  <si>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</si>
  <si>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</si>
  <si>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</si>
  <si>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</si>
  <si>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</si>
  <si>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</si>
  <si>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</si>
  <si>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</si>
  <si>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</si>
  <si>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</si>
  <si>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</si>
  <si>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</si>
  <si>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</si>
  <si>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</si>
  <si>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</si>
  <si>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</si>
  <si>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</si>
  <si>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</si>
  <si>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</si>
  <si>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</si>
  <si>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</si>
  <si>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</si>
  <si>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</si>
  <si>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</si>
  <si>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</si>
  <si>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</si>
  <si>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</si>
  <si>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</si>
  <si>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</si>
  <si>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</si>
  <si>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55.10</t>
  </si>
  <si>
    <t>Oteller ve benzer konaklama yerleri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</si>
  <si>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</si>
  <si>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</si>
  <si>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</si>
  <si>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</si>
  <si>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</si>
  <si>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</si>
  <si>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</si>
  <si>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</si>
  <si>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43.99</t>
  </si>
  <si>
    <t>Gerçek Kişi Ticari İşletmeleri</t>
  </si>
  <si>
    <t>49.39</t>
  </si>
  <si>
    <t>47.71</t>
  </si>
  <si>
    <t>Belirli bir mala tahsis edilmiş mağazalarda giyim eşyalarının perakende ticareti</t>
  </si>
  <si>
    <t>47.78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</si>
  <si>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</si>
  <si>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</si>
  <si>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</si>
  <si>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</si>
  <si>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</si>
  <si>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</si>
  <si>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</si>
  <si>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</si>
  <si>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</si>
  <si>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</si>
  <si>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</si>
  <si>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</si>
  <si>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</si>
  <si>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</si>
  <si>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</si>
  <si>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</si>
  <si>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</si>
  <si>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</si>
  <si>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</si>
  <si>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</si>
  <si>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</si>
  <si>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</si>
  <si>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</si>
  <si>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</si>
  <si>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</si>
  <si>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</si>
  <si>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</si>
  <si>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</si>
  <si>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</si>
  <si>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</si>
  <si>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</si>
  <si>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</si>
  <si>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</si>
  <si>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</si>
  <si>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</si>
  <si>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</si>
  <si>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</si>
  <si>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</si>
  <si>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</si>
  <si>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</si>
  <si>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</si>
  <si>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</si>
  <si>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</si>
  <si>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</si>
  <si>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</si>
  <si>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</si>
  <si>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</si>
  <si>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</si>
  <si>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</si>
  <si>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</si>
  <si>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</si>
  <si>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</si>
  <si>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</si>
  <si>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</si>
  <si>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</si>
  <si>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</si>
  <si>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</si>
  <si>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</si>
  <si>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</si>
  <si>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</si>
  <si>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</si>
  <si>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</si>
  <si>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</si>
  <si>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</si>
  <si>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</si>
  <si>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</si>
  <si>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</si>
  <si>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</si>
  <si>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</si>
  <si>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</si>
  <si>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</si>
  <si>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</si>
  <si>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</si>
  <si>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</si>
  <si>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</si>
  <si>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</si>
  <si>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</si>
  <si>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</si>
  <si>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</si>
  <si>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</si>
  <si>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</si>
  <si>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</si>
  <si>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</si>
  <si>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</si>
  <si>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</si>
  <si>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</si>
  <si>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</si>
  <si>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</si>
  <si>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</si>
  <si>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</si>
  <si>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</si>
  <si>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</si>
  <si>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</si>
  <si>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</si>
  <si>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</si>
  <si>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</si>
  <si>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</si>
  <si>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</si>
  <si>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</si>
  <si>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</si>
  <si>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</si>
  <si>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</si>
  <si>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</si>
  <si>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</si>
  <si>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</si>
  <si>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</si>
  <si>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</si>
  <si>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</si>
  <si>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</si>
  <si>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</si>
  <si>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</si>
  <si>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41.10 -İnşaat projelerinin geliştirilmesi</t>
  </si>
  <si>
    <t>46.19 -Çeşitli malların satışı ile ilgili aracılar</t>
  </si>
  <si>
    <t>46.69 -Diğer makine ve ekipmanların toptan ticareti</t>
  </si>
  <si>
    <t>46.75 -Kimyasal ürünlerin toptan ticareti</t>
  </si>
  <si>
    <t>56.10 -Lokantalar ve seyyar yemek hizmeti faaliyetleri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</si>
  <si>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</si>
  <si>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</si>
  <si>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</si>
  <si>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</si>
  <si>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</si>
  <si>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</si>
  <si>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</si>
  <si>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74.90 -Başka yerde sınıflandırılmamış diğer mesleki, bilimsel ve teknik faaliyetler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</si>
  <si>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</si>
  <si>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</si>
  <si>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</si>
  <si>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</si>
  <si>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</si>
  <si>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</si>
  <si>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</si>
  <si>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</si>
  <si>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</si>
  <si>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</si>
  <si>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İktisadi Faaliyetlere Göre BirikimliDağılımı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</si>
  <si>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</si>
  <si>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</si>
  <si>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</si>
  <si>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</si>
  <si>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</si>
  <si>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</si>
  <si>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</si>
  <si>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</si>
  <si>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</si>
  <si>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</si>
  <si>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</si>
  <si>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</si>
  <si>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</si>
  <si>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08.99 -Başka yerde sınıflandırılmamış diğer madencilik ve taş ocakçılığı</t>
  </si>
  <si>
    <t>Ağustos</t>
  </si>
  <si>
    <t>47.51</t>
  </si>
  <si>
    <t>Belirli bir mala tahsis edilmiş mağazalarda tekstil ürünleri perakende ticareti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</si>
  <si>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</si>
  <si>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</si>
  <si>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</si>
  <si>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</si>
  <si>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</si>
  <si>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Belirli bir mala tahsis edilmiş mağazalarda diğer yeni malların perakende ticareti</t>
  </si>
  <si>
    <t>İran</t>
  </si>
  <si>
    <t>Almanya</t>
  </si>
  <si>
    <t>TÜRKİYE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</si>
  <si>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</si>
  <si>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</si>
  <si>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</si>
  <si>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</si>
  <si>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</si>
  <si>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</si>
  <si>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</si>
  <si>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</si>
  <si>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Romanya</t>
  </si>
  <si>
    <t>Belçika</t>
  </si>
  <si>
    <t>Kuzey Kıbrıs Türk Cum.</t>
  </si>
  <si>
    <t>Fransa</t>
  </si>
  <si>
    <t>Irak</t>
  </si>
  <si>
    <t>Rusya Fedarasyonu</t>
  </si>
  <si>
    <t>A.B.D.</t>
  </si>
  <si>
    <t>Ürdün</t>
  </si>
  <si>
    <t>Kırgızistan</t>
  </si>
  <si>
    <t>Suudi Arabistan</t>
  </si>
  <si>
    <t>Hindistan</t>
  </si>
  <si>
    <t>Avusturya</t>
  </si>
  <si>
    <t>Kanada</t>
  </si>
  <si>
    <t>Çin</t>
  </si>
  <si>
    <t>Suriye</t>
  </si>
  <si>
    <t>Kazakistan</t>
  </si>
  <si>
    <t>Katar</t>
  </si>
  <si>
    <t>Beyaz Rusya</t>
  </si>
  <si>
    <t>İsrail</t>
  </si>
  <si>
    <t>Libya</t>
  </si>
  <si>
    <t>Türkmenistan</t>
  </si>
  <si>
    <t>Kuzey Kore</t>
  </si>
  <si>
    <t>Finlandiya</t>
  </si>
  <si>
    <t>Avustralya</t>
  </si>
  <si>
    <t>Afganistan</t>
  </si>
  <si>
    <t>Gürcistan</t>
  </si>
  <si>
    <t>Pakistan</t>
  </si>
  <si>
    <t>Ukrayna</t>
  </si>
  <si>
    <t>Tuvalu</t>
  </si>
  <si>
    <t>LÜbnan</t>
  </si>
  <si>
    <t>46.73 -Ağaç, inşaat malzemesi ve sıhhi teçhizat toptan ticareti</t>
  </si>
  <si>
    <t>43.99 -Başka yerde sınıflandırılmamış diğer özel inşaat faaliyetleri</t>
  </si>
  <si>
    <t>20-21</t>
  </si>
  <si>
    <t xml:space="preserve"> 18 MART 2011</t>
  </si>
  <si>
    <t>ŞUBAT 2011</t>
  </si>
  <si>
    <t>2011 ŞUBAT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</si>
  <si>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2011 ŞUBAT  AYINA AİT KURULAN ve KAPANAN ŞİRKET İSTATİSTİKLERİ</t>
    </r>
  </si>
  <si>
    <t xml:space="preserve"> 2011  ŞUBAT AYINA AİT KURULAN ve KAPANAN ŞİRKET İSTATİSTİKLERİ</t>
  </si>
  <si>
    <t xml:space="preserve"> 2011 ŞUBAT AYINA AİT KURULAN ve KAPANAN ŞİRKET İSTATİSTİKLERİ</t>
  </si>
  <si>
    <t>2011 Ocak-Şubat Ayları Arası Kurulan ŞirketlerinSermaye Dağılımları</t>
  </si>
  <si>
    <t>2011 ŞUBAT AYINA AİT KURULAN ve KAPANAN ŞİRKET İSTATİSTİKLERİ</t>
  </si>
  <si>
    <t xml:space="preserve">2011 ŞUBAT AYINA AİT KURULAN VE KAPANAN ŞİRKET İSTATİSTİKLERİ </t>
  </si>
  <si>
    <t>2011 OCAK-ŞUBAT (İKİ AYLIK)</t>
  </si>
  <si>
    <t>2010 OCAK-ŞUBAT (İKİ AYLIK)</t>
  </si>
  <si>
    <t>2011 Yılı Ocak-Şubat Ayları Arası Kurulan Yabancı Sermayeli Şirketlerin         Genel Görünümü</t>
  </si>
  <si>
    <t>2011 Yılı Ocak-Şubat Ayları Arası Kurulan Yabancı Sermayeli Şirketlerin                           İllere Göre Dağılımı</t>
  </si>
  <si>
    <t>2011 Yılı Ocak-Şubat Ayları Arası En Çok Yabancı Sermayeli Şirket Kuruluşu Olan  İlk 20 Faaliyet</t>
  </si>
  <si>
    <t>OCAK-ŞUBAT 2011</t>
  </si>
  <si>
    <t>2011 ŞUBAT (BİR AYLIK)</t>
  </si>
  <si>
    <t>2010  ŞUBAT (BİR AYLIK)</t>
  </si>
  <si>
    <t>Eski Sermaye(TL)</t>
  </si>
  <si>
    <t>Şirketlerin Faaliyetlere ve Üç Büyük İle Göre Dağılımı</t>
  </si>
  <si>
    <t>68.31</t>
  </si>
  <si>
    <t>Gayrimenkul acenteleri</t>
  </si>
  <si>
    <t>Başka yerde sınıflandırılmamış diğer madencilik ve taş ocakçılığı</t>
  </si>
  <si>
    <t>70.22</t>
  </si>
  <si>
    <t>İşletme ve diğer idari danışmanlık faaliyetleri</t>
  </si>
  <si>
    <t>60.20</t>
  </si>
  <si>
    <t>Televizyon programcılığı ve yayıncılığı faaliyetleri</t>
  </si>
  <si>
    <t>46.19</t>
  </si>
  <si>
    <t>Çeşitli malların satışı ile ilgili aracılar</t>
  </si>
  <si>
    <t>59.11</t>
  </si>
  <si>
    <t>Sinema filmi, video ve televizyon programları yapım faaliyetleri</t>
  </si>
  <si>
    <t>Mühendislik faaliyetleri ve ilgili teknik danışmanlık</t>
  </si>
  <si>
    <t>79.11</t>
  </si>
  <si>
    <t>Seyahat acentesi faaliyetleri</t>
  </si>
  <si>
    <t>47.52</t>
  </si>
  <si>
    <t>Belirli bir mala tahsis edilmiş mağazalarda hırdavat, boya ve cam perakende ticareti</t>
  </si>
  <si>
    <t>Başka yerde sınıflandırılmamış diğer özel inşaat faaliyetleri</t>
  </si>
  <si>
    <t>71.11</t>
  </si>
  <si>
    <t>Mimarlık faaliyetleri</t>
  </si>
  <si>
    <t>47.74</t>
  </si>
  <si>
    <t>Belirli bir mala tahsis edilmiş mağazalarda tıbbi ve ortopedik ürünlerin perakende ticareti</t>
  </si>
  <si>
    <t>Ekmek, taze pastane ürünleri ve taze kek imalatı</t>
  </si>
  <si>
    <t>08.99</t>
  </si>
  <si>
    <t>10.71</t>
  </si>
  <si>
    <t>İrlanda</t>
  </si>
  <si>
    <t>Rusya Federasyonu</t>
  </si>
  <si>
    <t>Tunus</t>
  </si>
  <si>
    <t>Polonya</t>
  </si>
  <si>
    <t>Makedonya</t>
  </si>
  <si>
    <t>Bosna Hersek</t>
  </si>
  <si>
    <t>Yeni Zelanda</t>
  </si>
  <si>
    <t>Slovak Cum.</t>
  </si>
  <si>
    <t>Danimarka</t>
  </si>
  <si>
    <t>Çek Cum.</t>
  </si>
  <si>
    <t>Filistin</t>
  </si>
  <si>
    <t>İzlanda</t>
  </si>
  <si>
    <t>Malezya</t>
  </si>
  <si>
    <t>Ekvator</t>
  </si>
  <si>
    <t>Norveç</t>
  </si>
  <si>
    <t>Kuveyt</t>
  </si>
  <si>
    <t>Küba</t>
  </si>
  <si>
    <t>BAE</t>
  </si>
  <si>
    <t>Fas</t>
  </si>
  <si>
    <t>Mısır</t>
  </si>
  <si>
    <t>46.71 -Katı, sıvı ve gazlı yakıtlar ile bunlarla ilgili ürünlerin toptan ticareti</t>
  </si>
  <si>
    <t>61.90 -Diğer telekomünikasyon faaliyetleri</t>
  </si>
  <si>
    <t>01.24 -Yumuşak çekirdekli meyvelerin ve sert çekirdekli meyvelerin yetiştirilmesi</t>
  </si>
  <si>
    <t>02.20 -Tomrukçuluk</t>
  </si>
  <si>
    <t>09.90 -Madencilik ve taş ocakçılığını destekleyici diğer faaliyetler</t>
  </si>
  <si>
    <t>10.84 -Baharat, sos, sirke ve diğer çeşni maddelerinin imalatı</t>
  </si>
  <si>
    <t>13.10 -Tekstil elyafının hazırlanması ve bükülmesi</t>
  </si>
  <si>
    <t>13.30 -Tekstil ürünlerinin bitirilmesi</t>
  </si>
  <si>
    <t>13.93 -Halı ve kilim imalatı</t>
  </si>
  <si>
    <t>14.19 -Diğer giyim eşyalarının ve giysi aksesuarlarının imalatı</t>
  </si>
  <si>
    <t>20.52 -Tutkal imalatı</t>
  </si>
  <si>
    <t>25.11 -Metal yapı ve yapı parçaları imalatı</t>
  </si>
  <si>
    <t>25.62 -Metallerin makinede işlenmesi ve şekil verilmesi</t>
  </si>
  <si>
    <t>27.90 -Diğer elektrikli ekipmanların imalatı</t>
  </si>
  <si>
    <t>28.21 -Fırın, ocak (sanayi ocakları) ve brülör (ocak ateşleyicileri) imalatı</t>
  </si>
  <si>
    <t>28.22 -Kaldırma ve taşıma ekipmanları imalatı</t>
  </si>
  <si>
    <t>46.39 -Belirli bir mala tahsis edilmemiş mağazalardaki gıda, içecek ve tütün toptan ticareti</t>
  </si>
  <si>
    <t>46.42 -Giysi ve ayakkabı toptan ticareti</t>
  </si>
  <si>
    <t>22-24</t>
  </si>
  <si>
    <t>25-26</t>
  </si>
  <si>
    <t xml:space="preserve">        Şubat Ayında Kurulan Yabancı Sermayeli Şirketlerin Genel Görünümü</t>
  </si>
</sst>
</file>

<file path=xl/styles.xml><?xml version="1.0" encoding="utf-8"?>
<styleSheet xmlns="http://schemas.openxmlformats.org/spreadsheetml/2006/main">
  <numFmts count="1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21" borderId="6" applyNumberFormat="0" applyAlignment="0" applyProtection="0"/>
    <xf numFmtId="0" fontId="70" fillId="20" borderId="6" applyNumberFormat="0" applyAlignment="0" applyProtection="0"/>
    <xf numFmtId="0" fontId="71" fillId="22" borderId="7" applyNumberFormat="0" applyAlignment="0" applyProtection="0"/>
    <xf numFmtId="0" fontId="72" fillId="23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0" fillId="25" borderId="8" applyNumberFormat="0" applyFont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78" fillId="33" borderId="10" xfId="0" applyNumberFormat="1" applyFont="1" applyFill="1" applyBorder="1" applyAlignment="1">
      <alignment/>
    </xf>
    <xf numFmtId="0" fontId="79" fillId="0" borderId="0" xfId="0" applyFont="1" applyAlignment="1">
      <alignment/>
    </xf>
    <xf numFmtId="0" fontId="0" fillId="0" borderId="0" xfId="0" applyAlignment="1">
      <alignment horizontal="center"/>
    </xf>
    <xf numFmtId="0" fontId="80" fillId="0" borderId="0" xfId="0" applyFont="1" applyAlignment="1">
      <alignment/>
    </xf>
    <xf numFmtId="3" fontId="81" fillId="34" borderId="11" xfId="0" applyNumberFormat="1" applyFont="1" applyFill="1" applyBorder="1" applyAlignment="1">
      <alignment horizontal="center"/>
    </xf>
    <xf numFmtId="3" fontId="82" fillId="34" borderId="10" xfId="0" applyNumberFormat="1" applyFont="1" applyFill="1" applyBorder="1" applyAlignment="1">
      <alignment/>
    </xf>
    <xf numFmtId="3" fontId="82" fillId="34" borderId="10" xfId="0" applyNumberFormat="1" applyFont="1" applyFill="1" applyBorder="1" applyAlignment="1">
      <alignment horizontal="center" vertical="center"/>
    </xf>
    <xf numFmtId="3" fontId="82" fillId="34" borderId="10" xfId="0" applyNumberFormat="1" applyFont="1" applyFill="1" applyBorder="1" applyAlignment="1">
      <alignment/>
    </xf>
    <xf numFmtId="3" fontId="82" fillId="34" borderId="12" xfId="0" applyNumberFormat="1" applyFont="1" applyFill="1" applyBorder="1" applyAlignment="1">
      <alignment/>
    </xf>
    <xf numFmtId="3" fontId="81" fillId="34" borderId="10" xfId="0" applyNumberFormat="1" applyFont="1" applyFill="1" applyBorder="1" applyAlignment="1">
      <alignment/>
    </xf>
    <xf numFmtId="3" fontId="81" fillId="34" borderId="12" xfId="0" applyNumberFormat="1" applyFont="1" applyFill="1" applyBorder="1" applyAlignment="1">
      <alignment horizontal="center"/>
    </xf>
    <xf numFmtId="3" fontId="81" fillId="34" borderId="13" xfId="0" applyNumberFormat="1" applyFont="1" applyFill="1" applyBorder="1" applyAlignment="1">
      <alignment horizontal="center"/>
    </xf>
    <xf numFmtId="3" fontId="81" fillId="34" borderId="13" xfId="0" applyNumberFormat="1" applyFont="1" applyFill="1" applyBorder="1" applyAlignment="1">
      <alignment/>
    </xf>
    <xf numFmtId="3" fontId="81" fillId="34" borderId="14" xfId="0" applyNumberFormat="1" applyFont="1" applyFill="1" applyBorder="1" applyAlignment="1">
      <alignment horizontal="center"/>
    </xf>
    <xf numFmtId="3" fontId="83" fillId="34" borderId="15" xfId="0" applyNumberFormat="1" applyFont="1" applyFill="1" applyBorder="1" applyAlignment="1">
      <alignment/>
    </xf>
    <xf numFmtId="3" fontId="84" fillId="34" borderId="16" xfId="0" applyNumberFormat="1" applyFont="1" applyFill="1" applyBorder="1" applyAlignment="1">
      <alignment horizontal="right"/>
    </xf>
    <xf numFmtId="3" fontId="84" fillId="34" borderId="17" xfId="0" applyNumberFormat="1" applyFont="1" applyFill="1" applyBorder="1" applyAlignment="1">
      <alignment/>
    </xf>
    <xf numFmtId="3" fontId="84" fillId="34" borderId="17" xfId="0" applyNumberFormat="1" applyFont="1" applyFill="1" applyBorder="1" applyAlignment="1">
      <alignment horizontal="right"/>
    </xf>
    <xf numFmtId="3" fontId="84" fillId="34" borderId="18" xfId="0" applyNumberFormat="1" applyFont="1" applyFill="1" applyBorder="1" applyAlignment="1">
      <alignment horizontal="right"/>
    </xf>
    <xf numFmtId="0" fontId="85" fillId="0" borderId="0" xfId="0" applyFont="1" applyAlignment="1">
      <alignment/>
    </xf>
    <xf numFmtId="3" fontId="84" fillId="34" borderId="19" xfId="0" applyNumberFormat="1" applyFont="1" applyFill="1" applyBorder="1" applyAlignment="1">
      <alignment horizontal="right"/>
    </xf>
    <xf numFmtId="3" fontId="83" fillId="34" borderId="20" xfId="0" applyNumberFormat="1" applyFont="1" applyFill="1" applyBorder="1" applyAlignment="1">
      <alignment/>
    </xf>
    <xf numFmtId="3" fontId="84" fillId="34" borderId="21" xfId="0" applyNumberFormat="1" applyFont="1" applyFill="1" applyBorder="1" applyAlignment="1">
      <alignment horizontal="right"/>
    </xf>
    <xf numFmtId="3" fontId="83" fillId="35" borderId="15" xfId="0" applyNumberFormat="1" applyFont="1" applyFill="1" applyBorder="1" applyAlignment="1">
      <alignment/>
    </xf>
    <xf numFmtId="3" fontId="84" fillId="33" borderId="22" xfId="0" applyNumberFormat="1" applyFont="1" applyFill="1" applyBorder="1" applyAlignment="1">
      <alignment horizontal="right"/>
    </xf>
    <xf numFmtId="3" fontId="84" fillId="33" borderId="19" xfId="0" applyNumberFormat="1" applyFont="1" applyFill="1" applyBorder="1" applyAlignment="1">
      <alignment horizontal="right"/>
    </xf>
    <xf numFmtId="3" fontId="84" fillId="33" borderId="10" xfId="0" applyNumberFormat="1" applyFont="1" applyFill="1" applyBorder="1" applyAlignment="1">
      <alignment/>
    </xf>
    <xf numFmtId="3" fontId="84" fillId="33" borderId="10" xfId="0" applyNumberFormat="1" applyFont="1" applyFill="1" applyBorder="1" applyAlignment="1">
      <alignment horizontal="right"/>
    </xf>
    <xf numFmtId="3" fontId="80" fillId="33" borderId="10" xfId="0" applyNumberFormat="1" applyFont="1" applyFill="1" applyBorder="1" applyAlignment="1">
      <alignment horizontal="right"/>
    </xf>
    <xf numFmtId="3" fontId="80" fillId="33" borderId="10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 horizontal="right"/>
    </xf>
    <xf numFmtId="3" fontId="84" fillId="33" borderId="12" xfId="0" applyNumberFormat="1" applyFont="1" applyFill="1" applyBorder="1" applyAlignment="1">
      <alignment horizontal="right"/>
    </xf>
    <xf numFmtId="3" fontId="80" fillId="0" borderId="0" xfId="0" applyNumberFormat="1" applyFont="1" applyAlignment="1">
      <alignment/>
    </xf>
    <xf numFmtId="3" fontId="83" fillId="35" borderId="20" xfId="0" applyNumberFormat="1" applyFont="1" applyFill="1" applyBorder="1" applyAlignment="1">
      <alignment/>
    </xf>
    <xf numFmtId="3" fontId="84" fillId="33" borderId="21" xfId="0" applyNumberFormat="1" applyFont="1" applyFill="1" applyBorder="1" applyAlignment="1">
      <alignment horizontal="right"/>
    </xf>
    <xf numFmtId="3" fontId="84" fillId="33" borderId="13" xfId="0" applyNumberFormat="1" applyFont="1" applyFill="1" applyBorder="1" applyAlignment="1">
      <alignment/>
    </xf>
    <xf numFmtId="3" fontId="84" fillId="33" borderId="13" xfId="0" applyNumberFormat="1" applyFont="1" applyFill="1" applyBorder="1" applyAlignment="1">
      <alignment horizontal="right"/>
    </xf>
    <xf numFmtId="3" fontId="80" fillId="33" borderId="13" xfId="0" applyNumberFormat="1" applyFont="1" applyFill="1" applyBorder="1" applyAlignment="1">
      <alignment horizontal="right"/>
    </xf>
    <xf numFmtId="3" fontId="80" fillId="33" borderId="14" xfId="0" applyNumberFormat="1" applyFont="1" applyFill="1" applyBorder="1" applyAlignment="1">
      <alignment horizontal="right"/>
    </xf>
    <xf numFmtId="3" fontId="84" fillId="33" borderId="14" xfId="0" applyNumberFormat="1" applyFont="1" applyFill="1" applyBorder="1" applyAlignment="1">
      <alignment horizontal="right"/>
    </xf>
    <xf numFmtId="3" fontId="80" fillId="33" borderId="19" xfId="0" applyNumberFormat="1" applyFont="1" applyFill="1" applyBorder="1" applyAlignment="1">
      <alignment horizontal="right"/>
    </xf>
    <xf numFmtId="3" fontId="80" fillId="33" borderId="21" xfId="0" applyNumberFormat="1" applyFont="1" applyFill="1" applyBorder="1" applyAlignment="1">
      <alignment horizontal="right"/>
    </xf>
    <xf numFmtId="3" fontId="80" fillId="33" borderId="13" xfId="0" applyNumberFormat="1" applyFont="1" applyFill="1" applyBorder="1" applyAlignment="1">
      <alignment/>
    </xf>
    <xf numFmtId="3" fontId="80" fillId="33" borderId="0" xfId="0" applyNumberFormat="1" applyFont="1" applyFill="1" applyBorder="1" applyAlignment="1">
      <alignment horizontal="right"/>
    </xf>
    <xf numFmtId="3" fontId="80" fillId="33" borderId="0" xfId="0" applyNumberFormat="1" applyFont="1" applyFill="1" applyBorder="1" applyAlignment="1">
      <alignment/>
    </xf>
    <xf numFmtId="3" fontId="84" fillId="33" borderId="0" xfId="0" applyNumberFormat="1" applyFont="1" applyFill="1" applyBorder="1" applyAlignment="1">
      <alignment horizontal="right"/>
    </xf>
    <xf numFmtId="3" fontId="84" fillId="33" borderId="0" xfId="0" applyNumberFormat="1" applyFont="1" applyFill="1" applyBorder="1" applyAlignment="1">
      <alignment/>
    </xf>
    <xf numFmtId="0" fontId="80" fillId="33" borderId="0" xfId="0" applyFont="1" applyFill="1" applyAlignment="1">
      <alignment/>
    </xf>
    <xf numFmtId="0" fontId="86" fillId="0" borderId="0" xfId="0" applyFont="1" applyAlignment="1">
      <alignment/>
    </xf>
    <xf numFmtId="1" fontId="80" fillId="0" borderId="0" xfId="0" applyNumberFormat="1" applyFont="1" applyAlignment="1">
      <alignment/>
    </xf>
    <xf numFmtId="0" fontId="87" fillId="0" borderId="0" xfId="0" applyFont="1" applyAlignment="1">
      <alignment/>
    </xf>
    <xf numFmtId="165" fontId="8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0" fontId="88" fillId="34" borderId="25" xfId="0" applyFont="1" applyFill="1" applyBorder="1" applyAlignment="1">
      <alignment horizontal="center" vertical="center" wrapText="1"/>
    </xf>
    <xf numFmtId="0" fontId="88" fillId="34" borderId="25" xfId="0" applyFont="1" applyFill="1" applyBorder="1" applyAlignment="1">
      <alignment horizontal="center" vertical="center"/>
    </xf>
    <xf numFmtId="0" fontId="88" fillId="34" borderId="26" xfId="0" applyFont="1" applyFill="1" applyBorder="1" applyAlignment="1">
      <alignment wrapText="1"/>
    </xf>
    <xf numFmtId="3" fontId="88" fillId="34" borderId="27" xfId="0" applyNumberFormat="1" applyFont="1" applyFill="1" applyBorder="1" applyAlignment="1">
      <alignment horizontal="right"/>
    </xf>
    <xf numFmtId="3" fontId="88" fillId="34" borderId="28" xfId="0" applyNumberFormat="1" applyFont="1" applyFill="1" applyBorder="1" applyAlignment="1">
      <alignment horizontal="right"/>
    </xf>
    <xf numFmtId="3" fontId="89" fillId="33" borderId="17" xfId="0" applyNumberFormat="1" applyFont="1" applyFill="1" applyBorder="1" applyAlignment="1">
      <alignment horizontal="right"/>
    </xf>
    <xf numFmtId="3" fontId="90" fillId="33" borderId="17" xfId="0" applyNumberFormat="1" applyFont="1" applyFill="1" applyBorder="1" applyAlignment="1">
      <alignment/>
    </xf>
    <xf numFmtId="0" fontId="89" fillId="33" borderId="19" xfId="0" applyFont="1" applyFill="1" applyBorder="1" applyAlignment="1">
      <alignment wrapText="1"/>
    </xf>
    <xf numFmtId="3" fontId="89" fillId="33" borderId="10" xfId="0" applyNumberFormat="1" applyFont="1" applyFill="1" applyBorder="1" applyAlignment="1">
      <alignment horizontal="right"/>
    </xf>
    <xf numFmtId="3" fontId="90" fillId="33" borderId="10" xfId="0" applyNumberFormat="1" applyFont="1" applyFill="1" applyBorder="1" applyAlignment="1">
      <alignment/>
    </xf>
    <xf numFmtId="3" fontId="90" fillId="33" borderId="10" xfId="0" applyNumberFormat="1" applyFont="1" applyFill="1" applyBorder="1" applyAlignment="1">
      <alignment horizontal="right"/>
    </xf>
    <xf numFmtId="0" fontId="89" fillId="33" borderId="21" xfId="0" applyFont="1" applyFill="1" applyBorder="1" applyAlignment="1">
      <alignment wrapText="1"/>
    </xf>
    <xf numFmtId="3" fontId="89" fillId="33" borderId="13" xfId="0" applyNumberFormat="1" applyFont="1" applyFill="1" applyBorder="1" applyAlignment="1">
      <alignment horizontal="right"/>
    </xf>
    <xf numFmtId="3" fontId="90" fillId="33" borderId="13" xfId="0" applyNumberFormat="1" applyFont="1" applyFill="1" applyBorder="1" applyAlignment="1">
      <alignment horizontal="right"/>
    </xf>
    <xf numFmtId="14" fontId="79" fillId="0" borderId="0" xfId="0" applyNumberFormat="1" applyFont="1" applyAlignment="1">
      <alignment/>
    </xf>
    <xf numFmtId="1" fontId="89" fillId="33" borderId="0" xfId="0" applyNumberFormat="1" applyFont="1" applyFill="1" applyBorder="1" applyAlignment="1">
      <alignment horizontal="right"/>
    </xf>
    <xf numFmtId="1" fontId="90" fillId="33" borderId="0" xfId="0" applyNumberFormat="1" applyFont="1" applyFill="1" applyBorder="1" applyAlignment="1">
      <alignment horizontal="right"/>
    </xf>
    <xf numFmtId="0" fontId="9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8" fillId="34" borderId="29" xfId="0" applyFont="1" applyFill="1" applyBorder="1" applyAlignment="1">
      <alignment wrapText="1"/>
    </xf>
    <xf numFmtId="3" fontId="88" fillId="34" borderId="30" xfId="0" applyNumberFormat="1" applyFont="1" applyFill="1" applyBorder="1" applyAlignment="1">
      <alignment horizontal="right"/>
    </xf>
    <xf numFmtId="0" fontId="89" fillId="33" borderId="22" xfId="0" applyFont="1" applyFill="1" applyBorder="1" applyAlignment="1">
      <alignment wrapText="1"/>
    </xf>
    <xf numFmtId="3" fontId="89" fillId="33" borderId="31" xfId="0" applyNumberFormat="1" applyFont="1" applyFill="1" applyBorder="1" applyAlignment="1">
      <alignment horizontal="right"/>
    </xf>
    <xf numFmtId="3" fontId="90" fillId="33" borderId="31" xfId="0" applyNumberFormat="1" applyFont="1" applyFill="1" applyBorder="1" applyAlignment="1">
      <alignment/>
    </xf>
    <xf numFmtId="3" fontId="90" fillId="33" borderId="31" xfId="0" applyNumberFormat="1" applyFont="1" applyFill="1" applyBorder="1" applyAlignment="1">
      <alignment horizontal="right"/>
    </xf>
    <xf numFmtId="0" fontId="89" fillId="33" borderId="0" xfId="0" applyFont="1" applyFill="1" applyBorder="1" applyAlignment="1">
      <alignment horizontal="center" wrapText="1"/>
    </xf>
    <xf numFmtId="0" fontId="92" fillId="0" borderId="0" xfId="0" applyFont="1" applyBorder="1" applyAlignment="1">
      <alignment/>
    </xf>
    <xf numFmtId="0" fontId="93" fillId="0" borderId="0" xfId="0" applyFont="1" applyAlignment="1">
      <alignment/>
    </xf>
    <xf numFmtId="0" fontId="7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2" fillId="0" borderId="0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76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76" fillId="35" borderId="10" xfId="0" applyNumberFormat="1" applyFont="1" applyFill="1" applyBorder="1" applyAlignment="1">
      <alignment horizontal="center"/>
    </xf>
    <xf numFmtId="0" fontId="95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95" fillId="0" borderId="0" xfId="0" applyFont="1" applyAlignment="1">
      <alignment horizontal="center"/>
    </xf>
    <xf numFmtId="0" fontId="91" fillId="0" borderId="0" xfId="0" applyFont="1" applyBorder="1" applyAlignment="1">
      <alignment/>
    </xf>
    <xf numFmtId="0" fontId="0" fillId="35" borderId="22" xfId="0" applyFill="1" applyBorder="1" applyAlignment="1">
      <alignment/>
    </xf>
    <xf numFmtId="0" fontId="76" fillId="36" borderId="19" xfId="0" applyFont="1" applyFill="1" applyBorder="1" applyAlignment="1">
      <alignment/>
    </xf>
    <xf numFmtId="0" fontId="76" fillId="35" borderId="19" xfId="0" applyFont="1" applyFill="1" applyBorder="1" applyAlignment="1">
      <alignment/>
    </xf>
    <xf numFmtId="0" fontId="76" fillId="36" borderId="32" xfId="0" applyFont="1" applyFill="1" applyBorder="1" applyAlignment="1">
      <alignment/>
    </xf>
    <xf numFmtId="0" fontId="76" fillId="35" borderId="32" xfId="0" applyFont="1" applyFill="1" applyBorder="1" applyAlignment="1">
      <alignment/>
    </xf>
    <xf numFmtId="0" fontId="76" fillId="35" borderId="21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5" fillId="36" borderId="33" xfId="0" applyFont="1" applyFill="1" applyBorder="1" applyAlignment="1">
      <alignment horizontal="left" vertical="center"/>
    </xf>
    <xf numFmtId="1" fontId="1" fillId="33" borderId="34" xfId="0" applyNumberFormat="1" applyFont="1" applyFill="1" applyBorder="1" applyAlignment="1">
      <alignment vertical="top"/>
    </xf>
    <xf numFmtId="1" fontId="1" fillId="33" borderId="35" xfId="0" applyNumberFormat="1" applyFont="1" applyFill="1" applyBorder="1" applyAlignment="1">
      <alignment vertical="top"/>
    </xf>
    <xf numFmtId="1" fontId="1" fillId="33" borderId="36" xfId="0" applyNumberFormat="1" applyFont="1" applyFill="1" applyBorder="1" applyAlignment="1">
      <alignment vertical="top"/>
    </xf>
    <xf numFmtId="0" fontId="5" fillId="35" borderId="33" xfId="0" applyFont="1" applyFill="1" applyBorder="1" applyAlignment="1">
      <alignment horizontal="left" vertical="center"/>
    </xf>
    <xf numFmtId="1" fontId="1" fillId="33" borderId="37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8" xfId="0" applyNumberFormat="1" applyFont="1" applyFill="1" applyBorder="1" applyAlignment="1">
      <alignment vertical="top"/>
    </xf>
    <xf numFmtId="0" fontId="5" fillId="36" borderId="39" xfId="0" applyFont="1" applyFill="1" applyBorder="1" applyAlignment="1">
      <alignment horizontal="left" vertical="center"/>
    </xf>
    <xf numFmtId="3" fontId="6" fillId="35" borderId="40" xfId="0" applyNumberFormat="1" applyFont="1" applyFill="1" applyBorder="1" applyAlignment="1">
      <alignment horizontal="left" vertical="center"/>
    </xf>
    <xf numFmtId="3" fontId="2" fillId="35" borderId="41" xfId="0" applyNumberFormat="1" applyFont="1" applyFill="1" applyBorder="1" applyAlignment="1">
      <alignment vertical="top"/>
    </xf>
    <xf numFmtId="3" fontId="2" fillId="35" borderId="42" xfId="0" applyNumberFormat="1" applyFont="1" applyFill="1" applyBorder="1" applyAlignment="1">
      <alignment vertical="top"/>
    </xf>
    <xf numFmtId="3" fontId="2" fillId="35" borderId="43" xfId="0" applyNumberFormat="1" applyFont="1" applyFill="1" applyBorder="1" applyAlignment="1">
      <alignment vertical="top"/>
    </xf>
    <xf numFmtId="3" fontId="22" fillId="0" borderId="0" xfId="0" applyNumberFormat="1" applyFont="1" applyAlignment="1">
      <alignment vertical="top"/>
    </xf>
    <xf numFmtId="3" fontId="24" fillId="0" borderId="0" xfId="0" applyNumberFormat="1" applyFont="1" applyBorder="1" applyAlignment="1">
      <alignment horizontal="left" vertical="top"/>
    </xf>
    <xf numFmtId="3" fontId="24" fillId="0" borderId="0" xfId="0" applyNumberFormat="1" applyFont="1" applyBorder="1" applyAlignment="1">
      <alignment vertical="top"/>
    </xf>
    <xf numFmtId="3" fontId="25" fillId="0" borderId="0" xfId="0" applyNumberFormat="1" applyFont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3" fontId="22" fillId="0" borderId="0" xfId="0" applyNumberFormat="1" applyFont="1" applyAlignment="1">
      <alignment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vertical="top"/>
    </xf>
    <xf numFmtId="0" fontId="29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88" fillId="34" borderId="27" xfId="0" applyNumberFormat="1" applyFont="1" applyFill="1" applyBorder="1" applyAlignment="1">
      <alignment horizontal="right"/>
    </xf>
    <xf numFmtId="1" fontId="88" fillId="34" borderId="28" xfId="0" applyNumberFormat="1" applyFont="1" applyFill="1" applyBorder="1" applyAlignment="1">
      <alignment horizontal="right"/>
    </xf>
    <xf numFmtId="1" fontId="88" fillId="34" borderId="44" xfId="0" applyNumberFormat="1" applyFont="1" applyFill="1" applyBorder="1" applyAlignment="1">
      <alignment horizontal="right"/>
    </xf>
    <xf numFmtId="1" fontId="88" fillId="34" borderId="45" xfId="0" applyNumberFormat="1" applyFont="1" applyFill="1" applyBorder="1" applyAlignment="1">
      <alignment horizontal="right"/>
    </xf>
    <xf numFmtId="3" fontId="90" fillId="33" borderId="12" xfId="0" applyNumberFormat="1" applyFont="1" applyFill="1" applyBorder="1" applyAlignment="1">
      <alignment horizontal="right"/>
    </xf>
    <xf numFmtId="3" fontId="90" fillId="33" borderId="18" xfId="0" applyNumberFormat="1" applyFont="1" applyFill="1" applyBorder="1" applyAlignment="1">
      <alignment horizontal="right"/>
    </xf>
    <xf numFmtId="0" fontId="88" fillId="35" borderId="21" xfId="0" applyFont="1" applyFill="1" applyBorder="1" applyAlignment="1">
      <alignment horizontal="right" wrapText="1"/>
    </xf>
    <xf numFmtId="3" fontId="89" fillId="35" borderId="13" xfId="0" applyNumberFormat="1" applyFont="1" applyFill="1" applyBorder="1" applyAlignment="1">
      <alignment horizontal="right"/>
    </xf>
    <xf numFmtId="14" fontId="8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1" fillId="0" borderId="46" xfId="0" applyFont="1" applyBorder="1" applyAlignment="1">
      <alignment wrapText="1"/>
    </xf>
    <xf numFmtId="0" fontId="31" fillId="0" borderId="10" xfId="47" applyFont="1" applyBorder="1" applyAlignment="1" applyProtection="1">
      <alignment horizontal="right" wrapText="1"/>
      <protection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96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6" fillId="0" borderId="46" xfId="0" applyFont="1" applyBorder="1" applyAlignment="1">
      <alignment wrapText="1"/>
    </xf>
    <xf numFmtId="3" fontId="76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6" fillId="0" borderId="47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97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1" fillId="36" borderId="48" xfId="0" applyFont="1" applyFill="1" applyBorder="1" applyAlignment="1">
      <alignment/>
    </xf>
    <xf numFmtId="0" fontId="0" fillId="36" borderId="23" xfId="0" applyFill="1" applyBorder="1" applyAlignment="1">
      <alignment/>
    </xf>
    <xf numFmtId="0" fontId="37" fillId="36" borderId="45" xfId="0" applyFont="1" applyFill="1" applyBorder="1" applyAlignment="1">
      <alignment/>
    </xf>
    <xf numFmtId="0" fontId="42" fillId="36" borderId="15" xfId="0" applyFont="1" applyFill="1" applyBorder="1" applyAlignment="1">
      <alignment/>
    </xf>
    <xf numFmtId="0" fontId="37" fillId="36" borderId="0" xfId="0" applyFont="1" applyFill="1" applyBorder="1" applyAlignment="1">
      <alignment/>
    </xf>
    <xf numFmtId="0" fontId="39" fillId="36" borderId="49" xfId="0" applyFont="1" applyFill="1" applyBorder="1" applyAlignment="1">
      <alignment horizontal="center" vertical="center" wrapText="1"/>
    </xf>
    <xf numFmtId="0" fontId="73" fillId="36" borderId="0" xfId="47" applyFill="1" applyBorder="1" applyAlignment="1" applyProtection="1">
      <alignment/>
      <protection/>
    </xf>
    <xf numFmtId="49" fontId="39" fillId="36" borderId="30" xfId="0" applyNumberFormat="1" applyFont="1" applyFill="1" applyBorder="1" applyAlignment="1" quotePrefix="1">
      <alignment horizontal="center" vertical="center"/>
    </xf>
    <xf numFmtId="0" fontId="41" fillId="36" borderId="15" xfId="0" applyFont="1" applyFill="1" applyBorder="1" applyAlignment="1">
      <alignment horizontal="center"/>
    </xf>
    <xf numFmtId="49" fontId="39" fillId="36" borderId="30" xfId="0" applyNumberFormat="1" applyFont="1" applyFill="1" applyBorder="1" applyAlignment="1">
      <alignment horizontal="center" vertical="center"/>
    </xf>
    <xf numFmtId="0" fontId="73" fillId="36" borderId="0" xfId="47" applyFill="1" applyBorder="1" applyAlignment="1" applyProtection="1">
      <alignment wrapText="1"/>
      <protection/>
    </xf>
    <xf numFmtId="0" fontId="41" fillId="36" borderId="15" xfId="0" applyFont="1" applyFill="1" applyBorder="1" applyAlignment="1" quotePrefix="1">
      <alignment horizontal="center" vertical="top"/>
    </xf>
    <xf numFmtId="0" fontId="73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98" fillId="36" borderId="30" xfId="0" applyNumberFormat="1" applyFont="1" applyFill="1" applyBorder="1" applyAlignment="1">
      <alignment horizontal="center" vertical="center"/>
    </xf>
    <xf numFmtId="0" fontId="0" fillId="36" borderId="20" xfId="0" applyFill="1" applyBorder="1" applyAlignment="1">
      <alignment/>
    </xf>
    <xf numFmtId="0" fontId="96" fillId="36" borderId="24" xfId="0" applyFont="1" applyFill="1" applyBorder="1" applyAlignment="1">
      <alignment/>
    </xf>
    <xf numFmtId="49" fontId="96" fillId="36" borderId="25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23" fillId="35" borderId="41" xfId="0" applyNumberFormat="1" applyFont="1" applyFill="1" applyBorder="1" applyAlignment="1">
      <alignment vertical="top"/>
    </xf>
    <xf numFmtId="3" fontId="23" fillId="35" borderId="42" xfId="0" applyNumberFormat="1" applyFont="1" applyFill="1" applyBorder="1" applyAlignment="1">
      <alignment vertical="top"/>
    </xf>
    <xf numFmtId="3" fontId="23" fillId="35" borderId="50" xfId="0" applyNumberFormat="1" applyFont="1" applyFill="1" applyBorder="1" applyAlignment="1">
      <alignment vertical="top"/>
    </xf>
    <xf numFmtId="3" fontId="23" fillId="35" borderId="43" xfId="0" applyNumberFormat="1" applyFont="1" applyFill="1" applyBorder="1" applyAlignment="1">
      <alignment vertical="top"/>
    </xf>
    <xf numFmtId="0" fontId="79" fillId="0" borderId="0" xfId="0" applyFont="1" applyAlignment="1">
      <alignment horizontal="left"/>
    </xf>
    <xf numFmtId="3" fontId="81" fillId="34" borderId="31" xfId="0" applyNumberFormat="1" applyFont="1" applyFill="1" applyBorder="1" applyAlignment="1">
      <alignment horizontal="center"/>
    </xf>
    <xf numFmtId="3" fontId="81" fillId="34" borderId="10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left"/>
    </xf>
    <xf numFmtId="3" fontId="83" fillId="33" borderId="0" xfId="0" applyNumberFormat="1" applyFont="1" applyFill="1" applyBorder="1" applyAlignment="1">
      <alignment/>
    </xf>
    <xf numFmtId="3" fontId="83" fillId="35" borderId="51" xfId="0" applyNumberFormat="1" applyFont="1" applyFill="1" applyBorder="1" applyAlignment="1">
      <alignment/>
    </xf>
    <xf numFmtId="3" fontId="83" fillId="0" borderId="0" xfId="0" applyNumberFormat="1" applyFont="1" applyFill="1" applyBorder="1" applyAlignment="1">
      <alignment/>
    </xf>
    <xf numFmtId="3" fontId="90" fillId="33" borderId="17" xfId="0" applyNumberFormat="1" applyFont="1" applyFill="1" applyBorder="1" applyAlignment="1">
      <alignment horizontal="right"/>
    </xf>
    <xf numFmtId="3" fontId="7" fillId="33" borderId="34" xfId="0" applyNumberFormat="1" applyFont="1" applyFill="1" applyBorder="1" applyAlignment="1">
      <alignment vertical="top"/>
    </xf>
    <xf numFmtId="3" fontId="7" fillId="33" borderId="35" xfId="0" applyNumberFormat="1" applyFont="1" applyFill="1" applyBorder="1" applyAlignment="1">
      <alignment vertical="top"/>
    </xf>
    <xf numFmtId="3" fontId="7" fillId="33" borderId="36" xfId="0" applyNumberFormat="1" applyFont="1" applyFill="1" applyBorder="1" applyAlignment="1">
      <alignment vertical="top"/>
    </xf>
    <xf numFmtId="3" fontId="7" fillId="33" borderId="37" xfId="0" applyNumberFormat="1" applyFont="1" applyFill="1" applyBorder="1" applyAlignment="1">
      <alignment vertical="top"/>
    </xf>
    <xf numFmtId="3" fontId="7" fillId="33" borderId="10" xfId="0" applyNumberFormat="1" applyFont="1" applyFill="1" applyBorder="1" applyAlignment="1">
      <alignment vertical="top"/>
    </xf>
    <xf numFmtId="3" fontId="7" fillId="33" borderId="38" xfId="0" applyNumberFormat="1" applyFont="1" applyFill="1" applyBorder="1" applyAlignment="1">
      <alignment vertical="top"/>
    </xf>
    <xf numFmtId="3" fontId="44" fillId="34" borderId="30" xfId="0" applyNumberFormat="1" applyFont="1" applyFill="1" applyBorder="1" applyAlignment="1">
      <alignment horizontal="right"/>
    </xf>
    <xf numFmtId="2" fontId="3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76" fillId="35" borderId="52" xfId="0" applyNumberFormat="1" applyFont="1" applyFill="1" applyBorder="1" applyAlignment="1">
      <alignment horizontal="right"/>
    </xf>
    <xf numFmtId="3" fontId="0" fillId="0" borderId="52" xfId="0" applyNumberFormat="1" applyBorder="1" applyAlignment="1">
      <alignment horizontal="right"/>
    </xf>
    <xf numFmtId="0" fontId="76" fillId="35" borderId="52" xfId="0" applyFont="1" applyFill="1" applyBorder="1" applyAlignment="1">
      <alignment horizontal="center"/>
    </xf>
    <xf numFmtId="3" fontId="0" fillId="33" borderId="52" xfId="0" applyNumberFormat="1" applyFont="1" applyFill="1" applyBorder="1" applyAlignment="1">
      <alignment horizontal="right"/>
    </xf>
    <xf numFmtId="3" fontId="76" fillId="35" borderId="52" xfId="0" applyNumberFormat="1" applyFont="1" applyFill="1" applyBorder="1" applyAlignment="1">
      <alignment horizontal="right"/>
    </xf>
    <xf numFmtId="3" fontId="0" fillId="0" borderId="53" xfId="0" applyNumberFormat="1" applyFill="1" applyBorder="1" applyAlignment="1">
      <alignment horizontal="right" wrapText="1"/>
    </xf>
    <xf numFmtId="0" fontId="99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94" fillId="0" borderId="0" xfId="0" applyFont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3" fontId="90" fillId="33" borderId="54" xfId="0" applyNumberFormat="1" applyFont="1" applyFill="1" applyBorder="1" applyAlignment="1">
      <alignment/>
    </xf>
    <xf numFmtId="3" fontId="90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78" fillId="33" borderId="17" xfId="0" applyNumberFormat="1" applyFont="1" applyFill="1" applyBorder="1" applyAlignment="1">
      <alignment/>
    </xf>
    <xf numFmtId="3" fontId="31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55" xfId="0" applyBorder="1" applyAlignment="1">
      <alignment/>
    </xf>
    <xf numFmtId="3" fontId="0" fillId="0" borderId="55" xfId="0" applyNumberFormat="1" applyBorder="1" applyAlignment="1">
      <alignment/>
    </xf>
    <xf numFmtId="3" fontId="78" fillId="33" borderId="13" xfId="0" applyNumberFormat="1" applyFont="1" applyFill="1" applyBorder="1" applyAlignment="1">
      <alignment horizontal="right"/>
    </xf>
    <xf numFmtId="0" fontId="100" fillId="37" borderId="51" xfId="0" applyFont="1" applyFill="1" applyBorder="1" applyAlignment="1">
      <alignment wrapText="1"/>
    </xf>
    <xf numFmtId="3" fontId="78" fillId="33" borderId="56" xfId="0" applyNumberFormat="1" applyFont="1" applyFill="1" applyBorder="1" applyAlignment="1">
      <alignment/>
    </xf>
    <xf numFmtId="3" fontId="0" fillId="0" borderId="57" xfId="0" applyNumberFormat="1" applyBorder="1" applyAlignment="1">
      <alignment/>
    </xf>
    <xf numFmtId="3" fontId="78" fillId="33" borderId="58" xfId="0" applyNumberFormat="1" applyFont="1" applyFill="1" applyBorder="1" applyAlignment="1">
      <alignment/>
    </xf>
    <xf numFmtId="3" fontId="31" fillId="33" borderId="57" xfId="0" applyNumberFormat="1" applyFont="1" applyFill="1" applyBorder="1" applyAlignment="1">
      <alignment/>
    </xf>
    <xf numFmtId="0" fontId="0" fillId="0" borderId="59" xfId="0" applyBorder="1" applyAlignment="1">
      <alignment/>
    </xf>
    <xf numFmtId="0" fontId="78" fillId="37" borderId="60" xfId="0" applyFont="1" applyFill="1" applyBorder="1" applyAlignment="1">
      <alignment horizontal="right"/>
    </xf>
    <xf numFmtId="0" fontId="78" fillId="37" borderId="61" xfId="0" applyFont="1" applyFill="1" applyBorder="1" applyAlignment="1">
      <alignment horizontal="right"/>
    </xf>
    <xf numFmtId="0" fontId="78" fillId="35" borderId="62" xfId="0" applyFont="1" applyFill="1" applyBorder="1" applyAlignment="1">
      <alignment horizontal="right" wrapText="1"/>
    </xf>
    <xf numFmtId="0" fontId="78" fillId="35" borderId="63" xfId="0" applyFont="1" applyFill="1" applyBorder="1" applyAlignment="1">
      <alignment horizontal="right" wrapText="1"/>
    </xf>
    <xf numFmtId="0" fontId="78" fillId="37" borderId="63" xfId="0" applyFont="1" applyFill="1" applyBorder="1" applyAlignment="1">
      <alignment horizontal="right"/>
    </xf>
    <xf numFmtId="0" fontId="78" fillId="35" borderId="62" xfId="0" applyFont="1" applyFill="1" applyBorder="1" applyAlignment="1">
      <alignment horizontal="right"/>
    </xf>
    <xf numFmtId="0" fontId="78" fillId="35" borderId="63" xfId="0" applyFont="1" applyFill="1" applyBorder="1" applyAlignment="1">
      <alignment horizontal="right"/>
    </xf>
    <xf numFmtId="0" fontId="78" fillId="35" borderId="61" xfId="0" applyFont="1" applyFill="1" applyBorder="1" applyAlignment="1">
      <alignment horizontal="right"/>
    </xf>
    <xf numFmtId="3" fontId="78" fillId="36" borderId="51" xfId="0" applyNumberFormat="1" applyFont="1" applyFill="1" applyBorder="1" applyAlignment="1">
      <alignment horizontal="right" vertical="top" wrapText="1"/>
    </xf>
    <xf numFmtId="3" fontId="78" fillId="36" borderId="49" xfId="0" applyNumberFormat="1" applyFont="1" applyFill="1" applyBorder="1" applyAlignment="1">
      <alignment vertical="top" wrapText="1"/>
    </xf>
    <xf numFmtId="3" fontId="78" fillId="36" borderId="64" xfId="0" applyNumberFormat="1" applyFont="1" applyFill="1" applyBorder="1" applyAlignment="1">
      <alignment vertical="top" wrapText="1"/>
    </xf>
    <xf numFmtId="3" fontId="78" fillId="35" borderId="49" xfId="0" applyNumberFormat="1" applyFont="1" applyFill="1" applyBorder="1" applyAlignment="1">
      <alignment vertical="top" wrapText="1"/>
    </xf>
    <xf numFmtId="3" fontId="78" fillId="35" borderId="65" xfId="0" applyNumberFormat="1" applyFont="1" applyFill="1" applyBorder="1" applyAlignment="1">
      <alignment vertical="top" wrapText="1"/>
    </xf>
    <xf numFmtId="3" fontId="78" fillId="36" borderId="65" xfId="0" applyNumberFormat="1" applyFont="1" applyFill="1" applyBorder="1" applyAlignment="1">
      <alignment vertical="top" wrapText="1"/>
    </xf>
    <xf numFmtId="3" fontId="78" fillId="35" borderId="64" xfId="0" applyNumberFormat="1" applyFont="1" applyFill="1" applyBorder="1" applyAlignment="1">
      <alignment vertical="top" wrapText="1"/>
    </xf>
    <xf numFmtId="3" fontId="78" fillId="36" borderId="25" xfId="0" applyNumberFormat="1" applyFont="1" applyFill="1" applyBorder="1" applyAlignment="1">
      <alignment vertical="top" wrapText="1"/>
    </xf>
    <xf numFmtId="3" fontId="78" fillId="33" borderId="18" xfId="0" applyNumberFormat="1" applyFont="1" applyFill="1" applyBorder="1" applyAlignment="1">
      <alignment/>
    </xf>
    <xf numFmtId="3" fontId="78" fillId="33" borderId="14" xfId="0" applyNumberFormat="1" applyFont="1" applyFill="1" applyBorder="1" applyAlignment="1">
      <alignment/>
    </xf>
    <xf numFmtId="3" fontId="78" fillId="33" borderId="12" xfId="0" applyNumberFormat="1" applyFont="1" applyFill="1" applyBorder="1" applyAlignment="1">
      <alignment/>
    </xf>
    <xf numFmtId="3" fontId="31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66" xfId="0" applyBorder="1" applyAlignment="1">
      <alignment/>
    </xf>
    <xf numFmtId="0" fontId="100" fillId="35" borderId="55" xfId="0" applyFont="1" applyFill="1" applyBorder="1" applyAlignment="1">
      <alignment horizontal="center"/>
    </xf>
    <xf numFmtId="0" fontId="100" fillId="35" borderId="66" xfId="0" applyFont="1" applyFill="1" applyBorder="1" applyAlignment="1">
      <alignment horizontal="center"/>
    </xf>
    <xf numFmtId="0" fontId="100" fillId="35" borderId="59" xfId="0" applyFont="1" applyFill="1" applyBorder="1" applyAlignment="1">
      <alignment horizontal="center"/>
    </xf>
    <xf numFmtId="0" fontId="76" fillId="35" borderId="0" xfId="0" applyFont="1" applyFill="1" applyBorder="1" applyAlignment="1">
      <alignment horizontal="right" wrapText="1"/>
    </xf>
    <xf numFmtId="3" fontId="76" fillId="35" borderId="0" xfId="0" applyNumberFormat="1" applyFont="1" applyFill="1" applyBorder="1" applyAlignment="1">
      <alignment horizontal="right" wrapText="1"/>
    </xf>
    <xf numFmtId="0" fontId="37" fillId="0" borderId="0" xfId="0" applyFont="1" applyAlignment="1">
      <alignment horizontal="center"/>
    </xf>
    <xf numFmtId="15" fontId="39" fillId="0" borderId="0" xfId="0" applyNumberFormat="1" applyFont="1" applyAlignment="1" quotePrefix="1">
      <alignment horizontal="center"/>
    </xf>
    <xf numFmtId="0" fontId="10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92" fillId="0" borderId="24" xfId="0" applyFont="1" applyBorder="1" applyAlignment="1">
      <alignment horizontal="center"/>
    </xf>
    <xf numFmtId="0" fontId="100" fillId="37" borderId="62" xfId="0" applyFont="1" applyFill="1" applyBorder="1" applyAlignment="1">
      <alignment horizontal="left" vertical="center" wrapText="1"/>
    </xf>
    <xf numFmtId="0" fontId="100" fillId="37" borderId="63" xfId="0" applyFont="1" applyFill="1" applyBorder="1" applyAlignment="1">
      <alignment horizontal="left" vertical="center" wrapText="1"/>
    </xf>
    <xf numFmtId="0" fontId="100" fillId="37" borderId="61" xfId="0" applyFont="1" applyFill="1" applyBorder="1" applyAlignment="1">
      <alignment horizontal="left" vertical="center" wrapText="1"/>
    </xf>
    <xf numFmtId="0" fontId="100" fillId="35" borderId="60" xfId="0" applyFont="1" applyFill="1" applyBorder="1" applyAlignment="1">
      <alignment horizontal="left" vertical="center" wrapText="1"/>
    </xf>
    <xf numFmtId="0" fontId="100" fillId="35" borderId="63" xfId="0" applyFont="1" applyFill="1" applyBorder="1" applyAlignment="1">
      <alignment horizontal="left" vertical="center" wrapText="1"/>
    </xf>
    <xf numFmtId="0" fontId="100" fillId="35" borderId="61" xfId="0" applyFont="1" applyFill="1" applyBorder="1" applyAlignment="1">
      <alignment horizontal="left" vertical="center" wrapText="1"/>
    </xf>
    <xf numFmtId="0" fontId="102" fillId="0" borderId="24" xfId="0" applyFont="1" applyBorder="1" applyAlignment="1">
      <alignment horizontal="center"/>
    </xf>
    <xf numFmtId="0" fontId="92" fillId="0" borderId="0" xfId="0" applyFont="1" applyAlignment="1">
      <alignment horizontal="center"/>
    </xf>
    <xf numFmtId="0" fontId="103" fillId="35" borderId="22" xfId="0" applyFont="1" applyFill="1" applyBorder="1" applyAlignment="1">
      <alignment/>
    </xf>
    <xf numFmtId="0" fontId="103" fillId="35" borderId="11" xfId="0" applyFont="1" applyFill="1" applyBorder="1" applyAlignment="1">
      <alignment/>
    </xf>
    <xf numFmtId="0" fontId="103" fillId="35" borderId="21" xfId="0" applyFont="1" applyFill="1" applyBorder="1" applyAlignment="1">
      <alignment/>
    </xf>
    <xf numFmtId="0" fontId="103" fillId="35" borderId="14" xfId="0" applyFont="1" applyFill="1" applyBorder="1" applyAlignment="1">
      <alignment/>
    </xf>
    <xf numFmtId="0" fontId="100" fillId="35" borderId="67" xfId="0" applyFont="1" applyFill="1" applyBorder="1" applyAlignment="1">
      <alignment horizontal="center"/>
    </xf>
    <xf numFmtId="0" fontId="100" fillId="35" borderId="68" xfId="0" applyFont="1" applyFill="1" applyBorder="1" applyAlignment="1">
      <alignment horizontal="center"/>
    </xf>
    <xf numFmtId="0" fontId="100" fillId="35" borderId="69" xfId="0" applyFont="1" applyFill="1" applyBorder="1" applyAlignment="1">
      <alignment horizontal="center"/>
    </xf>
    <xf numFmtId="0" fontId="100" fillId="35" borderId="70" xfId="0" applyFont="1" applyFill="1" applyBorder="1" applyAlignment="1">
      <alignment horizontal="center" wrapText="1"/>
    </xf>
    <xf numFmtId="0" fontId="100" fillId="35" borderId="64" xfId="0" applyFont="1" applyFill="1" applyBorder="1" applyAlignment="1">
      <alignment horizontal="center" wrapText="1"/>
    </xf>
    <xf numFmtId="0" fontId="100" fillId="37" borderId="60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3" fontId="83" fillId="34" borderId="48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20" xfId="0" applyNumberFormat="1" applyBorder="1" applyAlignment="1">
      <alignment vertical="center" wrapText="1"/>
    </xf>
    <xf numFmtId="3" fontId="81" fillId="34" borderId="31" xfId="0" applyNumberFormat="1" applyFont="1" applyFill="1" applyBorder="1" applyAlignment="1">
      <alignment horizontal="center"/>
    </xf>
    <xf numFmtId="3" fontId="81" fillId="34" borderId="10" xfId="0" applyNumberFormat="1" applyFont="1" applyFill="1" applyBorder="1" applyAlignment="1">
      <alignment horizontal="center"/>
    </xf>
    <xf numFmtId="3" fontId="83" fillId="37" borderId="26" xfId="0" applyNumberFormat="1" applyFont="1" applyFill="1" applyBorder="1" applyAlignment="1">
      <alignment wrapText="1"/>
    </xf>
    <xf numFmtId="3" fontId="83" fillId="37" borderId="0" xfId="0" applyNumberFormat="1" applyFont="1" applyFill="1" applyBorder="1" applyAlignment="1">
      <alignment wrapText="1"/>
    </xf>
    <xf numFmtId="3" fontId="83" fillId="37" borderId="71" xfId="0" applyNumberFormat="1" applyFont="1" applyFill="1" applyBorder="1" applyAlignment="1">
      <alignment wrapText="1"/>
    </xf>
    <xf numFmtId="3" fontId="83" fillId="37" borderId="72" xfId="0" applyNumberFormat="1" applyFont="1" applyFill="1" applyBorder="1" applyAlignment="1">
      <alignment wrapText="1"/>
    </xf>
    <xf numFmtId="3" fontId="83" fillId="37" borderId="28" xfId="0" applyNumberFormat="1" applyFont="1" applyFill="1" applyBorder="1" applyAlignment="1">
      <alignment wrapText="1"/>
    </xf>
    <xf numFmtId="3" fontId="83" fillId="37" borderId="26" xfId="0" applyNumberFormat="1" applyFont="1" applyFill="1" applyBorder="1" applyAlignment="1">
      <alignment/>
    </xf>
    <xf numFmtId="3" fontId="90" fillId="0" borderId="0" xfId="0" applyNumberFormat="1" applyFont="1" applyBorder="1" applyAlignment="1">
      <alignment/>
    </xf>
    <xf numFmtId="3" fontId="90" fillId="0" borderId="71" xfId="0" applyNumberFormat="1" applyFont="1" applyBorder="1" applyAlignment="1">
      <alignment/>
    </xf>
    <xf numFmtId="3" fontId="83" fillId="37" borderId="73" xfId="0" applyNumberFormat="1" applyFont="1" applyFill="1" applyBorder="1" applyAlignment="1">
      <alignment wrapText="1"/>
    </xf>
    <xf numFmtId="3" fontId="83" fillId="37" borderId="20" xfId="0" applyNumberFormat="1" applyFont="1" applyFill="1" applyBorder="1" applyAlignment="1">
      <alignment wrapText="1"/>
    </xf>
    <xf numFmtId="3" fontId="83" fillId="37" borderId="30" xfId="0" applyNumberFormat="1" applyFont="1" applyFill="1" applyBorder="1" applyAlignment="1">
      <alignment wrapText="1"/>
    </xf>
    <xf numFmtId="0" fontId="88" fillId="34" borderId="44" xfId="0" applyFont="1" applyFill="1" applyBorder="1" applyAlignment="1">
      <alignment horizontal="center" wrapText="1"/>
    </xf>
    <xf numFmtId="0" fontId="88" fillId="34" borderId="51" xfId="0" applyFont="1" applyFill="1" applyBorder="1" applyAlignment="1">
      <alignment horizontal="center" wrapText="1"/>
    </xf>
    <xf numFmtId="0" fontId="88" fillId="34" borderId="26" xfId="0" applyFont="1" applyFill="1" applyBorder="1" applyAlignment="1">
      <alignment horizontal="center"/>
    </xf>
    <xf numFmtId="0" fontId="88" fillId="34" borderId="73" xfId="0" applyFont="1" applyFill="1" applyBorder="1" applyAlignment="1">
      <alignment horizontal="center"/>
    </xf>
    <xf numFmtId="0" fontId="88" fillId="34" borderId="74" xfId="0" applyFont="1" applyFill="1" applyBorder="1" applyAlignment="1">
      <alignment horizontal="center"/>
    </xf>
    <xf numFmtId="0" fontId="104" fillId="33" borderId="23" xfId="0" applyFont="1" applyFill="1" applyBorder="1" applyAlignment="1">
      <alignment horizontal="left" wrapText="1"/>
    </xf>
    <xf numFmtId="0" fontId="88" fillId="34" borderId="28" xfId="0" applyFont="1" applyFill="1" applyBorder="1" applyAlignment="1">
      <alignment horizontal="center"/>
    </xf>
    <xf numFmtId="0" fontId="92" fillId="0" borderId="24" xfId="0" applyFont="1" applyBorder="1" applyAlignment="1">
      <alignment horizontal="left"/>
    </xf>
    <xf numFmtId="0" fontId="94" fillId="0" borderId="0" xfId="0" applyFont="1" applyBorder="1" applyAlignment="1">
      <alignment horizontal="left"/>
    </xf>
    <xf numFmtId="49" fontId="88" fillId="34" borderId="26" xfId="0" applyNumberFormat="1" applyFont="1" applyFill="1" applyBorder="1" applyAlignment="1">
      <alignment horizontal="center"/>
    </xf>
    <xf numFmtId="49" fontId="88" fillId="34" borderId="72" xfId="0" applyNumberFormat="1" applyFont="1" applyFill="1" applyBorder="1" applyAlignment="1">
      <alignment horizontal="center"/>
    </xf>
    <xf numFmtId="49" fontId="88" fillId="34" borderId="73" xfId="0" applyNumberFormat="1" applyFont="1" applyFill="1" applyBorder="1" applyAlignment="1">
      <alignment horizontal="center"/>
    </xf>
    <xf numFmtId="0" fontId="88" fillId="34" borderId="72" xfId="0" applyFont="1" applyFill="1" applyBorder="1" applyAlignment="1">
      <alignment horizontal="center"/>
    </xf>
    <xf numFmtId="0" fontId="88" fillId="34" borderId="26" xfId="0" applyFont="1" applyFill="1" applyBorder="1" applyAlignment="1">
      <alignment horizontal="center" vertical="center" wrapText="1"/>
    </xf>
    <xf numFmtId="0" fontId="88" fillId="34" borderId="28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6" fillId="0" borderId="0" xfId="0" applyFont="1" applyAlignment="1">
      <alignment horizontal="center"/>
    </xf>
    <xf numFmtId="0" fontId="76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6" fillId="35" borderId="52" xfId="0" applyFont="1" applyFill="1" applyBorder="1" applyAlignment="1">
      <alignment horizontal="right"/>
    </xf>
    <xf numFmtId="0" fontId="76" fillId="35" borderId="58" xfId="0" applyFont="1" applyFill="1" applyBorder="1" applyAlignment="1">
      <alignment horizontal="right"/>
    </xf>
    <xf numFmtId="0" fontId="76" fillId="35" borderId="10" xfId="0" applyFont="1" applyFill="1" applyBorder="1" applyAlignment="1">
      <alignment horizontal="right"/>
    </xf>
    <xf numFmtId="0" fontId="94" fillId="0" borderId="0" xfId="0" applyFont="1" applyAlignment="1">
      <alignment horizontal="center"/>
    </xf>
    <xf numFmtId="0" fontId="96" fillId="0" borderId="0" xfId="0" applyFon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2" xfId="0" applyBorder="1" applyAlignment="1">
      <alignment horizontal="center"/>
    </xf>
    <xf numFmtId="0" fontId="76" fillId="35" borderId="75" xfId="0" applyFont="1" applyFill="1" applyBorder="1" applyAlignment="1">
      <alignment horizontal="center"/>
    </xf>
    <xf numFmtId="0" fontId="76" fillId="35" borderId="76" xfId="0" applyFont="1" applyFill="1" applyBorder="1" applyAlignment="1">
      <alignment horizontal="center"/>
    </xf>
    <xf numFmtId="0" fontId="76" fillId="35" borderId="70" xfId="0" applyFont="1" applyFill="1" applyBorder="1" applyAlignment="1">
      <alignment horizontal="center"/>
    </xf>
    <xf numFmtId="3" fontId="76" fillId="35" borderId="77" xfId="0" applyNumberFormat="1" applyFont="1" applyFill="1" applyBorder="1" applyAlignment="1">
      <alignment horizontal="center"/>
    </xf>
    <xf numFmtId="3" fontId="76" fillId="35" borderId="57" xfId="0" applyNumberFormat="1" applyFont="1" applyFill="1" applyBorder="1" applyAlignment="1">
      <alignment horizontal="center"/>
    </xf>
    <xf numFmtId="3" fontId="76" fillId="35" borderId="64" xfId="0" applyNumberFormat="1" applyFont="1" applyFill="1" applyBorder="1" applyAlignment="1">
      <alignment horizontal="center"/>
    </xf>
    <xf numFmtId="49" fontId="0" fillId="0" borderId="52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0" fillId="0" borderId="78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2" xfId="0" applyBorder="1" applyAlignment="1">
      <alignment horizontal="left" vertical="center" wrapText="1"/>
    </xf>
    <xf numFmtId="0" fontId="0" fillId="0" borderId="78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center"/>
    </xf>
    <xf numFmtId="0" fontId="0" fillId="0" borderId="78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2" xfId="0" applyNumberFormat="1" applyBorder="1" applyAlignment="1">
      <alignment horizontal="center" vertical="center"/>
    </xf>
    <xf numFmtId="0" fontId="0" fillId="0" borderId="78" xfId="0" applyNumberFormat="1" applyBorder="1" applyAlignment="1">
      <alignment horizontal="center" vertical="center"/>
    </xf>
    <xf numFmtId="0" fontId="0" fillId="0" borderId="78" xfId="0" applyBorder="1" applyAlignment="1">
      <alignment horizontal="left" wrapText="1"/>
    </xf>
    <xf numFmtId="0" fontId="0" fillId="0" borderId="58" xfId="0" applyBorder="1" applyAlignment="1">
      <alignment horizontal="left" wrapText="1"/>
    </xf>
    <xf numFmtId="49" fontId="0" fillId="0" borderId="78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8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2" xfId="0" applyBorder="1" applyAlignment="1">
      <alignment horizontal="left" vertical="top" wrapText="1"/>
    </xf>
    <xf numFmtId="0" fontId="0" fillId="0" borderId="78" xfId="0" applyFont="1" applyBorder="1" applyAlignment="1">
      <alignment horizontal="left" vertical="top" wrapText="1"/>
    </xf>
    <xf numFmtId="0" fontId="0" fillId="0" borderId="5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6" fillId="35" borderId="79" xfId="0" applyFont="1" applyFill="1" applyBorder="1" applyAlignment="1">
      <alignment horizontal="center" vertical="center"/>
    </xf>
    <xf numFmtId="0" fontId="6" fillId="35" borderId="80" xfId="0" applyFont="1" applyFill="1" applyBorder="1" applyAlignment="1">
      <alignment horizontal="center" vertical="center"/>
    </xf>
    <xf numFmtId="0" fontId="6" fillId="35" borderId="81" xfId="0" applyFont="1" applyFill="1" applyBorder="1" applyAlignment="1">
      <alignment horizontal="center" vertical="center"/>
    </xf>
    <xf numFmtId="0" fontId="6" fillId="35" borderId="82" xfId="0" applyFont="1" applyFill="1" applyBorder="1" applyAlignment="1">
      <alignment horizontal="center" vertical="center"/>
    </xf>
    <xf numFmtId="0" fontId="6" fillId="35" borderId="83" xfId="0" applyFont="1" applyFill="1" applyBorder="1" applyAlignment="1">
      <alignment horizontal="center" vertical="center"/>
    </xf>
    <xf numFmtId="0" fontId="6" fillId="35" borderId="84" xfId="0" applyFont="1" applyFill="1" applyBorder="1" applyAlignment="1">
      <alignment horizontal="center" vertical="center"/>
    </xf>
    <xf numFmtId="0" fontId="16" fillId="36" borderId="85" xfId="0" applyFont="1" applyFill="1" applyBorder="1" applyAlignment="1">
      <alignment horizontal="center" vertical="center"/>
    </xf>
    <xf numFmtId="0" fontId="16" fillId="36" borderId="86" xfId="0" applyFont="1" applyFill="1" applyBorder="1" applyAlignment="1">
      <alignment horizontal="center" vertical="center"/>
    </xf>
    <xf numFmtId="0" fontId="16" fillId="36" borderId="87" xfId="0" applyFont="1" applyFill="1" applyBorder="1" applyAlignment="1">
      <alignment horizontal="center" vertical="center"/>
    </xf>
    <xf numFmtId="0" fontId="16" fillId="36" borderId="88" xfId="0" applyFont="1" applyFill="1" applyBorder="1" applyAlignment="1">
      <alignment horizontal="center" vertical="center"/>
    </xf>
    <xf numFmtId="0" fontId="16" fillId="36" borderId="89" xfId="0" applyFont="1" applyFill="1" applyBorder="1" applyAlignment="1">
      <alignment horizontal="center" vertical="center"/>
    </xf>
    <xf numFmtId="0" fontId="23" fillId="36" borderId="90" xfId="0" applyFont="1" applyFill="1" applyBorder="1" applyAlignment="1">
      <alignment horizontal="center" vertical="center" textRotation="90"/>
    </xf>
    <xf numFmtId="0" fontId="23" fillId="36" borderId="91" xfId="0" applyFont="1" applyFill="1" applyBorder="1" applyAlignment="1">
      <alignment horizontal="center" vertical="center" textRotation="90"/>
    </xf>
    <xf numFmtId="0" fontId="23" fillId="36" borderId="92" xfId="0" applyFont="1" applyFill="1" applyBorder="1" applyAlignment="1">
      <alignment horizontal="center" vertical="center" textRotation="90"/>
    </xf>
    <xf numFmtId="0" fontId="23" fillId="36" borderId="53" xfId="0" applyFont="1" applyFill="1" applyBorder="1" applyAlignment="1">
      <alignment horizontal="center" vertical="center" textRotation="90"/>
    </xf>
    <xf numFmtId="0" fontId="23" fillId="36" borderId="93" xfId="0" applyFont="1" applyFill="1" applyBorder="1" applyAlignment="1">
      <alignment horizontal="center" vertical="center" textRotation="90" wrapText="1"/>
    </xf>
    <xf numFmtId="0" fontId="79" fillId="36" borderId="94" xfId="0" applyFont="1" applyFill="1" applyBorder="1" applyAlignment="1">
      <alignment horizontal="center" vertical="center" textRotation="90"/>
    </xf>
    <xf numFmtId="0" fontId="23" fillId="36" borderId="37" xfId="0" applyFont="1" applyFill="1" applyBorder="1" applyAlignment="1">
      <alignment horizontal="center" vertical="center" textRotation="90"/>
    </xf>
    <xf numFmtId="0" fontId="23" fillId="36" borderId="38" xfId="0" applyFont="1" applyFill="1" applyBorder="1" applyAlignment="1">
      <alignment horizontal="center" vertical="center" textRotation="90"/>
    </xf>
    <xf numFmtId="0" fontId="23" fillId="36" borderId="95" xfId="0" applyFont="1" applyFill="1" applyBorder="1" applyAlignment="1">
      <alignment horizontal="center" vertical="center" textRotation="90"/>
    </xf>
    <xf numFmtId="0" fontId="23" fillId="36" borderId="96" xfId="0" applyFont="1" applyFill="1" applyBorder="1" applyAlignment="1">
      <alignment horizontal="center" vertical="center" textRotation="90"/>
    </xf>
    <xf numFmtId="0" fontId="23" fillId="36" borderId="97" xfId="0" applyFont="1" applyFill="1" applyBorder="1" applyAlignment="1">
      <alignment horizontal="center" vertical="center" textRotation="90"/>
    </xf>
    <xf numFmtId="0" fontId="23" fillId="36" borderId="95" xfId="0" applyFont="1" applyFill="1" applyBorder="1" applyAlignment="1">
      <alignment horizontal="center" vertical="center" textRotation="90" wrapText="1"/>
    </xf>
    <xf numFmtId="0" fontId="79" fillId="36" borderId="98" xfId="0" applyFont="1" applyFill="1" applyBorder="1" applyAlignment="1">
      <alignment horizontal="center" vertical="center" textRotation="90"/>
    </xf>
    <xf numFmtId="0" fontId="23" fillId="36" borderId="38" xfId="0" applyFont="1" applyFill="1" applyBorder="1" applyAlignment="1">
      <alignment horizontal="center" vertical="center" textRotation="90" wrapText="1"/>
    </xf>
    <xf numFmtId="0" fontId="79" fillId="36" borderId="95" xfId="0" applyFont="1" applyFill="1" applyBorder="1" applyAlignment="1">
      <alignment horizontal="center" vertical="center" textRotation="90"/>
    </xf>
    <xf numFmtId="0" fontId="23" fillId="36" borderId="10" xfId="0" applyFont="1" applyFill="1" applyBorder="1" applyAlignment="1">
      <alignment horizontal="center" vertical="center" textRotation="90"/>
    </xf>
    <xf numFmtId="0" fontId="105" fillId="36" borderId="96" xfId="0" applyFont="1" applyFill="1" applyBorder="1" applyAlignment="1">
      <alignment horizontal="center" vertical="center" textRotation="90"/>
    </xf>
    <xf numFmtId="0" fontId="105" fillId="36" borderId="97" xfId="0" applyFont="1" applyFill="1" applyBorder="1" applyAlignment="1">
      <alignment horizontal="center" vertical="center" textRotation="90"/>
    </xf>
    <xf numFmtId="0" fontId="23" fillId="36" borderId="99" xfId="0" applyFont="1" applyFill="1" applyBorder="1" applyAlignment="1">
      <alignment horizontal="center" vertical="center" textRotation="90"/>
    </xf>
    <xf numFmtId="0" fontId="23" fillId="36" borderId="100" xfId="0" applyFont="1" applyFill="1" applyBorder="1" applyAlignment="1">
      <alignment horizontal="center" vertical="center" textRotation="90"/>
    </xf>
    <xf numFmtId="3" fontId="0" fillId="0" borderId="52" xfId="0" applyNumberFormat="1" applyFont="1" applyBorder="1" applyAlignment="1">
      <alignment horizontal="right"/>
    </xf>
    <xf numFmtId="3" fontId="0" fillId="0" borderId="58" xfId="0" applyNumberFormat="1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58" xfId="0" applyFont="1" applyBorder="1" applyAlignment="1">
      <alignment horizontal="right"/>
    </xf>
    <xf numFmtId="0" fontId="76" fillId="35" borderId="52" xfId="0" applyFont="1" applyFill="1" applyBorder="1" applyAlignment="1">
      <alignment horizontal="center"/>
    </xf>
    <xf numFmtId="0" fontId="76" fillId="35" borderId="58" xfId="0" applyFont="1" applyFill="1" applyBorder="1" applyAlignment="1">
      <alignment horizont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8" xfId="0" applyNumberFormat="1" applyFont="1" applyBorder="1" applyAlignment="1">
      <alignment horizontal="right" vertical="center"/>
    </xf>
    <xf numFmtId="4" fontId="0" fillId="33" borderId="52" xfId="0" applyNumberFormat="1" applyFont="1" applyFill="1" applyBorder="1" applyAlignment="1">
      <alignment horizontal="right" vertical="center"/>
    </xf>
    <xf numFmtId="4" fontId="0" fillId="33" borderId="58" xfId="0" applyNumberFormat="1" applyFont="1" applyFill="1" applyBorder="1" applyAlignment="1">
      <alignment horizontal="right" vertical="center"/>
    </xf>
    <xf numFmtId="0" fontId="9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2" xfId="0" applyNumberFormat="1" applyBorder="1" applyAlignment="1">
      <alignment horizontal="right"/>
    </xf>
    <xf numFmtId="3" fontId="0" fillId="0" borderId="58" xfId="0" applyNumberFormat="1" applyBorder="1" applyAlignment="1">
      <alignment horizontal="right"/>
    </xf>
    <xf numFmtId="0" fontId="0" fillId="0" borderId="58" xfId="0" applyBorder="1" applyAlignment="1">
      <alignment horizontal="right"/>
    </xf>
    <xf numFmtId="3" fontId="0" fillId="0" borderId="52" xfId="0" applyNumberFormat="1" applyBorder="1" applyAlignment="1">
      <alignment horizontal="right" vertical="center"/>
    </xf>
    <xf numFmtId="3" fontId="0" fillId="0" borderId="58" xfId="0" applyNumberFormat="1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94" fillId="0" borderId="0" xfId="0" applyFont="1" applyBorder="1" applyAlignment="1">
      <alignment horizontal="center" wrapText="1"/>
    </xf>
    <xf numFmtId="0" fontId="7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right" wrapText="1"/>
    </xf>
    <xf numFmtId="0" fontId="76" fillId="35" borderId="52" xfId="0" applyFont="1" applyFill="1" applyBorder="1" applyAlignment="1">
      <alignment horizontal="right" wrapText="1"/>
    </xf>
    <xf numFmtId="0" fontId="76" fillId="35" borderId="78" xfId="0" applyFont="1" applyFill="1" applyBorder="1" applyAlignment="1">
      <alignment horizontal="right" wrapText="1"/>
    </xf>
    <xf numFmtId="0" fontId="76" fillId="35" borderId="58" xfId="0" applyFont="1" applyFill="1" applyBorder="1" applyAlignment="1">
      <alignment horizontal="right" wrapText="1"/>
    </xf>
    <xf numFmtId="0" fontId="76" fillId="35" borderId="92" xfId="0" applyFont="1" applyFill="1" applyBorder="1" applyAlignment="1">
      <alignment horizontal="center" vertical="center" wrapText="1"/>
    </xf>
    <xf numFmtId="0" fontId="76" fillId="35" borderId="53" xfId="0" applyFont="1" applyFill="1" applyBorder="1" applyAlignment="1">
      <alignment horizontal="center" vertical="center" wrapText="1"/>
    </xf>
    <xf numFmtId="0" fontId="76" fillId="35" borderId="17" xfId="0" applyFont="1" applyFill="1" applyBorder="1" applyAlignment="1">
      <alignment horizontal="center" vertical="center" wrapText="1"/>
    </xf>
    <xf numFmtId="0" fontId="99" fillId="0" borderId="24" xfId="0" applyFont="1" applyBorder="1" applyAlignment="1">
      <alignment horizontal="left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27&amp;yil0=2010" TargetMode="External" /><Relationship Id="rId7" Type="http://schemas.openxmlformats.org/officeDocument/2006/relationships/hyperlink" Target="http://www.ticaretsicil.gov.tr/istatistik/yabanci_iller_detay.php?il_kod=48&amp;yil0=2010" TargetMode="External" /><Relationship Id="rId8" Type="http://schemas.openxmlformats.org/officeDocument/2006/relationships/hyperlink" Target="http://www.ticaretsicil.gov.tr/istatistik/yabanci_iller_detay.php?il_kod=33&amp;yil0=2010" TargetMode="External" /><Relationship Id="rId9" Type="http://schemas.openxmlformats.org/officeDocument/2006/relationships/hyperlink" Target="http://www.ticaretsicil.gov.tr/istatistik/yabanci_iller_detay.php?il_kod=42&amp;yil0=2010" TargetMode="External" /><Relationship Id="rId10" Type="http://schemas.openxmlformats.org/officeDocument/2006/relationships/hyperlink" Target="http://www.ticaretsicil.gov.tr/istatistik/yabanci_iller_detay.php?il_kod=31&amp;yil0=2010" TargetMode="External" /><Relationship Id="rId11" Type="http://schemas.openxmlformats.org/officeDocument/2006/relationships/hyperlink" Target="http://www.ticaretsicil.gov.tr/istatistik/yabanci_iller_detay.php?il_kod=27&amp;yil0=2010" TargetMode="External" /><Relationship Id="rId12" Type="http://schemas.openxmlformats.org/officeDocument/2006/relationships/hyperlink" Target="http://www.ticaretsicil.gov.tr/istatistik/yabanci_iller_detay.php?il_kod=1&amp;yil0=2010" TargetMode="External" /><Relationship Id="rId13" Type="http://schemas.openxmlformats.org/officeDocument/2006/relationships/hyperlink" Target="http://www.ticaretsicil.gov.tr/istatistik/yabanci_iller_detay.php?il_kod=16&amp;yil0=2010" TargetMode="External" /><Relationship Id="rId14" Type="http://schemas.openxmlformats.org/officeDocument/2006/relationships/hyperlink" Target="http://www.ticaretsicil.gov.tr/istatistik/yabanci_iller_detay.php?il_kod=61&amp;yil0=2010" TargetMode="External" /><Relationship Id="rId15" Type="http://schemas.openxmlformats.org/officeDocument/2006/relationships/hyperlink" Target="http://www.ticaretsicil.gov.tr/istatistik/yabanci_iller_detay.php?il_kod=41&amp;yil0=2010" TargetMode="External" /><Relationship Id="rId16" Type="http://schemas.openxmlformats.org/officeDocument/2006/relationships/hyperlink" Target="http://www.ticaretsicil.gov.tr/istatistik/yabanci_iller_detay.php?il_kod=45&amp;yil0=2010" TargetMode="External" /><Relationship Id="rId17" Type="http://schemas.openxmlformats.org/officeDocument/2006/relationships/hyperlink" Target="http://www.ticaretsicil.gov.tr/istatistik/yabanci_iller_detay.php?il_kod=3&amp;yil0=2010" TargetMode="External" /><Relationship Id="rId18" Type="http://schemas.openxmlformats.org/officeDocument/2006/relationships/hyperlink" Target="http://www.ticaretsicil.gov.tr/istatistik/yabanci_iller_detay.php?il_kod=32&amp;yil0=2010" TargetMode="External" /><Relationship Id="rId19" Type="http://schemas.openxmlformats.org/officeDocument/2006/relationships/hyperlink" Target="http://www.ticaretsicil.gov.tr/istatistik/yabanci_iller_detay.php?il_kod=59&amp;yil0=2010" TargetMode="External" /><Relationship Id="rId20" Type="http://schemas.openxmlformats.org/officeDocument/2006/relationships/hyperlink" Target="http://www.ticaretsicil.gov.tr/istatistik/yabanci_iller_detay.php?il_kod=22&amp;yil0=2010" TargetMode="External" /><Relationship Id="rId21" Type="http://schemas.openxmlformats.org/officeDocument/2006/relationships/hyperlink" Target="http://www.ticaretsicil.gov.tr/istatistik/yabanci_iller_detay.php?il_kod=65&amp;yil0=2010" TargetMode="External" /><Relationship Id="rId22" Type="http://schemas.openxmlformats.org/officeDocument/2006/relationships/hyperlink" Target="http://www.ticaretsicil.gov.tr/istatistik/yabanci_iller_detay.php?il_kod=38&amp;yil0=2010" TargetMode="External" /><Relationship Id="rId23" Type="http://schemas.openxmlformats.org/officeDocument/2006/relationships/hyperlink" Target="http://www.ticaretsicil.gov.tr/istatistik/yabanci_iller_detay.php?il_kod=14&amp;yil0=2010" TargetMode="External" /><Relationship Id="rId24" Type="http://schemas.openxmlformats.org/officeDocument/2006/relationships/hyperlink" Target="http://www.ticaretsicil.gov.tr/istatistik/yabanci_iller_detay.php?il_kod=26&amp;yil0=2010" TargetMode="External" /><Relationship Id="rId25" Type="http://schemas.openxmlformats.org/officeDocument/2006/relationships/hyperlink" Target="http://www.ticaretsicil.gov.tr/istatistik/yabanci_iller_detay.php?il_kod=68&amp;yil0=2010" TargetMode="External" /><Relationship Id="rId26" Type="http://schemas.openxmlformats.org/officeDocument/2006/relationships/hyperlink" Target="http://www.ticaretsicil.gov.tr/istatistik/yabanci_iller_detay.php?il_kod=54&amp;yil0=2010" TargetMode="External" /><Relationship Id="rId27" Type="http://schemas.openxmlformats.org/officeDocument/2006/relationships/hyperlink" Target="http://www.ticaretsicil.gov.tr/istatistik/yabanci_iller_detay.php?il_kod=77&amp;yil0=2010" TargetMode="External" /><Relationship Id="rId28" Type="http://schemas.openxmlformats.org/officeDocument/2006/relationships/hyperlink" Target="http://www.ticaretsicil.gov.tr/istatistik/yabanci_iller_detay.php?il_kod=52&amp;yil0=2010" TargetMode="External" /><Relationship Id="rId29" Type="http://schemas.openxmlformats.org/officeDocument/2006/relationships/hyperlink" Target="http://www.ticaretsicil.gov.tr/istatistik/yabanci_iller_detay.php?il_kod=44&amp;yil0=2010" TargetMode="External" /><Relationship Id="rId30" Type="http://schemas.openxmlformats.org/officeDocument/2006/relationships/hyperlink" Target="http://www.ticaretsicil.gov.tr/istatistik/yabanci_iller_detay.php?il_kod=67&amp;yil0=2010" TargetMode="External" /><Relationship Id="rId31" Type="http://schemas.openxmlformats.org/officeDocument/2006/relationships/hyperlink" Target="http://www.ticaretsicil.gov.tr/istatistik/yabanci_iller_detay.php?il_kod=43&amp;yil0=2010" TargetMode="External" /><Relationship Id="rId32" Type="http://schemas.openxmlformats.org/officeDocument/2006/relationships/hyperlink" Target="http://www.ticaretsicil.gov.tr/istatistik/yabanci_iller_detay.php?il_kod=55&amp;yil0=2010" TargetMode="External" /><Relationship Id="rId33" Type="http://schemas.openxmlformats.org/officeDocument/2006/relationships/hyperlink" Target="http://www.ticaretsicil.gov.tr/istatistik/yabanci_iller_detay.php?il_kod=33&amp;yil0=2010" TargetMode="External" /><Relationship Id="rId34" Type="http://schemas.openxmlformats.org/officeDocument/2006/relationships/hyperlink" Target="http://www.ticaretsicil.gov.tr/istatistik/yabanci_iller_detay.php?il_kod=9&amp;yil0=2010" TargetMode="External" /><Relationship Id="rId35" Type="http://schemas.openxmlformats.org/officeDocument/2006/relationships/hyperlink" Target="http://www.ticaretsicil.gov.tr/istatistik/yabanci_iller_detay.php?il_kod=33&amp;yil0=2010" TargetMode="External" /><Relationship Id="rId36" Type="http://schemas.openxmlformats.org/officeDocument/2006/relationships/hyperlink" Target="http://www.ticaretsicil.gov.tr/istatistik/yabanci_iller_detay.php?il_kod=48&amp;yil0=2010" TargetMode="External" /><Relationship Id="rId37" Type="http://schemas.openxmlformats.org/officeDocument/2006/relationships/hyperlink" Target="http://www.ticaretsicil.gov.tr/istatistik/yabanci_iller_detay.php?il_kod=35&amp;yil0=2010" TargetMode="External" /><Relationship Id="rId38" Type="http://schemas.openxmlformats.org/officeDocument/2006/relationships/hyperlink" Target="http://www.ticaretsicil.gov.tr/istatistik/yabanci_iller_detay.php?il_kod=6&amp;yil0=2010" TargetMode="External" /><Relationship Id="rId39" Type="http://schemas.openxmlformats.org/officeDocument/2006/relationships/hyperlink" Target="http://www.ticaretsicil.gov.tr/istatistik/yabanci_iller_detay.php?il_kod=7&amp;yil0=2010" TargetMode="External" /><Relationship Id="rId40" Type="http://schemas.openxmlformats.org/officeDocument/2006/relationships/hyperlink" Target="http://www.ticaretsicil.gov.tr/istatistik/yabanci_iller_detay.php?il_kod=34&amp;yil0=2010" TargetMode="External" /><Relationship Id="rId4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">
      <selection activeCell="A24" sqref="A24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82" t="s">
        <v>291</v>
      </c>
      <c r="B4" s="282"/>
      <c r="C4" s="282"/>
      <c r="D4" s="282"/>
      <c r="E4" s="282"/>
      <c r="F4" s="282"/>
      <c r="G4" s="282"/>
      <c r="H4" s="282"/>
      <c r="I4" s="282"/>
    </row>
    <row r="18" spans="1:9" ht="20.25">
      <c r="A18" s="283" t="s">
        <v>292</v>
      </c>
      <c r="B18" s="283"/>
      <c r="C18" s="283"/>
      <c r="D18" s="283"/>
      <c r="E18" s="283"/>
      <c r="F18" s="283"/>
      <c r="G18" s="283"/>
      <c r="H18" s="283"/>
      <c r="I18" s="283"/>
    </row>
    <row r="19" spans="1:9" ht="20.25">
      <c r="A19" s="283"/>
      <c r="B19" s="283"/>
      <c r="C19" s="283"/>
      <c r="D19" s="283"/>
      <c r="E19" s="283"/>
      <c r="F19" s="283"/>
      <c r="G19" s="283"/>
      <c r="H19" s="283"/>
      <c r="I19" s="283"/>
    </row>
    <row r="20" spans="1:7" ht="20.25">
      <c r="A20" s="283"/>
      <c r="B20" s="283"/>
      <c r="C20" s="283"/>
      <c r="D20" s="283"/>
      <c r="E20" s="283"/>
      <c r="F20" s="283"/>
      <c r="G20" s="283"/>
    </row>
    <row r="21" spans="1:7" ht="15.75">
      <c r="A21" s="181"/>
      <c r="B21" s="182"/>
      <c r="C21" s="182"/>
      <c r="D21" s="182"/>
      <c r="E21" s="182"/>
      <c r="F21" s="182"/>
      <c r="G21" s="182"/>
    </row>
    <row r="22" spans="1:7" ht="15.75">
      <c r="A22" s="181"/>
      <c r="B22" s="182"/>
      <c r="C22" s="182"/>
      <c r="D22" s="182"/>
      <c r="E22" s="182"/>
      <c r="F22" s="182"/>
      <c r="G22" s="182"/>
    </row>
    <row r="23" spans="1:9" ht="20.25">
      <c r="A23" s="284" t="s">
        <v>370</v>
      </c>
      <c r="B23" s="284"/>
      <c r="C23" s="284"/>
      <c r="D23" s="284"/>
      <c r="E23" s="284"/>
      <c r="F23" s="284"/>
      <c r="G23" s="284"/>
      <c r="H23" s="284"/>
      <c r="I23" s="284"/>
    </row>
    <row r="24" spans="1:7" ht="15.75">
      <c r="A24" s="181"/>
      <c r="B24" s="182"/>
      <c r="C24" s="182"/>
      <c r="D24" s="182"/>
      <c r="E24" s="182"/>
      <c r="F24" s="182"/>
      <c r="G24" s="182"/>
    </row>
    <row r="25" spans="1:7" ht="15.75">
      <c r="A25" s="181"/>
      <c r="B25" s="182"/>
      <c r="C25" s="182"/>
      <c r="D25" s="182"/>
      <c r="E25" s="182"/>
      <c r="F25" s="182"/>
      <c r="G25" s="182"/>
    </row>
    <row r="26" spans="1:7" ht="15.75">
      <c r="A26" s="181"/>
      <c r="B26" s="182"/>
      <c r="C26" s="182"/>
      <c r="D26" s="182"/>
      <c r="E26" s="182"/>
      <c r="F26" s="182"/>
      <c r="G26" s="182"/>
    </row>
    <row r="27" spans="1:7" ht="15.75">
      <c r="A27" s="181"/>
      <c r="B27" s="182"/>
      <c r="C27" s="182"/>
      <c r="D27" s="182"/>
      <c r="E27" s="182"/>
      <c r="F27" s="182"/>
      <c r="G27" s="182"/>
    </row>
    <row r="28" spans="1:7" ht="15.75">
      <c r="A28" s="181"/>
      <c r="B28" s="182"/>
      <c r="C28" s="182"/>
      <c r="D28" s="182"/>
      <c r="E28" s="182"/>
      <c r="F28" s="182"/>
      <c r="G28" s="182"/>
    </row>
    <row r="29" spans="1:7" ht="23.25">
      <c r="A29" s="181"/>
      <c r="B29" s="182"/>
      <c r="C29" s="285"/>
      <c r="D29" s="285"/>
      <c r="E29" s="285"/>
      <c r="F29" s="182"/>
      <c r="G29" s="182"/>
    </row>
    <row r="30" spans="1:7" ht="15.75">
      <c r="A30" s="181"/>
      <c r="B30" s="182"/>
      <c r="C30" s="182"/>
      <c r="D30" s="182"/>
      <c r="E30" s="182"/>
      <c r="F30" s="182"/>
      <c r="G30" s="182"/>
    </row>
    <row r="31" spans="1:7" ht="15.75">
      <c r="A31" s="181"/>
      <c r="B31" s="182"/>
      <c r="C31" s="182"/>
      <c r="D31" s="182"/>
      <c r="E31" s="182"/>
      <c r="F31" s="182"/>
      <c r="G31" s="182"/>
    </row>
    <row r="32" spans="1:7" ht="15.75">
      <c r="A32" s="181"/>
      <c r="B32" s="182"/>
      <c r="C32" s="182"/>
      <c r="D32" s="182"/>
      <c r="E32" s="182"/>
      <c r="F32" s="182"/>
      <c r="G32" s="182"/>
    </row>
    <row r="33" spans="1:7" ht="15.75">
      <c r="A33" s="181"/>
      <c r="B33" s="182"/>
      <c r="C33" s="182"/>
      <c r="D33" s="182"/>
      <c r="E33" s="182"/>
      <c r="F33" s="182"/>
      <c r="G33" s="182"/>
    </row>
    <row r="34" spans="1:7" ht="15.75">
      <c r="A34" s="181"/>
      <c r="B34" s="182"/>
      <c r="C34" s="182"/>
      <c r="D34" s="182"/>
      <c r="E34" s="182"/>
      <c r="F34" s="182"/>
      <c r="G34" s="182"/>
    </row>
    <row r="35" spans="1:7" ht="15.75">
      <c r="A35" s="181"/>
      <c r="B35" s="182"/>
      <c r="C35" s="182"/>
      <c r="D35" s="182"/>
      <c r="E35" s="182"/>
      <c r="F35" s="182"/>
      <c r="G35" s="182"/>
    </row>
    <row r="36" spans="1:7" ht="15.75">
      <c r="A36" s="181"/>
      <c r="B36" s="182"/>
      <c r="C36" s="182"/>
      <c r="D36" s="182"/>
      <c r="E36" s="182"/>
      <c r="F36" s="182"/>
      <c r="G36" s="182"/>
    </row>
    <row r="37" spans="1:7" ht="15.75">
      <c r="A37" s="181"/>
      <c r="B37" s="182"/>
      <c r="C37" s="182"/>
      <c r="D37" s="182"/>
      <c r="E37" s="182"/>
      <c r="F37" s="182"/>
      <c r="G37" s="182"/>
    </row>
    <row r="38" spans="1:9" ht="15.75">
      <c r="A38" s="280" t="s">
        <v>293</v>
      </c>
      <c r="B38" s="280"/>
      <c r="C38" s="280"/>
      <c r="D38" s="280"/>
      <c r="E38" s="280"/>
      <c r="F38" s="280"/>
      <c r="G38" s="280"/>
      <c r="H38" s="280"/>
      <c r="I38" s="280"/>
    </row>
    <row r="39" spans="1:9" ht="15.75">
      <c r="A39" s="280" t="s">
        <v>294</v>
      </c>
      <c r="B39" s="280"/>
      <c r="C39" s="280"/>
      <c r="D39" s="280"/>
      <c r="E39" s="280"/>
      <c r="F39" s="280"/>
      <c r="G39" s="280"/>
      <c r="H39" s="280"/>
      <c r="I39" s="280"/>
    </row>
    <row r="40" spans="1:9" ht="15.75">
      <c r="A40" s="181"/>
      <c r="B40" s="182"/>
      <c r="C40" s="182"/>
      <c r="D40" s="182"/>
      <c r="E40" s="182"/>
      <c r="F40" s="182"/>
      <c r="G40" s="182"/>
      <c r="H40" s="183"/>
      <c r="I40" s="183"/>
    </row>
    <row r="41" spans="1:9" ht="15.75">
      <c r="A41" s="181"/>
      <c r="B41" s="182"/>
      <c r="C41" s="182"/>
      <c r="D41" s="182"/>
      <c r="E41" s="182"/>
      <c r="F41" s="182"/>
      <c r="G41" s="182"/>
      <c r="H41" s="183"/>
      <c r="I41" s="183"/>
    </row>
    <row r="42" spans="1:9" ht="15">
      <c r="A42" s="281" t="s">
        <v>369</v>
      </c>
      <c r="B42" s="281"/>
      <c r="C42" s="281"/>
      <c r="D42" s="281"/>
      <c r="E42" s="281"/>
      <c r="F42" s="281"/>
      <c r="G42" s="281"/>
      <c r="H42" s="281"/>
      <c r="I42" s="281"/>
    </row>
    <row r="43" spans="1:7" ht="15">
      <c r="A43" s="183"/>
      <c r="B43" s="183"/>
      <c r="C43" s="183"/>
      <c r="D43" s="183"/>
      <c r="E43" s="183"/>
      <c r="F43" s="183"/>
      <c r="G43" s="183"/>
    </row>
    <row r="44" spans="1:7" ht="15">
      <c r="A44" s="183"/>
      <c r="B44" s="183"/>
      <c r="C44" s="183"/>
      <c r="D44" s="183"/>
      <c r="E44" s="183"/>
      <c r="F44" s="183"/>
      <c r="G44" s="183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B7" sqref="B7"/>
    </sheetView>
  </sheetViews>
  <sheetFormatPr defaultColWidth="9.140625" defaultRowHeight="15"/>
  <sheetData>
    <row r="2" spans="1:10" ht="18.75" thickBot="1">
      <c r="A2" s="286" t="s">
        <v>374</v>
      </c>
      <c r="B2" s="286"/>
      <c r="C2" s="286"/>
      <c r="D2" s="286"/>
      <c r="E2" s="286"/>
      <c r="F2" s="286"/>
      <c r="G2" s="286"/>
      <c r="H2" s="286"/>
      <c r="I2" s="286"/>
      <c r="J2" s="286"/>
    </row>
    <row r="5" spans="1:10" ht="18.75" customHeight="1">
      <c r="A5" s="306" t="s">
        <v>127</v>
      </c>
      <c r="B5" s="306"/>
      <c r="C5" s="306"/>
      <c r="D5" s="306"/>
      <c r="E5" s="306"/>
      <c r="F5" s="306"/>
      <c r="G5" s="306"/>
      <c r="H5" s="306"/>
      <c r="I5" s="306"/>
      <c r="J5" s="306"/>
    </row>
    <row r="6" spans="3:10" ht="15.75">
      <c r="C6" s="1"/>
      <c r="D6" s="102"/>
      <c r="E6" s="102"/>
      <c r="F6" s="102"/>
      <c r="G6" s="102"/>
      <c r="H6" s="102"/>
      <c r="I6" s="102"/>
      <c r="J6" s="102"/>
    </row>
    <row r="7" spans="3:10" ht="15.75">
      <c r="C7" s="1"/>
      <c r="D7" s="102"/>
      <c r="E7" s="102"/>
      <c r="F7" s="102"/>
      <c r="G7" s="102"/>
      <c r="H7" s="102"/>
      <c r="I7" s="102"/>
      <c r="J7" s="102"/>
    </row>
    <row r="8" ht="15.75" thickBot="1"/>
    <row r="9" spans="2:10" ht="15">
      <c r="B9" s="103"/>
      <c r="C9" s="353" t="s">
        <v>128</v>
      </c>
      <c r="D9" s="354"/>
      <c r="E9" s="353" t="s">
        <v>129</v>
      </c>
      <c r="F9" s="354"/>
      <c r="G9" s="353" t="s">
        <v>130</v>
      </c>
      <c r="H9" s="354"/>
      <c r="I9" s="353" t="s">
        <v>131</v>
      </c>
      <c r="J9" s="355"/>
    </row>
    <row r="10" spans="2:10" ht="15">
      <c r="B10" s="104" t="s">
        <v>132</v>
      </c>
      <c r="C10" s="347">
        <v>2067</v>
      </c>
      <c r="D10" s="349"/>
      <c r="E10" s="347">
        <v>1118</v>
      </c>
      <c r="F10" s="349"/>
      <c r="G10" s="352">
        <v>84</v>
      </c>
      <c r="H10" s="351"/>
      <c r="I10" s="352">
        <v>11</v>
      </c>
      <c r="J10" s="348"/>
    </row>
    <row r="11" spans="2:10" ht="15">
      <c r="B11" s="105" t="s">
        <v>133</v>
      </c>
      <c r="C11" s="347">
        <v>1873</v>
      </c>
      <c r="D11" s="349"/>
      <c r="E11" s="347">
        <v>763</v>
      </c>
      <c r="F11" s="349"/>
      <c r="G11" s="352">
        <v>31</v>
      </c>
      <c r="H11" s="351"/>
      <c r="I11" s="352">
        <v>9</v>
      </c>
      <c r="J11" s="348"/>
    </row>
    <row r="12" spans="2:10" ht="15">
      <c r="B12" s="104" t="s">
        <v>134</v>
      </c>
      <c r="C12" s="347"/>
      <c r="D12" s="351"/>
      <c r="E12" s="347"/>
      <c r="F12" s="351"/>
      <c r="G12" s="347"/>
      <c r="H12" s="351"/>
      <c r="I12" s="347"/>
      <c r="J12" s="348"/>
    </row>
    <row r="13" spans="2:10" ht="15">
      <c r="B13" s="105" t="s">
        <v>135</v>
      </c>
      <c r="C13" s="347"/>
      <c r="D13" s="349"/>
      <c r="E13" s="347"/>
      <c r="F13" s="349"/>
      <c r="G13" s="347"/>
      <c r="H13" s="349"/>
      <c r="I13" s="347"/>
      <c r="J13" s="350"/>
    </row>
    <row r="14" spans="2:10" ht="15">
      <c r="B14" s="106" t="s">
        <v>136</v>
      </c>
      <c r="C14" s="347"/>
      <c r="D14" s="349"/>
      <c r="E14" s="347"/>
      <c r="F14" s="349"/>
      <c r="G14" s="347"/>
      <c r="H14" s="349"/>
      <c r="I14" s="347"/>
      <c r="J14" s="350"/>
    </row>
    <row r="15" spans="2:10" ht="15">
      <c r="B15" s="107" t="s">
        <v>137</v>
      </c>
      <c r="C15" s="347"/>
      <c r="D15" s="349"/>
      <c r="E15" s="347"/>
      <c r="F15" s="349"/>
      <c r="G15" s="347"/>
      <c r="H15" s="349"/>
      <c r="I15" s="347"/>
      <c r="J15" s="350"/>
    </row>
    <row r="16" spans="2:10" ht="15">
      <c r="B16" s="106" t="s">
        <v>138</v>
      </c>
      <c r="C16" s="347"/>
      <c r="D16" s="349"/>
      <c r="E16" s="347"/>
      <c r="F16" s="349"/>
      <c r="G16" s="347"/>
      <c r="H16" s="349"/>
      <c r="I16" s="347"/>
      <c r="J16" s="350"/>
    </row>
    <row r="17" spans="2:10" ht="15">
      <c r="B17" s="107" t="s">
        <v>316</v>
      </c>
      <c r="C17" s="347"/>
      <c r="D17" s="349"/>
      <c r="E17" s="347"/>
      <c r="F17" s="349"/>
      <c r="G17" s="347"/>
      <c r="H17" s="349"/>
      <c r="I17" s="347"/>
      <c r="J17" s="350"/>
    </row>
    <row r="18" spans="2:10" ht="15">
      <c r="B18" s="106" t="s">
        <v>319</v>
      </c>
      <c r="C18" s="347"/>
      <c r="D18" s="349"/>
      <c r="E18" s="347"/>
      <c r="F18" s="349"/>
      <c r="G18" s="347"/>
      <c r="H18" s="349"/>
      <c r="I18" s="347"/>
      <c r="J18" s="350"/>
    </row>
    <row r="19" spans="2:10" ht="15">
      <c r="B19" s="107" t="s">
        <v>321</v>
      </c>
      <c r="C19" s="347"/>
      <c r="D19" s="349"/>
      <c r="E19" s="347"/>
      <c r="F19" s="349"/>
      <c r="G19" s="347"/>
      <c r="H19" s="349"/>
      <c r="I19" s="347"/>
      <c r="J19" s="350"/>
    </row>
    <row r="20" spans="2:10" ht="15">
      <c r="B20" s="106" t="s">
        <v>322</v>
      </c>
      <c r="C20" s="347"/>
      <c r="D20" s="349"/>
      <c r="E20" s="347"/>
      <c r="F20" s="349"/>
      <c r="G20" s="347"/>
      <c r="H20" s="349"/>
      <c r="I20" s="347"/>
      <c r="J20" s="350"/>
    </row>
    <row r="21" spans="2:10" ht="15">
      <c r="B21" s="107" t="s">
        <v>323</v>
      </c>
      <c r="C21" s="347"/>
      <c r="D21" s="349"/>
      <c r="E21" s="347"/>
      <c r="F21" s="349"/>
      <c r="G21" s="347"/>
      <c r="H21" s="349"/>
      <c r="I21" s="347"/>
      <c r="J21" s="350"/>
    </row>
    <row r="22" spans="2:10" ht="15.75" thickBot="1">
      <c r="B22" s="108" t="s">
        <v>32</v>
      </c>
      <c r="C22" s="356">
        <f>SUM(C10:D21)</f>
        <v>3940</v>
      </c>
      <c r="D22" s="357"/>
      <c r="E22" s="356">
        <f>SUM(E10:F21)</f>
        <v>1881</v>
      </c>
      <c r="F22" s="357"/>
      <c r="G22" s="356">
        <f>SUM(G10:H21)</f>
        <v>115</v>
      </c>
      <c r="H22" s="357"/>
      <c r="I22" s="356">
        <f>SUM(I10:J21)</f>
        <v>20</v>
      </c>
      <c r="J22" s="358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21:D21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G16:H16"/>
    <mergeCell ref="I16:J16"/>
    <mergeCell ref="G13:H13"/>
    <mergeCell ref="I13:J13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E18:F18"/>
    <mergeCell ref="G18:H18"/>
    <mergeCell ref="I18:J18"/>
    <mergeCell ref="I10:J10"/>
    <mergeCell ref="C11:D11"/>
    <mergeCell ref="E11:F11"/>
    <mergeCell ref="A2:J2"/>
    <mergeCell ref="A5:J5"/>
    <mergeCell ref="C9:D9"/>
    <mergeCell ref="E9:F9"/>
    <mergeCell ref="G9:H9"/>
    <mergeCell ref="I9:J9"/>
    <mergeCell ref="G11:H11"/>
    <mergeCell ref="I11:J11"/>
    <mergeCell ref="C10:D10"/>
    <mergeCell ref="E10:F10"/>
    <mergeCell ref="G10:H10"/>
    <mergeCell ref="I12:J12"/>
    <mergeCell ref="C13:D13"/>
    <mergeCell ref="E13:F13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2:D12"/>
    <mergeCell ref="E12:F12"/>
    <mergeCell ref="G12:H12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&amp;L18.03.2011&amp;CTÜRKİYE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54"/>
  <sheetViews>
    <sheetView zoomScale="130" zoomScaleNormal="130" zoomScalePageLayoutView="0" workbookViewId="0" topLeftCell="A1">
      <selection activeCell="L18" sqref="L18"/>
    </sheetView>
  </sheetViews>
  <sheetFormatPr defaultColWidth="9.140625" defaultRowHeight="15"/>
  <cols>
    <col min="2" max="3" width="9.140625" style="0" customWidth="1"/>
    <col min="8" max="9" width="9.140625" style="0" customWidth="1"/>
    <col min="10" max="10" width="8.00390625" style="0" customWidth="1"/>
    <col min="250" max="250" width="5.140625" style="0" customWidth="1"/>
  </cols>
  <sheetData>
    <row r="2" spans="1:10" ht="17.25" customHeight="1" thickBot="1">
      <c r="A2" s="286" t="s">
        <v>377</v>
      </c>
      <c r="B2" s="286"/>
      <c r="C2" s="286"/>
      <c r="D2" s="286"/>
      <c r="E2" s="286"/>
      <c r="F2" s="286"/>
      <c r="G2" s="286"/>
      <c r="H2" s="286"/>
      <c r="I2" s="286"/>
      <c r="J2" s="286"/>
    </row>
    <row r="5" spans="1:9" ht="16.5" customHeight="1">
      <c r="A5" s="306" t="s">
        <v>139</v>
      </c>
      <c r="B5" s="306"/>
      <c r="C5" s="306"/>
      <c r="D5" s="306"/>
      <c r="E5" s="306"/>
      <c r="F5" s="306"/>
      <c r="G5" s="306"/>
      <c r="H5" s="306"/>
      <c r="I5" s="306"/>
    </row>
    <row r="7" spans="3:7" ht="15">
      <c r="C7" s="339" t="s">
        <v>140</v>
      </c>
      <c r="D7" s="339"/>
      <c r="E7" s="339"/>
      <c r="F7" s="339"/>
      <c r="G7" s="339"/>
    </row>
    <row r="9" spans="1:9" ht="15" customHeight="1">
      <c r="A9" s="92" t="s">
        <v>141</v>
      </c>
      <c r="B9" s="370" t="s">
        <v>142</v>
      </c>
      <c r="C9" s="370"/>
      <c r="D9" s="370" t="s">
        <v>143</v>
      </c>
      <c r="E9" s="370"/>
      <c r="F9" s="370"/>
      <c r="G9" s="370"/>
      <c r="H9" s="92" t="s">
        <v>9</v>
      </c>
      <c r="I9" s="92" t="s">
        <v>144</v>
      </c>
    </row>
    <row r="10" spans="1:9" ht="28.5" customHeight="1">
      <c r="A10" s="109">
        <v>1</v>
      </c>
      <c r="B10" s="364" t="s">
        <v>145</v>
      </c>
      <c r="C10" s="365"/>
      <c r="D10" s="361" t="s">
        <v>146</v>
      </c>
      <c r="E10" s="362"/>
      <c r="F10" s="362"/>
      <c r="G10" s="363"/>
      <c r="H10" s="110">
        <v>18</v>
      </c>
      <c r="I10" s="203">
        <f>(H10/234)*100</f>
        <v>7.6923076923076925</v>
      </c>
    </row>
    <row r="11" spans="1:9" ht="28.5" customHeight="1">
      <c r="A11" s="111">
        <v>2</v>
      </c>
      <c r="B11" s="364" t="s">
        <v>147</v>
      </c>
      <c r="C11" s="365"/>
      <c r="D11" s="369" t="s">
        <v>148</v>
      </c>
      <c r="E11" s="367"/>
      <c r="F11" s="367"/>
      <c r="G11" s="368"/>
      <c r="H11" s="110">
        <v>10</v>
      </c>
      <c r="I11" s="203">
        <f aca="true" t="shared" si="0" ref="I11:I19">(H11/234)*100</f>
        <v>4.273504273504273</v>
      </c>
    </row>
    <row r="12" spans="1:9" ht="15" customHeight="1">
      <c r="A12" s="111">
        <v>3</v>
      </c>
      <c r="B12" s="364" t="s">
        <v>151</v>
      </c>
      <c r="C12" s="365"/>
      <c r="D12" s="361" t="s">
        <v>152</v>
      </c>
      <c r="E12" s="362"/>
      <c r="F12" s="362"/>
      <c r="G12" s="363"/>
      <c r="H12" s="110">
        <v>7</v>
      </c>
      <c r="I12" s="203">
        <f t="shared" si="0"/>
        <v>2.9914529914529915</v>
      </c>
    </row>
    <row r="13" spans="1:9" ht="30" customHeight="1">
      <c r="A13" s="109">
        <v>4</v>
      </c>
      <c r="B13" s="359" t="s">
        <v>388</v>
      </c>
      <c r="C13" s="360"/>
      <c r="D13" s="361" t="s">
        <v>389</v>
      </c>
      <c r="E13" s="362"/>
      <c r="F13" s="362"/>
      <c r="G13" s="363"/>
      <c r="H13" s="110">
        <v>7</v>
      </c>
      <c r="I13" s="203">
        <f t="shared" si="0"/>
        <v>2.9914529914529915</v>
      </c>
    </row>
    <row r="14" spans="1:9" ht="30.75" customHeight="1">
      <c r="A14" s="111">
        <v>5</v>
      </c>
      <c r="B14" s="364" t="s">
        <v>149</v>
      </c>
      <c r="C14" s="365"/>
      <c r="D14" s="366" t="s">
        <v>150</v>
      </c>
      <c r="E14" s="367"/>
      <c r="F14" s="367"/>
      <c r="G14" s="368"/>
      <c r="H14" s="110">
        <v>5</v>
      </c>
      <c r="I14" s="203">
        <f t="shared" si="0"/>
        <v>2.1367521367521367</v>
      </c>
    </row>
    <row r="15" spans="1:11" ht="28.5" customHeight="1">
      <c r="A15" s="109">
        <v>6</v>
      </c>
      <c r="B15" s="377" t="s">
        <v>410</v>
      </c>
      <c r="C15" s="378"/>
      <c r="D15" s="379" t="s">
        <v>390</v>
      </c>
      <c r="E15" s="379"/>
      <c r="F15" s="379"/>
      <c r="G15" s="380"/>
      <c r="H15" s="110">
        <v>4</v>
      </c>
      <c r="I15" s="203">
        <f t="shared" si="0"/>
        <v>1.7094017094017095</v>
      </c>
      <c r="K15" s="112"/>
    </row>
    <row r="16" spans="1:9" ht="15">
      <c r="A16" s="111">
        <v>7</v>
      </c>
      <c r="B16" s="364" t="s">
        <v>391</v>
      </c>
      <c r="C16" s="365"/>
      <c r="D16" s="366" t="s">
        <v>392</v>
      </c>
      <c r="E16" s="367"/>
      <c r="F16" s="367"/>
      <c r="G16" s="368"/>
      <c r="H16" s="110">
        <v>4</v>
      </c>
      <c r="I16" s="203">
        <f t="shared" si="0"/>
        <v>1.7094017094017095</v>
      </c>
    </row>
    <row r="17" spans="1:9" ht="39" customHeight="1">
      <c r="A17" s="109">
        <v>8</v>
      </c>
      <c r="B17" s="364" t="s">
        <v>393</v>
      </c>
      <c r="C17" s="365"/>
      <c r="D17" s="366" t="s">
        <v>394</v>
      </c>
      <c r="E17" s="367"/>
      <c r="F17" s="367"/>
      <c r="G17" s="368"/>
      <c r="H17" s="110">
        <v>4</v>
      </c>
      <c r="I17" s="203">
        <f t="shared" si="0"/>
        <v>1.7094017094017095</v>
      </c>
    </row>
    <row r="18" spans="1:9" ht="33" customHeight="1">
      <c r="A18" s="111">
        <v>9</v>
      </c>
      <c r="B18" s="364" t="s">
        <v>395</v>
      </c>
      <c r="C18" s="365"/>
      <c r="D18" s="366" t="s">
        <v>396</v>
      </c>
      <c r="E18" s="371"/>
      <c r="F18" s="371"/>
      <c r="G18" s="372"/>
      <c r="H18" s="110">
        <v>4</v>
      </c>
      <c r="I18" s="203">
        <f t="shared" si="0"/>
        <v>1.7094017094017095</v>
      </c>
    </row>
    <row r="19" spans="1:9" ht="15" customHeight="1">
      <c r="A19" s="109">
        <v>10</v>
      </c>
      <c r="B19" s="373" t="s">
        <v>397</v>
      </c>
      <c r="C19" s="373"/>
      <c r="D19" s="374" t="s">
        <v>398</v>
      </c>
      <c r="E19" s="375"/>
      <c r="F19" s="375"/>
      <c r="G19" s="376"/>
      <c r="H19" s="110">
        <v>3</v>
      </c>
      <c r="I19" s="203">
        <f t="shared" si="0"/>
        <v>1.282051282051282</v>
      </c>
    </row>
    <row r="20" spans="1:3" ht="15">
      <c r="A20" s="3" t="s">
        <v>18</v>
      </c>
      <c r="B20" s="3"/>
      <c r="C20" s="3"/>
    </row>
    <row r="21" spans="3:7" ht="15">
      <c r="C21" s="339" t="s">
        <v>153</v>
      </c>
      <c r="D21" s="339"/>
      <c r="E21" s="339"/>
      <c r="F21" s="339"/>
      <c r="G21" s="339"/>
    </row>
    <row r="23" spans="1:9" ht="30.75" customHeight="1">
      <c r="A23" s="92" t="s">
        <v>141</v>
      </c>
      <c r="B23" s="370" t="s">
        <v>142</v>
      </c>
      <c r="C23" s="370"/>
      <c r="D23" s="370" t="s">
        <v>143</v>
      </c>
      <c r="E23" s="370"/>
      <c r="F23" s="370"/>
      <c r="G23" s="370"/>
      <c r="H23" s="92" t="s">
        <v>9</v>
      </c>
      <c r="I23" s="92" t="s">
        <v>144</v>
      </c>
    </row>
    <row r="24" spans="1:9" ht="28.5" customHeight="1">
      <c r="A24" s="109">
        <v>1</v>
      </c>
      <c r="B24" s="364" t="s">
        <v>145</v>
      </c>
      <c r="C24" s="365"/>
      <c r="D24" s="369" t="s">
        <v>146</v>
      </c>
      <c r="E24" s="367"/>
      <c r="F24" s="367"/>
      <c r="G24" s="368"/>
      <c r="H24" s="110">
        <v>493</v>
      </c>
      <c r="I24" s="203">
        <f>(H24/4663)*100</f>
        <v>10.572592751447566</v>
      </c>
    </row>
    <row r="25" spans="1:9" ht="29.25" customHeight="1">
      <c r="A25" s="111">
        <v>2</v>
      </c>
      <c r="B25" s="364" t="s">
        <v>154</v>
      </c>
      <c r="C25" s="365"/>
      <c r="D25" s="369" t="s">
        <v>399</v>
      </c>
      <c r="E25" s="367"/>
      <c r="F25" s="367"/>
      <c r="G25" s="368"/>
      <c r="H25" s="110">
        <v>116</v>
      </c>
      <c r="I25" s="203">
        <f aca="true" t="shared" si="1" ref="I25:I33">(H25/4663)*100</f>
        <v>2.4876688826935447</v>
      </c>
    </row>
    <row r="26" spans="1:9" ht="15" customHeight="1">
      <c r="A26" s="109">
        <v>3</v>
      </c>
      <c r="B26" s="364" t="s">
        <v>157</v>
      </c>
      <c r="C26" s="365"/>
      <c r="D26" s="366" t="s">
        <v>158</v>
      </c>
      <c r="E26" s="367"/>
      <c r="F26" s="367"/>
      <c r="G26" s="368"/>
      <c r="H26" s="110">
        <v>107</v>
      </c>
      <c r="I26" s="203">
        <f t="shared" si="1"/>
        <v>2.29466009007077</v>
      </c>
    </row>
    <row r="27" spans="1:9" ht="15">
      <c r="A27" s="111">
        <v>4</v>
      </c>
      <c r="B27" s="364" t="s">
        <v>149</v>
      </c>
      <c r="C27" s="365"/>
      <c r="D27" s="369" t="s">
        <v>150</v>
      </c>
      <c r="E27" s="367"/>
      <c r="F27" s="367"/>
      <c r="G27" s="368"/>
      <c r="H27" s="110">
        <v>106</v>
      </c>
      <c r="I27" s="203">
        <f t="shared" si="1"/>
        <v>2.2732146686682393</v>
      </c>
    </row>
    <row r="28" spans="1:9" ht="29.25" customHeight="1">
      <c r="A28" s="109">
        <v>5</v>
      </c>
      <c r="B28" s="364" t="s">
        <v>159</v>
      </c>
      <c r="C28" s="365"/>
      <c r="D28" s="369" t="s">
        <v>160</v>
      </c>
      <c r="E28" s="367"/>
      <c r="F28" s="367"/>
      <c r="G28" s="368"/>
      <c r="H28" s="110">
        <v>89</v>
      </c>
      <c r="I28" s="203">
        <f t="shared" si="1"/>
        <v>1.9086425048252198</v>
      </c>
    </row>
    <row r="29" spans="1:9" ht="32.25" customHeight="1">
      <c r="A29" s="111">
        <v>6</v>
      </c>
      <c r="B29" s="364" t="s">
        <v>400</v>
      </c>
      <c r="C29" s="365"/>
      <c r="D29" s="366" t="s">
        <v>401</v>
      </c>
      <c r="E29" s="371"/>
      <c r="F29" s="371"/>
      <c r="G29" s="372"/>
      <c r="H29" s="110">
        <v>79</v>
      </c>
      <c r="I29" s="203">
        <f t="shared" si="1"/>
        <v>1.6941882907999144</v>
      </c>
    </row>
    <row r="30" spans="1:9" ht="32.25" customHeight="1">
      <c r="A30" s="109">
        <v>7</v>
      </c>
      <c r="B30" s="364" t="s">
        <v>155</v>
      </c>
      <c r="C30" s="365"/>
      <c r="D30" s="366" t="s">
        <v>156</v>
      </c>
      <c r="E30" s="367"/>
      <c r="F30" s="367"/>
      <c r="G30" s="368"/>
      <c r="H30" s="110">
        <v>67</v>
      </c>
      <c r="I30" s="203">
        <f t="shared" si="1"/>
        <v>1.4368432339695476</v>
      </c>
    </row>
    <row r="31" spans="1:9" ht="28.5" customHeight="1">
      <c r="A31" s="111">
        <v>8</v>
      </c>
      <c r="B31" s="364" t="s">
        <v>402</v>
      </c>
      <c r="C31" s="365"/>
      <c r="D31" s="366" t="s">
        <v>403</v>
      </c>
      <c r="E31" s="367"/>
      <c r="F31" s="367"/>
      <c r="G31" s="368"/>
      <c r="H31" s="110">
        <v>63</v>
      </c>
      <c r="I31" s="203">
        <f t="shared" si="1"/>
        <v>1.3510615483594253</v>
      </c>
    </row>
    <row r="32" spans="1:9" ht="29.25" customHeight="1">
      <c r="A32" s="109">
        <v>9</v>
      </c>
      <c r="B32" s="359" t="s">
        <v>161</v>
      </c>
      <c r="C32" s="381"/>
      <c r="D32" s="361" t="s">
        <v>404</v>
      </c>
      <c r="E32" s="362"/>
      <c r="F32" s="362"/>
      <c r="G32" s="363"/>
      <c r="H32" s="110">
        <v>60</v>
      </c>
      <c r="I32" s="203">
        <f t="shared" si="1"/>
        <v>1.2867252841518335</v>
      </c>
    </row>
    <row r="33" spans="1:9" ht="27.75" customHeight="1">
      <c r="A33" s="111">
        <v>10</v>
      </c>
      <c r="B33" s="364" t="s">
        <v>405</v>
      </c>
      <c r="C33" s="365"/>
      <c r="D33" s="366" t="s">
        <v>406</v>
      </c>
      <c r="E33" s="367"/>
      <c r="F33" s="367"/>
      <c r="G33" s="368"/>
      <c r="H33" s="110">
        <v>53</v>
      </c>
      <c r="I33" s="203">
        <f t="shared" si="1"/>
        <v>1.1366073343341196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0" spans="3:7" ht="15">
      <c r="C40" s="339" t="s">
        <v>162</v>
      </c>
      <c r="D40" s="339"/>
      <c r="E40" s="339"/>
      <c r="F40" s="339"/>
      <c r="G40" s="339"/>
    </row>
    <row r="42" spans="1:9" ht="33" customHeight="1">
      <c r="A42" s="92" t="s">
        <v>141</v>
      </c>
      <c r="B42" s="370" t="s">
        <v>142</v>
      </c>
      <c r="C42" s="370"/>
      <c r="D42" s="370" t="s">
        <v>143</v>
      </c>
      <c r="E42" s="370"/>
      <c r="F42" s="370"/>
      <c r="G42" s="370"/>
      <c r="H42" s="92" t="s">
        <v>9</v>
      </c>
      <c r="I42" s="92" t="s">
        <v>144</v>
      </c>
    </row>
    <row r="43" spans="1:9" ht="29.25" customHeight="1">
      <c r="A43" s="109">
        <v>1</v>
      </c>
      <c r="B43" s="364" t="s">
        <v>145</v>
      </c>
      <c r="C43" s="365"/>
      <c r="D43" s="369" t="s">
        <v>146</v>
      </c>
      <c r="E43" s="367"/>
      <c r="F43" s="367"/>
      <c r="G43" s="368"/>
      <c r="H43" s="110">
        <v>712</v>
      </c>
      <c r="I43" s="203">
        <f>(H43/5111)*100</f>
        <v>13.930737624730972</v>
      </c>
    </row>
    <row r="44" spans="1:9" ht="30" customHeight="1">
      <c r="A44" s="111">
        <v>2</v>
      </c>
      <c r="B44" s="364" t="s">
        <v>155</v>
      </c>
      <c r="C44" s="365"/>
      <c r="D44" s="366" t="s">
        <v>156</v>
      </c>
      <c r="E44" s="367"/>
      <c r="F44" s="367"/>
      <c r="G44" s="368"/>
      <c r="H44" s="110">
        <v>297</v>
      </c>
      <c r="I44" s="203">
        <f aca="true" t="shared" si="2" ref="I44:I52">(H44/5111)*100</f>
        <v>5.810995891215026</v>
      </c>
    </row>
    <row r="45" spans="1:9" ht="45" customHeight="1">
      <c r="A45" s="109">
        <v>3</v>
      </c>
      <c r="B45" s="364" t="s">
        <v>163</v>
      </c>
      <c r="C45" s="365"/>
      <c r="D45" s="369" t="s">
        <v>320</v>
      </c>
      <c r="E45" s="367"/>
      <c r="F45" s="367"/>
      <c r="G45" s="368"/>
      <c r="H45" s="110">
        <v>256</v>
      </c>
      <c r="I45" s="203">
        <f t="shared" si="2"/>
        <v>5.008804539229113</v>
      </c>
    </row>
    <row r="46" spans="1:9" ht="45.75" customHeight="1">
      <c r="A46" s="111">
        <v>4</v>
      </c>
      <c r="B46" s="364" t="s">
        <v>149</v>
      </c>
      <c r="C46" s="365"/>
      <c r="D46" s="369" t="s">
        <v>150</v>
      </c>
      <c r="E46" s="367"/>
      <c r="F46" s="367"/>
      <c r="G46" s="368"/>
      <c r="H46" s="110">
        <v>251</v>
      </c>
      <c r="I46" s="203">
        <f t="shared" si="2"/>
        <v>4.910976325572295</v>
      </c>
    </row>
    <row r="47" spans="1:9" ht="18" customHeight="1">
      <c r="A47" s="109">
        <v>5</v>
      </c>
      <c r="B47" s="364" t="s">
        <v>164</v>
      </c>
      <c r="C47" s="365"/>
      <c r="D47" s="385" t="s">
        <v>165</v>
      </c>
      <c r="E47" s="386"/>
      <c r="F47" s="386"/>
      <c r="G47" s="387"/>
      <c r="H47" s="110">
        <v>99</v>
      </c>
      <c r="I47" s="203">
        <f t="shared" si="2"/>
        <v>1.9369986304050089</v>
      </c>
    </row>
    <row r="48" spans="1:9" ht="30.75" customHeight="1">
      <c r="A48" s="111">
        <v>6</v>
      </c>
      <c r="B48" s="364" t="s">
        <v>388</v>
      </c>
      <c r="C48" s="365"/>
      <c r="D48" s="366" t="s">
        <v>389</v>
      </c>
      <c r="E48" s="367"/>
      <c r="F48" s="367"/>
      <c r="G48" s="368"/>
      <c r="H48" s="110">
        <v>90</v>
      </c>
      <c r="I48" s="203">
        <f t="shared" si="2"/>
        <v>1.7609078458227352</v>
      </c>
    </row>
    <row r="49" spans="1:9" ht="42.75" customHeight="1">
      <c r="A49" s="109">
        <v>7</v>
      </c>
      <c r="B49" s="364" t="s">
        <v>407</v>
      </c>
      <c r="C49" s="365"/>
      <c r="D49" s="366" t="s">
        <v>408</v>
      </c>
      <c r="E49" s="367"/>
      <c r="F49" s="367"/>
      <c r="G49" s="368"/>
      <c r="H49" s="110">
        <v>85</v>
      </c>
      <c r="I49" s="203">
        <f t="shared" si="2"/>
        <v>1.6630796321659167</v>
      </c>
    </row>
    <row r="50" spans="1:9" ht="31.5" customHeight="1">
      <c r="A50" s="111">
        <v>8</v>
      </c>
      <c r="B50" s="359" t="s">
        <v>166</v>
      </c>
      <c r="C50" s="360"/>
      <c r="D50" s="366" t="s">
        <v>324</v>
      </c>
      <c r="E50" s="367"/>
      <c r="F50" s="367"/>
      <c r="G50" s="368"/>
      <c r="H50" s="110">
        <v>84</v>
      </c>
      <c r="I50" s="203">
        <f t="shared" si="2"/>
        <v>1.643513989434553</v>
      </c>
    </row>
    <row r="51" spans="1:9" ht="28.5" customHeight="1">
      <c r="A51" s="109">
        <v>9</v>
      </c>
      <c r="B51" s="364" t="s">
        <v>317</v>
      </c>
      <c r="C51" s="382"/>
      <c r="D51" s="383" t="s">
        <v>318</v>
      </c>
      <c r="E51" s="383"/>
      <c r="F51" s="383"/>
      <c r="G51" s="384"/>
      <c r="H51" s="110">
        <v>62</v>
      </c>
      <c r="I51" s="203">
        <f t="shared" si="2"/>
        <v>1.2130698493445509</v>
      </c>
    </row>
    <row r="52" spans="1:9" ht="30" customHeight="1">
      <c r="A52" s="111">
        <v>10</v>
      </c>
      <c r="B52" s="377" t="s">
        <v>411</v>
      </c>
      <c r="C52" s="378"/>
      <c r="D52" s="366" t="s">
        <v>409</v>
      </c>
      <c r="E52" s="367"/>
      <c r="F52" s="367"/>
      <c r="G52" s="368"/>
      <c r="H52" s="110">
        <v>62</v>
      </c>
      <c r="I52" s="203">
        <f t="shared" si="2"/>
        <v>1.2130698493445509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B15:C15"/>
    <mergeCell ref="D15:G15"/>
    <mergeCell ref="B32:C32"/>
    <mergeCell ref="D32:G32"/>
    <mergeCell ref="B52:C52"/>
    <mergeCell ref="D52:G52"/>
    <mergeCell ref="B50:C50"/>
    <mergeCell ref="D50:G50"/>
    <mergeCell ref="B51:C51"/>
    <mergeCell ref="D51:G51"/>
    <mergeCell ref="B45:C45"/>
    <mergeCell ref="D45:G45"/>
    <mergeCell ref="B47:C47"/>
    <mergeCell ref="D47:G47"/>
    <mergeCell ref="B49:C49"/>
    <mergeCell ref="D49:G49"/>
    <mergeCell ref="D48:G48"/>
    <mergeCell ref="B48:C48"/>
    <mergeCell ref="B43:C43"/>
    <mergeCell ref="D43:G43"/>
    <mergeCell ref="B44:C44"/>
    <mergeCell ref="D44:G44"/>
    <mergeCell ref="B46:C46"/>
    <mergeCell ref="D46:G46"/>
    <mergeCell ref="B42:C42"/>
    <mergeCell ref="D42:G42"/>
    <mergeCell ref="B28:C28"/>
    <mergeCell ref="D28:G28"/>
    <mergeCell ref="B29:C29"/>
    <mergeCell ref="D29:G29"/>
    <mergeCell ref="B31:C31"/>
    <mergeCell ref="D31:G31"/>
    <mergeCell ref="B30:C30"/>
    <mergeCell ref="D30:G30"/>
    <mergeCell ref="C40:G40"/>
    <mergeCell ref="B25:C25"/>
    <mergeCell ref="D25:G25"/>
    <mergeCell ref="B26:C26"/>
    <mergeCell ref="D26:G26"/>
    <mergeCell ref="B33:C33"/>
    <mergeCell ref="D33:G33"/>
    <mergeCell ref="B27:C27"/>
    <mergeCell ref="D27:G27"/>
    <mergeCell ref="B16:C16"/>
    <mergeCell ref="D16:G16"/>
    <mergeCell ref="B24:C24"/>
    <mergeCell ref="D24:G24"/>
    <mergeCell ref="B17:C17"/>
    <mergeCell ref="D17:G17"/>
    <mergeCell ref="B18:C18"/>
    <mergeCell ref="D18:G18"/>
    <mergeCell ref="B19:C19"/>
    <mergeCell ref="C21:G21"/>
    <mergeCell ref="B23:C23"/>
    <mergeCell ref="D23:G23"/>
    <mergeCell ref="D19:G19"/>
    <mergeCell ref="A2:J2"/>
    <mergeCell ref="B10:C10"/>
    <mergeCell ref="D10:G10"/>
    <mergeCell ref="B11:C11"/>
    <mergeCell ref="D11:G11"/>
    <mergeCell ref="A5:I5"/>
    <mergeCell ref="C7:G7"/>
    <mergeCell ref="B9:C9"/>
    <mergeCell ref="D9:G9"/>
    <mergeCell ref="B13:C13"/>
    <mergeCell ref="D13:G13"/>
    <mergeCell ref="B14:C14"/>
    <mergeCell ref="D14:G14"/>
    <mergeCell ref="B12:C12"/>
    <mergeCell ref="D12:G12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&amp;L18.03.2011&amp;CTÜRKİYE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Z69" sqref="Z69"/>
    </sheetView>
  </sheetViews>
  <sheetFormatPr defaultColWidth="9.140625" defaultRowHeight="15"/>
  <cols>
    <col min="1" max="1" width="17.8515625" style="114" customWidth="1"/>
    <col min="2" max="2" width="5.421875" style="113" customWidth="1"/>
    <col min="3" max="3" width="3.7109375" style="113" customWidth="1"/>
    <col min="4" max="4" width="5.57421875" style="113" customWidth="1"/>
    <col min="5" max="5" width="5.57421875" style="113" bestFit="1" customWidth="1"/>
    <col min="6" max="6" width="3.7109375" style="113" customWidth="1"/>
    <col min="7" max="7" width="5.57421875" style="113" customWidth="1"/>
    <col min="8" max="8" width="4.00390625" style="113" bestFit="1" customWidth="1"/>
    <col min="9" max="9" width="5.28125" style="113" customWidth="1"/>
    <col min="10" max="10" width="5.7109375" style="143" customWidth="1"/>
    <col min="11" max="11" width="4.28125" style="113" customWidth="1"/>
    <col min="12" max="13" width="5.421875" style="113" customWidth="1"/>
    <col min="14" max="14" width="4.28125" style="113" customWidth="1"/>
    <col min="15" max="15" width="5.28125" style="113" customWidth="1"/>
    <col min="16" max="16" width="4.00390625" style="113" customWidth="1"/>
    <col min="17" max="17" width="5.28125" style="113" customWidth="1"/>
    <col min="18" max="188" width="9.140625" style="113" customWidth="1"/>
    <col min="189" max="189" width="17.8515625" style="113" customWidth="1"/>
    <col min="190" max="190" width="5.421875" style="113" customWidth="1"/>
    <col min="191" max="191" width="3.7109375" style="113" customWidth="1"/>
    <col min="192" max="192" width="5.57421875" style="113" customWidth="1"/>
    <col min="193" max="194" width="3.7109375" style="113" customWidth="1"/>
    <col min="195" max="195" width="4.421875" style="113" customWidth="1"/>
    <col min="196" max="196" width="4.00390625" style="113" bestFit="1" customWidth="1"/>
    <col min="197" max="197" width="5.28125" style="113" customWidth="1"/>
    <col min="198" max="198" width="5.421875" style="113" customWidth="1"/>
    <col min="199" max="199" width="4.00390625" style="113" bestFit="1" customWidth="1"/>
    <col min="200" max="200" width="6.421875" style="113" customWidth="1"/>
    <col min="201" max="201" width="5.7109375" style="113" customWidth="1"/>
    <col min="202" max="202" width="4.00390625" style="113" bestFit="1" customWidth="1"/>
    <col min="203" max="203" width="5.28125" style="113" customWidth="1"/>
    <col min="204" max="204" width="3.8515625" style="113" customWidth="1"/>
    <col min="205" max="205" width="5.7109375" style="113" customWidth="1"/>
    <col min="206" max="16384" width="9.140625" style="113" customWidth="1"/>
  </cols>
  <sheetData>
    <row r="1" spans="1:17" ht="18.75" thickBot="1">
      <c r="A1" s="388" t="s">
        <v>374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</row>
    <row r="3" spans="1:17" ht="15.75">
      <c r="A3" s="389" t="s">
        <v>167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</row>
    <row r="4" ht="15.75" thickBot="1">
      <c r="J4" s="113"/>
    </row>
    <row r="5" spans="1:17" s="115" customFormat="1" ht="17.25" customHeight="1" thickBot="1" thickTop="1">
      <c r="A5" s="390" t="s">
        <v>168</v>
      </c>
      <c r="B5" s="393" t="s">
        <v>384</v>
      </c>
      <c r="C5" s="394"/>
      <c r="D5" s="394"/>
      <c r="E5" s="394"/>
      <c r="F5" s="394"/>
      <c r="G5" s="394"/>
      <c r="H5" s="394"/>
      <c r="I5" s="395"/>
      <c r="J5" s="393" t="s">
        <v>385</v>
      </c>
      <c r="K5" s="394"/>
      <c r="L5" s="394"/>
      <c r="M5" s="394"/>
      <c r="N5" s="394"/>
      <c r="O5" s="394"/>
      <c r="P5" s="394"/>
      <c r="Q5" s="395"/>
    </row>
    <row r="6" spans="1:17" ht="15.75" customHeight="1" thickTop="1">
      <c r="A6" s="391"/>
      <c r="B6" s="396" t="s">
        <v>169</v>
      </c>
      <c r="C6" s="396"/>
      <c r="D6" s="396"/>
      <c r="E6" s="397" t="s">
        <v>170</v>
      </c>
      <c r="F6" s="398"/>
      <c r="G6" s="396" t="s">
        <v>171</v>
      </c>
      <c r="H6" s="396"/>
      <c r="I6" s="398"/>
      <c r="J6" s="396" t="s">
        <v>169</v>
      </c>
      <c r="K6" s="396"/>
      <c r="L6" s="396"/>
      <c r="M6" s="397" t="s">
        <v>170</v>
      </c>
      <c r="N6" s="399"/>
      <c r="O6" s="397" t="s">
        <v>171</v>
      </c>
      <c r="P6" s="400"/>
      <c r="Q6" s="398"/>
    </row>
    <row r="7" spans="1:17" ht="15" customHeight="1">
      <c r="A7" s="391"/>
      <c r="B7" s="401" t="s">
        <v>172</v>
      </c>
      <c r="C7" s="403" t="s">
        <v>173</v>
      </c>
      <c r="D7" s="405" t="s">
        <v>174</v>
      </c>
      <c r="E7" s="407" t="s">
        <v>172</v>
      </c>
      <c r="F7" s="408" t="s">
        <v>173</v>
      </c>
      <c r="G7" s="410" t="s">
        <v>172</v>
      </c>
      <c r="H7" s="403" t="s">
        <v>173</v>
      </c>
      <c r="I7" s="412" t="s">
        <v>174</v>
      </c>
      <c r="J7" s="407" t="s">
        <v>172</v>
      </c>
      <c r="K7" s="416" t="s">
        <v>173</v>
      </c>
      <c r="L7" s="414" t="s">
        <v>174</v>
      </c>
      <c r="M7" s="417" t="s">
        <v>172</v>
      </c>
      <c r="N7" s="419" t="s">
        <v>173</v>
      </c>
      <c r="O7" s="407" t="s">
        <v>172</v>
      </c>
      <c r="P7" s="416" t="s">
        <v>173</v>
      </c>
      <c r="Q7" s="414" t="s">
        <v>174</v>
      </c>
    </row>
    <row r="8" spans="1:17" ht="24.75" customHeight="1" thickBot="1">
      <c r="A8" s="392"/>
      <c r="B8" s="402"/>
      <c r="C8" s="404"/>
      <c r="D8" s="406"/>
      <c r="E8" s="401"/>
      <c r="F8" s="409"/>
      <c r="G8" s="411"/>
      <c r="H8" s="404"/>
      <c r="I8" s="413"/>
      <c r="J8" s="401"/>
      <c r="K8" s="403"/>
      <c r="L8" s="415"/>
      <c r="M8" s="418"/>
      <c r="N8" s="420"/>
      <c r="O8" s="401"/>
      <c r="P8" s="403"/>
      <c r="Q8" s="415"/>
    </row>
    <row r="9" spans="1:17" ht="16.5" thickTop="1">
      <c r="A9" s="116" t="s">
        <v>175</v>
      </c>
      <c r="B9" s="117">
        <v>106</v>
      </c>
      <c r="C9" s="118">
        <v>0</v>
      </c>
      <c r="D9" s="119">
        <v>102</v>
      </c>
      <c r="E9" s="117">
        <v>11</v>
      </c>
      <c r="F9" s="119">
        <v>0</v>
      </c>
      <c r="G9" s="117">
        <v>28</v>
      </c>
      <c r="H9" s="118">
        <v>2</v>
      </c>
      <c r="I9" s="119">
        <v>58</v>
      </c>
      <c r="J9" s="117">
        <v>94</v>
      </c>
      <c r="K9" s="118">
        <v>1</v>
      </c>
      <c r="L9" s="119">
        <v>86</v>
      </c>
      <c r="M9" s="117">
        <v>17</v>
      </c>
      <c r="N9" s="119">
        <v>5</v>
      </c>
      <c r="O9" s="117">
        <v>28</v>
      </c>
      <c r="P9" s="118">
        <v>0</v>
      </c>
      <c r="Q9" s="119">
        <v>49</v>
      </c>
    </row>
    <row r="10" spans="1:17" ht="15.75">
      <c r="A10" s="120" t="s">
        <v>176</v>
      </c>
      <c r="B10" s="121">
        <v>12</v>
      </c>
      <c r="C10" s="122">
        <v>0</v>
      </c>
      <c r="D10" s="123">
        <v>5</v>
      </c>
      <c r="E10" s="121">
        <v>3</v>
      </c>
      <c r="F10" s="123">
        <v>0</v>
      </c>
      <c r="G10" s="121">
        <v>2</v>
      </c>
      <c r="H10" s="122">
        <v>1</v>
      </c>
      <c r="I10" s="123">
        <v>4</v>
      </c>
      <c r="J10" s="121">
        <v>20</v>
      </c>
      <c r="K10" s="122">
        <v>0</v>
      </c>
      <c r="L10" s="123">
        <v>8</v>
      </c>
      <c r="M10" s="121">
        <v>0</v>
      </c>
      <c r="N10" s="123">
        <v>3</v>
      </c>
      <c r="O10" s="121">
        <v>0</v>
      </c>
      <c r="P10" s="122">
        <v>0</v>
      </c>
      <c r="Q10" s="123">
        <v>0</v>
      </c>
    </row>
    <row r="11" spans="1:17" ht="15.75">
      <c r="A11" s="116" t="s">
        <v>177</v>
      </c>
      <c r="B11" s="121">
        <v>16</v>
      </c>
      <c r="C11" s="122">
        <v>0</v>
      </c>
      <c r="D11" s="123">
        <v>19</v>
      </c>
      <c r="E11" s="121">
        <v>1</v>
      </c>
      <c r="F11" s="123">
        <v>0</v>
      </c>
      <c r="G11" s="121">
        <v>3</v>
      </c>
      <c r="H11" s="122">
        <v>0</v>
      </c>
      <c r="I11" s="123">
        <v>20</v>
      </c>
      <c r="J11" s="121">
        <v>23</v>
      </c>
      <c r="K11" s="122">
        <v>3</v>
      </c>
      <c r="L11" s="123">
        <v>21</v>
      </c>
      <c r="M11" s="121">
        <v>3</v>
      </c>
      <c r="N11" s="123">
        <v>0</v>
      </c>
      <c r="O11" s="121">
        <v>2</v>
      </c>
      <c r="P11" s="122">
        <v>1</v>
      </c>
      <c r="Q11" s="123">
        <v>17</v>
      </c>
    </row>
    <row r="12" spans="1:17" ht="15.75">
      <c r="A12" s="120" t="s">
        <v>178</v>
      </c>
      <c r="B12" s="121">
        <v>10</v>
      </c>
      <c r="C12" s="122">
        <v>0</v>
      </c>
      <c r="D12" s="123">
        <v>6</v>
      </c>
      <c r="E12" s="121">
        <v>0</v>
      </c>
      <c r="F12" s="123">
        <v>0</v>
      </c>
      <c r="G12" s="121">
        <v>1</v>
      </c>
      <c r="H12" s="122">
        <v>0</v>
      </c>
      <c r="I12" s="123">
        <v>1</v>
      </c>
      <c r="J12" s="121">
        <v>12</v>
      </c>
      <c r="K12" s="122">
        <v>1</v>
      </c>
      <c r="L12" s="123">
        <v>7</v>
      </c>
      <c r="M12" s="121">
        <v>0</v>
      </c>
      <c r="N12" s="123">
        <v>1</v>
      </c>
      <c r="O12" s="121">
        <v>1</v>
      </c>
      <c r="P12" s="122">
        <v>0</v>
      </c>
      <c r="Q12" s="123">
        <v>12</v>
      </c>
    </row>
    <row r="13" spans="1:17" ht="15.75">
      <c r="A13" s="116" t="s">
        <v>179</v>
      </c>
      <c r="B13" s="121">
        <v>10</v>
      </c>
      <c r="C13" s="122">
        <v>0</v>
      </c>
      <c r="D13" s="123">
        <v>11</v>
      </c>
      <c r="E13" s="121">
        <v>0</v>
      </c>
      <c r="F13" s="123">
        <v>1</v>
      </c>
      <c r="G13" s="121">
        <v>3</v>
      </c>
      <c r="H13" s="122">
        <v>1</v>
      </c>
      <c r="I13" s="123">
        <v>5</v>
      </c>
      <c r="J13" s="121">
        <v>7</v>
      </c>
      <c r="K13" s="122">
        <v>0</v>
      </c>
      <c r="L13" s="123">
        <v>11</v>
      </c>
      <c r="M13" s="121">
        <v>1</v>
      </c>
      <c r="N13" s="123">
        <v>3</v>
      </c>
      <c r="O13" s="121">
        <v>0</v>
      </c>
      <c r="P13" s="122">
        <v>2</v>
      </c>
      <c r="Q13" s="123">
        <v>5</v>
      </c>
    </row>
    <row r="14" spans="1:17" ht="15.75">
      <c r="A14" s="120" t="s">
        <v>180</v>
      </c>
      <c r="B14" s="121">
        <v>566</v>
      </c>
      <c r="C14" s="122">
        <v>7</v>
      </c>
      <c r="D14" s="123">
        <v>823</v>
      </c>
      <c r="E14" s="121">
        <v>60</v>
      </c>
      <c r="F14" s="123">
        <v>10</v>
      </c>
      <c r="G14" s="121">
        <v>90</v>
      </c>
      <c r="H14" s="122">
        <v>9</v>
      </c>
      <c r="I14" s="123">
        <v>185</v>
      </c>
      <c r="J14" s="121">
        <v>476</v>
      </c>
      <c r="K14" s="122">
        <v>11</v>
      </c>
      <c r="L14" s="123">
        <v>697</v>
      </c>
      <c r="M14" s="121">
        <v>68</v>
      </c>
      <c r="N14" s="123">
        <v>20</v>
      </c>
      <c r="O14" s="121">
        <v>95</v>
      </c>
      <c r="P14" s="122">
        <v>10</v>
      </c>
      <c r="Q14" s="123">
        <v>253</v>
      </c>
    </row>
    <row r="15" spans="1:17" ht="15.75">
      <c r="A15" s="116" t="s">
        <v>181</v>
      </c>
      <c r="B15" s="121">
        <v>219</v>
      </c>
      <c r="C15" s="122">
        <v>0</v>
      </c>
      <c r="D15" s="123">
        <v>202</v>
      </c>
      <c r="E15" s="121">
        <v>11</v>
      </c>
      <c r="F15" s="123">
        <v>3</v>
      </c>
      <c r="G15" s="121">
        <v>23</v>
      </c>
      <c r="H15" s="122">
        <v>3</v>
      </c>
      <c r="I15" s="123">
        <v>144</v>
      </c>
      <c r="J15" s="121">
        <v>204</v>
      </c>
      <c r="K15" s="122">
        <v>2</v>
      </c>
      <c r="L15" s="123">
        <v>159</v>
      </c>
      <c r="M15" s="121">
        <v>19</v>
      </c>
      <c r="N15" s="123">
        <v>9</v>
      </c>
      <c r="O15" s="121">
        <v>22</v>
      </c>
      <c r="P15" s="122">
        <v>3</v>
      </c>
      <c r="Q15" s="123">
        <v>86</v>
      </c>
    </row>
    <row r="16" spans="1:17" ht="15.75">
      <c r="A16" s="120" t="s">
        <v>182</v>
      </c>
      <c r="B16" s="121">
        <v>9</v>
      </c>
      <c r="C16" s="122">
        <v>1</v>
      </c>
      <c r="D16" s="123">
        <v>6</v>
      </c>
      <c r="E16" s="121">
        <v>1</v>
      </c>
      <c r="F16" s="123">
        <v>0</v>
      </c>
      <c r="G16" s="121">
        <v>2</v>
      </c>
      <c r="H16" s="122">
        <v>0</v>
      </c>
      <c r="I16" s="123">
        <v>2</v>
      </c>
      <c r="J16" s="121">
        <v>5</v>
      </c>
      <c r="K16" s="122">
        <v>0</v>
      </c>
      <c r="L16" s="123">
        <v>4</v>
      </c>
      <c r="M16" s="121">
        <v>2</v>
      </c>
      <c r="N16" s="123">
        <v>0</v>
      </c>
      <c r="O16" s="121">
        <v>2</v>
      </c>
      <c r="P16" s="122">
        <v>0</v>
      </c>
      <c r="Q16" s="123">
        <v>16</v>
      </c>
    </row>
    <row r="17" spans="1:17" ht="15.75">
      <c r="A17" s="116" t="s">
        <v>183</v>
      </c>
      <c r="B17" s="121">
        <v>55</v>
      </c>
      <c r="C17" s="122">
        <v>4</v>
      </c>
      <c r="D17" s="123">
        <v>140</v>
      </c>
      <c r="E17" s="121">
        <v>5</v>
      </c>
      <c r="F17" s="123">
        <v>0</v>
      </c>
      <c r="G17" s="121">
        <v>5</v>
      </c>
      <c r="H17" s="122">
        <v>1</v>
      </c>
      <c r="I17" s="123">
        <v>71</v>
      </c>
      <c r="J17" s="121">
        <v>28</v>
      </c>
      <c r="K17" s="122">
        <v>3</v>
      </c>
      <c r="L17" s="123">
        <v>95</v>
      </c>
      <c r="M17" s="121">
        <v>8</v>
      </c>
      <c r="N17" s="123">
        <v>0</v>
      </c>
      <c r="O17" s="121">
        <v>10</v>
      </c>
      <c r="P17" s="122">
        <v>5</v>
      </c>
      <c r="Q17" s="123">
        <v>76</v>
      </c>
    </row>
    <row r="18" spans="1:17" ht="15.75">
      <c r="A18" s="120" t="s">
        <v>184</v>
      </c>
      <c r="B18" s="121">
        <v>32</v>
      </c>
      <c r="C18" s="122">
        <v>3</v>
      </c>
      <c r="D18" s="123">
        <v>100</v>
      </c>
      <c r="E18" s="121">
        <v>6</v>
      </c>
      <c r="F18" s="123">
        <v>2</v>
      </c>
      <c r="G18" s="121">
        <v>4</v>
      </c>
      <c r="H18" s="122">
        <v>6</v>
      </c>
      <c r="I18" s="123">
        <v>34</v>
      </c>
      <c r="J18" s="121">
        <v>37</v>
      </c>
      <c r="K18" s="122">
        <v>1</v>
      </c>
      <c r="L18" s="123">
        <v>51</v>
      </c>
      <c r="M18" s="121">
        <v>3</v>
      </c>
      <c r="N18" s="123">
        <v>6</v>
      </c>
      <c r="O18" s="121">
        <v>4</v>
      </c>
      <c r="P18" s="122">
        <v>0</v>
      </c>
      <c r="Q18" s="123">
        <v>94</v>
      </c>
    </row>
    <row r="19" spans="1:17" ht="15.75">
      <c r="A19" s="116" t="s">
        <v>185</v>
      </c>
      <c r="B19" s="121">
        <v>12</v>
      </c>
      <c r="C19" s="122">
        <v>0</v>
      </c>
      <c r="D19" s="123">
        <v>12</v>
      </c>
      <c r="E19" s="121">
        <v>0</v>
      </c>
      <c r="F19" s="123">
        <v>0</v>
      </c>
      <c r="G19" s="121">
        <v>0</v>
      </c>
      <c r="H19" s="122">
        <v>0</v>
      </c>
      <c r="I19" s="123">
        <v>9</v>
      </c>
      <c r="J19" s="121">
        <v>7</v>
      </c>
      <c r="K19" s="122">
        <v>1</v>
      </c>
      <c r="L19" s="123">
        <v>13</v>
      </c>
      <c r="M19" s="121">
        <v>0</v>
      </c>
      <c r="N19" s="123">
        <v>0</v>
      </c>
      <c r="O19" s="121">
        <v>1</v>
      </c>
      <c r="P19" s="122">
        <v>0</v>
      </c>
      <c r="Q19" s="123">
        <v>5</v>
      </c>
    </row>
    <row r="20" spans="1:17" ht="15.75">
      <c r="A20" s="120" t="s">
        <v>186</v>
      </c>
      <c r="B20" s="121">
        <v>12</v>
      </c>
      <c r="C20" s="122">
        <v>1</v>
      </c>
      <c r="D20" s="123">
        <v>5</v>
      </c>
      <c r="E20" s="121">
        <v>1</v>
      </c>
      <c r="F20" s="123">
        <v>1</v>
      </c>
      <c r="G20" s="121">
        <v>2</v>
      </c>
      <c r="H20" s="122">
        <v>0</v>
      </c>
      <c r="I20" s="123">
        <v>3</v>
      </c>
      <c r="J20" s="121">
        <v>10</v>
      </c>
      <c r="K20" s="122">
        <v>5</v>
      </c>
      <c r="L20" s="123">
        <v>1</v>
      </c>
      <c r="M20" s="121">
        <v>3</v>
      </c>
      <c r="N20" s="123">
        <v>0</v>
      </c>
      <c r="O20" s="121">
        <v>2</v>
      </c>
      <c r="P20" s="122">
        <v>1</v>
      </c>
      <c r="Q20" s="123">
        <v>23</v>
      </c>
    </row>
    <row r="21" spans="1:17" ht="15.75">
      <c r="A21" s="116" t="s">
        <v>187</v>
      </c>
      <c r="B21" s="121">
        <v>10</v>
      </c>
      <c r="C21" s="122">
        <v>2</v>
      </c>
      <c r="D21" s="123">
        <v>3</v>
      </c>
      <c r="E21" s="121">
        <v>1</v>
      </c>
      <c r="F21" s="123">
        <v>0</v>
      </c>
      <c r="G21" s="121">
        <v>1</v>
      </c>
      <c r="H21" s="122">
        <v>0</v>
      </c>
      <c r="I21" s="123">
        <v>3</v>
      </c>
      <c r="J21" s="121">
        <v>6</v>
      </c>
      <c r="K21" s="122">
        <v>3</v>
      </c>
      <c r="L21" s="123">
        <v>4</v>
      </c>
      <c r="M21" s="121">
        <v>0</v>
      </c>
      <c r="N21" s="123">
        <v>0</v>
      </c>
      <c r="O21" s="121">
        <v>1</v>
      </c>
      <c r="P21" s="122">
        <v>0</v>
      </c>
      <c r="Q21" s="123">
        <v>9</v>
      </c>
    </row>
    <row r="22" spans="1:17" ht="15.75">
      <c r="A22" s="120" t="s">
        <v>188</v>
      </c>
      <c r="B22" s="121">
        <v>19</v>
      </c>
      <c r="C22" s="122">
        <v>0</v>
      </c>
      <c r="D22" s="123">
        <v>9</v>
      </c>
      <c r="E22" s="121">
        <v>0</v>
      </c>
      <c r="F22" s="123">
        <v>1</v>
      </c>
      <c r="G22" s="121">
        <v>2</v>
      </c>
      <c r="H22" s="122">
        <v>0</v>
      </c>
      <c r="I22" s="123">
        <v>10</v>
      </c>
      <c r="J22" s="121">
        <v>13</v>
      </c>
      <c r="K22" s="122">
        <v>5</v>
      </c>
      <c r="L22" s="123">
        <v>12</v>
      </c>
      <c r="M22" s="121">
        <v>2</v>
      </c>
      <c r="N22" s="123">
        <v>2</v>
      </c>
      <c r="O22" s="121">
        <v>1</v>
      </c>
      <c r="P22" s="122">
        <v>0</v>
      </c>
      <c r="Q22" s="123">
        <v>7</v>
      </c>
    </row>
    <row r="23" spans="1:17" ht="15.75">
      <c r="A23" s="116" t="s">
        <v>189</v>
      </c>
      <c r="B23" s="121">
        <v>7</v>
      </c>
      <c r="C23" s="122">
        <v>0</v>
      </c>
      <c r="D23" s="123">
        <v>8</v>
      </c>
      <c r="E23" s="121">
        <v>1</v>
      </c>
      <c r="F23" s="123">
        <v>0</v>
      </c>
      <c r="G23" s="121">
        <v>0</v>
      </c>
      <c r="H23" s="122">
        <v>0</v>
      </c>
      <c r="I23" s="123">
        <v>5</v>
      </c>
      <c r="J23" s="121">
        <v>11</v>
      </c>
      <c r="K23" s="122">
        <v>0</v>
      </c>
      <c r="L23" s="123">
        <v>8</v>
      </c>
      <c r="M23" s="121">
        <v>1</v>
      </c>
      <c r="N23" s="123">
        <v>0</v>
      </c>
      <c r="O23" s="121">
        <v>0</v>
      </c>
      <c r="P23" s="122">
        <v>0</v>
      </c>
      <c r="Q23" s="123">
        <v>3</v>
      </c>
    </row>
    <row r="24" spans="1:17" ht="15.75">
      <c r="A24" s="120" t="s">
        <v>190</v>
      </c>
      <c r="B24" s="121">
        <v>193</v>
      </c>
      <c r="C24" s="122">
        <v>5</v>
      </c>
      <c r="D24" s="123">
        <v>119</v>
      </c>
      <c r="E24" s="121">
        <v>18</v>
      </c>
      <c r="F24" s="123">
        <v>4</v>
      </c>
      <c r="G24" s="121">
        <v>13</v>
      </c>
      <c r="H24" s="122">
        <v>3</v>
      </c>
      <c r="I24" s="123">
        <v>52</v>
      </c>
      <c r="J24" s="121">
        <v>172</v>
      </c>
      <c r="K24" s="122">
        <v>2</v>
      </c>
      <c r="L24" s="123">
        <v>88</v>
      </c>
      <c r="M24" s="121">
        <v>12</v>
      </c>
      <c r="N24" s="123">
        <v>8</v>
      </c>
      <c r="O24" s="121">
        <v>18</v>
      </c>
      <c r="P24" s="122">
        <v>4</v>
      </c>
      <c r="Q24" s="123">
        <v>136</v>
      </c>
    </row>
    <row r="25" spans="1:17" ht="15.75">
      <c r="A25" s="116" t="s">
        <v>191</v>
      </c>
      <c r="B25" s="121">
        <v>14</v>
      </c>
      <c r="C25" s="122">
        <v>0</v>
      </c>
      <c r="D25" s="123">
        <v>27</v>
      </c>
      <c r="E25" s="121">
        <v>2</v>
      </c>
      <c r="F25" s="123">
        <v>1</v>
      </c>
      <c r="G25" s="121">
        <v>0</v>
      </c>
      <c r="H25" s="122">
        <v>1</v>
      </c>
      <c r="I25" s="123">
        <v>17</v>
      </c>
      <c r="J25" s="121">
        <v>16</v>
      </c>
      <c r="K25" s="122">
        <v>1</v>
      </c>
      <c r="L25" s="123">
        <v>14</v>
      </c>
      <c r="M25" s="121">
        <v>2</v>
      </c>
      <c r="N25" s="123">
        <v>7</v>
      </c>
      <c r="O25" s="121">
        <v>0</v>
      </c>
      <c r="P25" s="122">
        <v>1</v>
      </c>
      <c r="Q25" s="123">
        <v>14</v>
      </c>
    </row>
    <row r="26" spans="1:17" ht="15.75">
      <c r="A26" s="120" t="s">
        <v>192</v>
      </c>
      <c r="B26" s="121">
        <v>4</v>
      </c>
      <c r="C26" s="122">
        <v>1</v>
      </c>
      <c r="D26" s="123">
        <v>0</v>
      </c>
      <c r="E26" s="121">
        <v>2</v>
      </c>
      <c r="F26" s="123">
        <v>1</v>
      </c>
      <c r="G26" s="121">
        <v>0</v>
      </c>
      <c r="H26" s="122">
        <v>0</v>
      </c>
      <c r="I26" s="123">
        <v>5</v>
      </c>
      <c r="J26" s="121">
        <v>6</v>
      </c>
      <c r="K26" s="122">
        <v>1</v>
      </c>
      <c r="L26" s="123">
        <v>5</v>
      </c>
      <c r="M26" s="121">
        <v>0</v>
      </c>
      <c r="N26" s="123">
        <v>1</v>
      </c>
      <c r="O26" s="121">
        <v>1</v>
      </c>
      <c r="P26" s="122">
        <v>1</v>
      </c>
      <c r="Q26" s="123">
        <v>1</v>
      </c>
    </row>
    <row r="27" spans="1:17" ht="15.75">
      <c r="A27" s="116" t="s">
        <v>193</v>
      </c>
      <c r="B27" s="121">
        <v>21</v>
      </c>
      <c r="C27" s="122">
        <v>0</v>
      </c>
      <c r="D27" s="123">
        <v>23</v>
      </c>
      <c r="E27" s="121">
        <v>3</v>
      </c>
      <c r="F27" s="123">
        <v>0</v>
      </c>
      <c r="G27" s="121">
        <v>5</v>
      </c>
      <c r="H27" s="122">
        <v>1</v>
      </c>
      <c r="I27" s="123">
        <v>12</v>
      </c>
      <c r="J27" s="121">
        <v>13</v>
      </c>
      <c r="K27" s="122">
        <v>1</v>
      </c>
      <c r="L27" s="123">
        <v>16</v>
      </c>
      <c r="M27" s="121">
        <v>3</v>
      </c>
      <c r="N27" s="123">
        <v>0</v>
      </c>
      <c r="O27" s="121">
        <v>4</v>
      </c>
      <c r="P27" s="122">
        <v>1</v>
      </c>
      <c r="Q27" s="123">
        <v>10</v>
      </c>
    </row>
    <row r="28" spans="1:17" ht="15.75">
      <c r="A28" s="120" t="s">
        <v>194</v>
      </c>
      <c r="B28" s="121">
        <v>45</v>
      </c>
      <c r="C28" s="122">
        <v>3</v>
      </c>
      <c r="D28" s="123">
        <v>96</v>
      </c>
      <c r="E28" s="121">
        <v>3</v>
      </c>
      <c r="F28" s="123">
        <v>1</v>
      </c>
      <c r="G28" s="121">
        <v>8</v>
      </c>
      <c r="H28" s="122">
        <v>0</v>
      </c>
      <c r="I28" s="123">
        <v>27</v>
      </c>
      <c r="J28" s="121">
        <v>23</v>
      </c>
      <c r="K28" s="122">
        <v>1</v>
      </c>
      <c r="L28" s="123">
        <v>93</v>
      </c>
      <c r="M28" s="121">
        <v>9</v>
      </c>
      <c r="N28" s="123">
        <v>4</v>
      </c>
      <c r="O28" s="121">
        <v>12</v>
      </c>
      <c r="P28" s="122">
        <v>6</v>
      </c>
      <c r="Q28" s="123">
        <v>38</v>
      </c>
    </row>
    <row r="29" spans="1:17" ht="15.75">
      <c r="A29" s="116" t="s">
        <v>195</v>
      </c>
      <c r="B29" s="121">
        <v>74</v>
      </c>
      <c r="C29" s="122">
        <v>5</v>
      </c>
      <c r="D29" s="123">
        <v>24</v>
      </c>
      <c r="E29" s="121">
        <v>3</v>
      </c>
      <c r="F29" s="123">
        <v>0</v>
      </c>
      <c r="G29" s="121">
        <v>2</v>
      </c>
      <c r="H29" s="122">
        <v>0</v>
      </c>
      <c r="I29" s="123">
        <v>10</v>
      </c>
      <c r="J29" s="121">
        <v>43</v>
      </c>
      <c r="K29" s="122">
        <v>1</v>
      </c>
      <c r="L29" s="123">
        <v>20</v>
      </c>
      <c r="M29" s="121">
        <v>3</v>
      </c>
      <c r="N29" s="123">
        <v>0</v>
      </c>
      <c r="O29" s="121">
        <v>8</v>
      </c>
      <c r="P29" s="122">
        <v>2</v>
      </c>
      <c r="Q29" s="123">
        <v>7</v>
      </c>
    </row>
    <row r="30" spans="1:17" ht="15.75">
      <c r="A30" s="120" t="s">
        <v>196</v>
      </c>
      <c r="B30" s="121">
        <v>11</v>
      </c>
      <c r="C30" s="122">
        <v>1</v>
      </c>
      <c r="D30" s="123">
        <v>18</v>
      </c>
      <c r="E30" s="121">
        <v>1</v>
      </c>
      <c r="F30" s="123">
        <v>0</v>
      </c>
      <c r="G30" s="121">
        <v>1</v>
      </c>
      <c r="H30" s="122">
        <v>2</v>
      </c>
      <c r="I30" s="123">
        <v>9</v>
      </c>
      <c r="J30" s="121">
        <v>10</v>
      </c>
      <c r="K30" s="122">
        <v>0</v>
      </c>
      <c r="L30" s="123">
        <v>15</v>
      </c>
      <c r="M30" s="121">
        <v>2</v>
      </c>
      <c r="N30" s="123">
        <v>4</v>
      </c>
      <c r="O30" s="121">
        <v>5</v>
      </c>
      <c r="P30" s="122">
        <v>3</v>
      </c>
      <c r="Q30" s="123">
        <v>12</v>
      </c>
    </row>
    <row r="31" spans="1:17" ht="15.75">
      <c r="A31" s="116" t="s">
        <v>197</v>
      </c>
      <c r="B31" s="121">
        <v>15</v>
      </c>
      <c r="C31" s="122">
        <v>0</v>
      </c>
      <c r="D31" s="123">
        <v>9</v>
      </c>
      <c r="E31" s="121">
        <v>0</v>
      </c>
      <c r="F31" s="123">
        <v>0</v>
      </c>
      <c r="G31" s="121">
        <v>4</v>
      </c>
      <c r="H31" s="122">
        <v>0</v>
      </c>
      <c r="I31" s="123">
        <v>5</v>
      </c>
      <c r="J31" s="121">
        <v>27</v>
      </c>
      <c r="K31" s="122">
        <v>1</v>
      </c>
      <c r="L31" s="123">
        <v>11</v>
      </c>
      <c r="M31" s="121">
        <v>0</v>
      </c>
      <c r="N31" s="123">
        <v>1</v>
      </c>
      <c r="O31" s="121">
        <v>1</v>
      </c>
      <c r="P31" s="122">
        <v>4</v>
      </c>
      <c r="Q31" s="123">
        <v>13</v>
      </c>
    </row>
    <row r="32" spans="1:17" ht="15.75">
      <c r="A32" s="120" t="s">
        <v>198</v>
      </c>
      <c r="B32" s="121">
        <v>6</v>
      </c>
      <c r="C32" s="122">
        <v>0</v>
      </c>
      <c r="D32" s="123">
        <v>15</v>
      </c>
      <c r="E32" s="121">
        <v>0</v>
      </c>
      <c r="F32" s="123">
        <v>0</v>
      </c>
      <c r="G32" s="121">
        <v>4</v>
      </c>
      <c r="H32" s="122">
        <v>1</v>
      </c>
      <c r="I32" s="123">
        <v>7</v>
      </c>
      <c r="J32" s="121">
        <v>8</v>
      </c>
      <c r="K32" s="122">
        <v>3</v>
      </c>
      <c r="L32" s="123">
        <v>18</v>
      </c>
      <c r="M32" s="121">
        <v>0</v>
      </c>
      <c r="N32" s="123">
        <v>0</v>
      </c>
      <c r="O32" s="121">
        <v>2</v>
      </c>
      <c r="P32" s="122">
        <v>0</v>
      </c>
      <c r="Q32" s="123">
        <v>8</v>
      </c>
    </row>
    <row r="33" spans="1:17" ht="15.75">
      <c r="A33" s="116" t="s">
        <v>199</v>
      </c>
      <c r="B33" s="121">
        <v>13</v>
      </c>
      <c r="C33" s="122">
        <v>2</v>
      </c>
      <c r="D33" s="123">
        <v>14</v>
      </c>
      <c r="E33" s="121">
        <v>1</v>
      </c>
      <c r="F33" s="123">
        <v>3</v>
      </c>
      <c r="G33" s="121">
        <v>3</v>
      </c>
      <c r="H33" s="122">
        <v>2</v>
      </c>
      <c r="I33" s="123">
        <v>11</v>
      </c>
      <c r="J33" s="121">
        <v>19</v>
      </c>
      <c r="K33" s="122">
        <v>6</v>
      </c>
      <c r="L33" s="123">
        <v>19</v>
      </c>
      <c r="M33" s="121">
        <v>2</v>
      </c>
      <c r="N33" s="123">
        <v>7</v>
      </c>
      <c r="O33" s="121">
        <v>2</v>
      </c>
      <c r="P33" s="122">
        <v>0</v>
      </c>
      <c r="Q33" s="123">
        <v>159</v>
      </c>
    </row>
    <row r="34" spans="1:17" ht="15.75">
      <c r="A34" s="120" t="s">
        <v>200</v>
      </c>
      <c r="B34" s="121">
        <v>43</v>
      </c>
      <c r="C34" s="122">
        <v>1</v>
      </c>
      <c r="D34" s="123">
        <v>119</v>
      </c>
      <c r="E34" s="121">
        <v>1</v>
      </c>
      <c r="F34" s="123">
        <v>0</v>
      </c>
      <c r="G34" s="121">
        <v>7</v>
      </c>
      <c r="H34" s="122">
        <v>1</v>
      </c>
      <c r="I34" s="123">
        <v>43</v>
      </c>
      <c r="J34" s="121">
        <v>34</v>
      </c>
      <c r="K34" s="122">
        <v>0</v>
      </c>
      <c r="L34" s="123">
        <v>80</v>
      </c>
      <c r="M34" s="121">
        <v>3</v>
      </c>
      <c r="N34" s="123">
        <v>2</v>
      </c>
      <c r="O34" s="121">
        <v>5</v>
      </c>
      <c r="P34" s="122">
        <v>0</v>
      </c>
      <c r="Q34" s="123">
        <v>28</v>
      </c>
    </row>
    <row r="35" spans="1:17" ht="15.75">
      <c r="A35" s="116" t="s">
        <v>201</v>
      </c>
      <c r="B35" s="121">
        <v>54</v>
      </c>
      <c r="C35" s="122">
        <v>2</v>
      </c>
      <c r="D35" s="123">
        <v>52</v>
      </c>
      <c r="E35" s="121">
        <v>2</v>
      </c>
      <c r="F35" s="123">
        <v>1</v>
      </c>
      <c r="G35" s="121">
        <v>13</v>
      </c>
      <c r="H35" s="122">
        <v>1</v>
      </c>
      <c r="I35" s="123">
        <v>6</v>
      </c>
      <c r="J35" s="121">
        <v>60</v>
      </c>
      <c r="K35" s="122">
        <v>6</v>
      </c>
      <c r="L35" s="123">
        <v>50</v>
      </c>
      <c r="M35" s="121">
        <v>4</v>
      </c>
      <c r="N35" s="123">
        <v>0</v>
      </c>
      <c r="O35" s="121">
        <v>11</v>
      </c>
      <c r="P35" s="122">
        <v>0</v>
      </c>
      <c r="Q35" s="123">
        <v>11</v>
      </c>
    </row>
    <row r="36" spans="1:17" ht="15.75">
      <c r="A36" s="120" t="s">
        <v>202</v>
      </c>
      <c r="B36" s="121">
        <v>8</v>
      </c>
      <c r="C36" s="122">
        <v>1</v>
      </c>
      <c r="D36" s="123">
        <v>11</v>
      </c>
      <c r="E36" s="121">
        <v>0</v>
      </c>
      <c r="F36" s="123">
        <v>0</v>
      </c>
      <c r="G36" s="121">
        <v>0</v>
      </c>
      <c r="H36" s="122">
        <v>0</v>
      </c>
      <c r="I36" s="123">
        <v>15</v>
      </c>
      <c r="J36" s="121">
        <v>10</v>
      </c>
      <c r="K36" s="122">
        <v>3</v>
      </c>
      <c r="L36" s="123">
        <v>6</v>
      </c>
      <c r="M36" s="121">
        <v>1</v>
      </c>
      <c r="N36" s="123">
        <v>3</v>
      </c>
      <c r="O36" s="121">
        <v>3</v>
      </c>
      <c r="P36" s="122">
        <v>1</v>
      </c>
      <c r="Q36" s="123">
        <v>12</v>
      </c>
    </row>
    <row r="37" spans="1:17" ht="15.75">
      <c r="A37" s="116" t="s">
        <v>203</v>
      </c>
      <c r="B37" s="121">
        <v>1</v>
      </c>
      <c r="C37" s="122">
        <v>2</v>
      </c>
      <c r="D37" s="123">
        <v>0</v>
      </c>
      <c r="E37" s="121">
        <v>0</v>
      </c>
      <c r="F37" s="123">
        <v>0</v>
      </c>
      <c r="G37" s="121">
        <v>0</v>
      </c>
      <c r="H37" s="122">
        <v>0</v>
      </c>
      <c r="I37" s="123">
        <v>0</v>
      </c>
      <c r="J37" s="121">
        <v>6</v>
      </c>
      <c r="K37" s="122">
        <v>0</v>
      </c>
      <c r="L37" s="123">
        <v>4</v>
      </c>
      <c r="M37" s="121">
        <v>0</v>
      </c>
      <c r="N37" s="123">
        <v>0</v>
      </c>
      <c r="O37" s="121">
        <v>2</v>
      </c>
      <c r="P37" s="122">
        <v>0</v>
      </c>
      <c r="Q37" s="123">
        <v>5</v>
      </c>
    </row>
    <row r="38" spans="1:17" ht="15.75">
      <c r="A38" s="120" t="s">
        <v>204</v>
      </c>
      <c r="B38" s="121">
        <v>3</v>
      </c>
      <c r="C38" s="122">
        <v>0</v>
      </c>
      <c r="D38" s="123">
        <v>10</v>
      </c>
      <c r="E38" s="121">
        <v>1</v>
      </c>
      <c r="F38" s="123">
        <v>0</v>
      </c>
      <c r="G38" s="121">
        <v>0</v>
      </c>
      <c r="H38" s="122">
        <v>1</v>
      </c>
      <c r="I38" s="123">
        <v>2</v>
      </c>
      <c r="J38" s="121">
        <v>2</v>
      </c>
      <c r="K38" s="122">
        <v>1</v>
      </c>
      <c r="L38" s="123">
        <v>4</v>
      </c>
      <c r="M38" s="121">
        <v>1</v>
      </c>
      <c r="N38" s="123">
        <v>0</v>
      </c>
      <c r="O38" s="121">
        <v>0</v>
      </c>
      <c r="P38" s="122">
        <v>0</v>
      </c>
      <c r="Q38" s="123">
        <v>2</v>
      </c>
    </row>
    <row r="39" spans="1:17" ht="15.75">
      <c r="A39" s="116" t="s">
        <v>205</v>
      </c>
      <c r="B39" s="121">
        <v>58</v>
      </c>
      <c r="C39" s="122">
        <v>0</v>
      </c>
      <c r="D39" s="123">
        <v>42</v>
      </c>
      <c r="E39" s="121">
        <v>3</v>
      </c>
      <c r="F39" s="123">
        <v>1</v>
      </c>
      <c r="G39" s="121">
        <v>8</v>
      </c>
      <c r="H39" s="122">
        <v>0</v>
      </c>
      <c r="I39" s="123">
        <v>12</v>
      </c>
      <c r="J39" s="121">
        <v>43</v>
      </c>
      <c r="K39" s="122">
        <v>1</v>
      </c>
      <c r="L39" s="123">
        <v>40</v>
      </c>
      <c r="M39" s="121">
        <v>5</v>
      </c>
      <c r="N39" s="123">
        <v>2</v>
      </c>
      <c r="O39" s="121">
        <v>5</v>
      </c>
      <c r="P39" s="122">
        <v>1</v>
      </c>
      <c r="Q39" s="123">
        <v>24</v>
      </c>
    </row>
    <row r="40" spans="1:17" ht="15.75">
      <c r="A40" s="120" t="s">
        <v>206</v>
      </c>
      <c r="B40" s="121">
        <v>15</v>
      </c>
      <c r="C40" s="122">
        <v>2</v>
      </c>
      <c r="D40" s="123">
        <v>20</v>
      </c>
      <c r="E40" s="121">
        <v>2</v>
      </c>
      <c r="F40" s="123">
        <v>1</v>
      </c>
      <c r="G40" s="121">
        <v>2</v>
      </c>
      <c r="H40" s="122">
        <v>0</v>
      </c>
      <c r="I40" s="123">
        <v>10</v>
      </c>
      <c r="J40" s="121">
        <v>13</v>
      </c>
      <c r="K40" s="122">
        <v>0</v>
      </c>
      <c r="L40" s="123">
        <v>7</v>
      </c>
      <c r="M40" s="121">
        <v>2</v>
      </c>
      <c r="N40" s="123">
        <v>0</v>
      </c>
      <c r="O40" s="121">
        <v>3</v>
      </c>
      <c r="P40" s="122">
        <v>1</v>
      </c>
      <c r="Q40" s="123">
        <v>34</v>
      </c>
    </row>
    <row r="41" spans="1:17" ht="15.75">
      <c r="A41" s="116" t="s">
        <v>207</v>
      </c>
      <c r="B41" s="121">
        <v>98</v>
      </c>
      <c r="C41" s="122">
        <v>1</v>
      </c>
      <c r="D41" s="123">
        <v>59</v>
      </c>
      <c r="E41" s="121">
        <v>7</v>
      </c>
      <c r="F41" s="123">
        <v>1</v>
      </c>
      <c r="G41" s="121">
        <v>10</v>
      </c>
      <c r="H41" s="122">
        <v>2</v>
      </c>
      <c r="I41" s="123">
        <v>29</v>
      </c>
      <c r="J41" s="121">
        <v>49</v>
      </c>
      <c r="K41" s="122">
        <v>1</v>
      </c>
      <c r="L41" s="123">
        <v>45</v>
      </c>
      <c r="M41" s="121">
        <v>15</v>
      </c>
      <c r="N41" s="123">
        <v>3</v>
      </c>
      <c r="O41" s="121">
        <v>10</v>
      </c>
      <c r="P41" s="122">
        <v>5</v>
      </c>
      <c r="Q41" s="123">
        <v>42</v>
      </c>
    </row>
    <row r="42" spans="1:17" ht="15.75">
      <c r="A42" s="120" t="s">
        <v>208</v>
      </c>
      <c r="B42" s="121">
        <v>1810</v>
      </c>
      <c r="C42" s="122">
        <v>2</v>
      </c>
      <c r="D42" s="123">
        <v>1779</v>
      </c>
      <c r="E42" s="121">
        <v>279</v>
      </c>
      <c r="F42" s="123">
        <v>7</v>
      </c>
      <c r="G42" s="121">
        <v>452</v>
      </c>
      <c r="H42" s="122">
        <v>11</v>
      </c>
      <c r="I42" s="123">
        <v>542</v>
      </c>
      <c r="J42" s="121">
        <v>1448</v>
      </c>
      <c r="K42" s="122">
        <v>8</v>
      </c>
      <c r="L42" s="123">
        <v>1454</v>
      </c>
      <c r="M42" s="121">
        <v>281</v>
      </c>
      <c r="N42" s="123">
        <v>20</v>
      </c>
      <c r="O42" s="121">
        <v>463</v>
      </c>
      <c r="P42" s="122">
        <v>11</v>
      </c>
      <c r="Q42" s="123">
        <v>481</v>
      </c>
    </row>
    <row r="43" spans="1:17" ht="15.75">
      <c r="A43" s="116" t="s">
        <v>209</v>
      </c>
      <c r="B43" s="121">
        <v>291</v>
      </c>
      <c r="C43" s="122">
        <v>4</v>
      </c>
      <c r="D43" s="123">
        <v>195</v>
      </c>
      <c r="E43" s="121">
        <v>38</v>
      </c>
      <c r="F43" s="123">
        <v>4</v>
      </c>
      <c r="G43" s="121">
        <v>63</v>
      </c>
      <c r="H43" s="122">
        <v>4</v>
      </c>
      <c r="I43" s="123">
        <v>81</v>
      </c>
      <c r="J43" s="121">
        <v>246</v>
      </c>
      <c r="K43" s="122">
        <v>3</v>
      </c>
      <c r="L43" s="123">
        <v>147</v>
      </c>
      <c r="M43" s="121">
        <v>50</v>
      </c>
      <c r="N43" s="123">
        <v>8</v>
      </c>
      <c r="O43" s="121">
        <v>73</v>
      </c>
      <c r="P43" s="122">
        <v>4</v>
      </c>
      <c r="Q43" s="123">
        <v>80</v>
      </c>
    </row>
    <row r="44" spans="1:17" ht="15.75">
      <c r="A44" s="120" t="s">
        <v>210</v>
      </c>
      <c r="B44" s="121">
        <v>5</v>
      </c>
      <c r="C44" s="122">
        <v>2</v>
      </c>
      <c r="D44" s="123">
        <v>4</v>
      </c>
      <c r="E44" s="121">
        <v>0</v>
      </c>
      <c r="F44" s="123">
        <v>1</v>
      </c>
      <c r="G44" s="121">
        <v>2</v>
      </c>
      <c r="H44" s="122">
        <v>0</v>
      </c>
      <c r="I44" s="123">
        <v>3</v>
      </c>
      <c r="J44" s="121">
        <v>3</v>
      </c>
      <c r="K44" s="122">
        <v>0</v>
      </c>
      <c r="L44" s="123">
        <v>5</v>
      </c>
      <c r="M44" s="121">
        <v>1</v>
      </c>
      <c r="N44" s="123">
        <v>0</v>
      </c>
      <c r="O44" s="121">
        <v>5</v>
      </c>
      <c r="P44" s="122">
        <v>0</v>
      </c>
      <c r="Q44" s="123">
        <v>2</v>
      </c>
    </row>
    <row r="45" spans="1:17" ht="15.75">
      <c r="A45" s="116" t="s">
        <v>211</v>
      </c>
      <c r="B45" s="121">
        <v>4</v>
      </c>
      <c r="C45" s="122">
        <v>1</v>
      </c>
      <c r="D45" s="123">
        <v>8</v>
      </c>
      <c r="E45" s="121">
        <v>0</v>
      </c>
      <c r="F45" s="123">
        <v>1</v>
      </c>
      <c r="G45" s="121">
        <v>0</v>
      </c>
      <c r="H45" s="122">
        <v>0</v>
      </c>
      <c r="I45" s="123">
        <v>9</v>
      </c>
      <c r="J45" s="121">
        <v>9</v>
      </c>
      <c r="K45" s="122">
        <v>2</v>
      </c>
      <c r="L45" s="123">
        <v>9</v>
      </c>
      <c r="M45" s="121">
        <v>1</v>
      </c>
      <c r="N45" s="123">
        <v>0</v>
      </c>
      <c r="O45" s="121">
        <v>0</v>
      </c>
      <c r="P45" s="122">
        <v>1</v>
      </c>
      <c r="Q45" s="123">
        <v>7</v>
      </c>
    </row>
    <row r="46" spans="1:17" ht="15.75">
      <c r="A46" s="120" t="s">
        <v>212</v>
      </c>
      <c r="B46" s="121">
        <v>69</v>
      </c>
      <c r="C46" s="122">
        <v>2</v>
      </c>
      <c r="D46" s="123">
        <v>60</v>
      </c>
      <c r="E46" s="121">
        <v>1</v>
      </c>
      <c r="F46" s="123">
        <v>0</v>
      </c>
      <c r="G46" s="121">
        <v>7</v>
      </c>
      <c r="H46" s="122">
        <v>1</v>
      </c>
      <c r="I46" s="123">
        <v>62</v>
      </c>
      <c r="J46" s="121">
        <v>76</v>
      </c>
      <c r="K46" s="122">
        <v>3</v>
      </c>
      <c r="L46" s="123">
        <v>43</v>
      </c>
      <c r="M46" s="121">
        <v>10</v>
      </c>
      <c r="N46" s="123">
        <v>2</v>
      </c>
      <c r="O46" s="121">
        <v>31</v>
      </c>
      <c r="P46" s="122">
        <v>1</v>
      </c>
      <c r="Q46" s="123">
        <v>57</v>
      </c>
    </row>
    <row r="47" spans="1:17" ht="15.75">
      <c r="A47" s="116" t="s">
        <v>213</v>
      </c>
      <c r="B47" s="121">
        <v>19</v>
      </c>
      <c r="C47" s="122">
        <v>0</v>
      </c>
      <c r="D47" s="123">
        <v>29</v>
      </c>
      <c r="E47" s="121">
        <v>0</v>
      </c>
      <c r="F47" s="123">
        <v>3</v>
      </c>
      <c r="G47" s="121">
        <v>0</v>
      </c>
      <c r="H47" s="122">
        <v>0</v>
      </c>
      <c r="I47" s="123">
        <v>6</v>
      </c>
      <c r="J47" s="121">
        <v>7</v>
      </c>
      <c r="K47" s="122">
        <v>1</v>
      </c>
      <c r="L47" s="123">
        <v>27</v>
      </c>
      <c r="M47" s="121">
        <v>4</v>
      </c>
      <c r="N47" s="123">
        <v>2</v>
      </c>
      <c r="O47" s="121">
        <v>1</v>
      </c>
      <c r="P47" s="122">
        <v>0</v>
      </c>
      <c r="Q47" s="123">
        <v>13</v>
      </c>
    </row>
    <row r="48" spans="1:17" ht="15.75">
      <c r="A48" s="120" t="s">
        <v>214</v>
      </c>
      <c r="B48" s="121">
        <v>2</v>
      </c>
      <c r="C48" s="122">
        <v>0</v>
      </c>
      <c r="D48" s="123">
        <v>8</v>
      </c>
      <c r="E48" s="121">
        <v>5</v>
      </c>
      <c r="F48" s="123">
        <v>0</v>
      </c>
      <c r="G48" s="121">
        <v>2</v>
      </c>
      <c r="H48" s="122">
        <v>0</v>
      </c>
      <c r="I48" s="123">
        <v>8</v>
      </c>
      <c r="J48" s="121">
        <v>6</v>
      </c>
      <c r="K48" s="122">
        <v>0</v>
      </c>
      <c r="L48" s="123">
        <v>7</v>
      </c>
      <c r="M48" s="121">
        <v>2</v>
      </c>
      <c r="N48" s="123">
        <v>0</v>
      </c>
      <c r="O48" s="121">
        <v>3</v>
      </c>
      <c r="P48" s="122">
        <v>0</v>
      </c>
      <c r="Q48" s="123">
        <v>29</v>
      </c>
    </row>
    <row r="49" spans="1:17" ht="15.75">
      <c r="A49" s="116" t="s">
        <v>215</v>
      </c>
      <c r="B49" s="121">
        <v>114</v>
      </c>
      <c r="C49" s="122">
        <v>1</v>
      </c>
      <c r="D49" s="123">
        <v>62</v>
      </c>
      <c r="E49" s="121">
        <v>9</v>
      </c>
      <c r="F49" s="123">
        <v>0</v>
      </c>
      <c r="G49" s="121">
        <v>18</v>
      </c>
      <c r="H49" s="122">
        <v>0</v>
      </c>
      <c r="I49" s="123">
        <v>19</v>
      </c>
      <c r="J49" s="121">
        <v>92</v>
      </c>
      <c r="K49" s="122">
        <v>2</v>
      </c>
      <c r="L49" s="123">
        <v>42</v>
      </c>
      <c r="M49" s="121">
        <v>15</v>
      </c>
      <c r="N49" s="123">
        <v>6</v>
      </c>
      <c r="O49" s="121">
        <v>10</v>
      </c>
      <c r="P49" s="122">
        <v>2</v>
      </c>
      <c r="Q49" s="123">
        <v>37</v>
      </c>
    </row>
    <row r="50" spans="1:17" ht="15.75">
      <c r="A50" s="120" t="s">
        <v>216</v>
      </c>
      <c r="B50" s="121">
        <v>84</v>
      </c>
      <c r="C50" s="122">
        <v>2</v>
      </c>
      <c r="D50" s="123">
        <v>69</v>
      </c>
      <c r="E50" s="121">
        <v>10</v>
      </c>
      <c r="F50" s="123">
        <v>2</v>
      </c>
      <c r="G50" s="121">
        <v>19</v>
      </c>
      <c r="H50" s="122">
        <v>1</v>
      </c>
      <c r="I50" s="123">
        <v>53</v>
      </c>
      <c r="J50" s="121">
        <v>90</v>
      </c>
      <c r="K50" s="122">
        <v>9</v>
      </c>
      <c r="L50" s="123">
        <v>44</v>
      </c>
      <c r="M50" s="121">
        <v>12</v>
      </c>
      <c r="N50" s="123">
        <v>6</v>
      </c>
      <c r="O50" s="121">
        <v>25</v>
      </c>
      <c r="P50" s="122">
        <v>9</v>
      </c>
      <c r="Q50" s="123">
        <v>38</v>
      </c>
    </row>
    <row r="51" spans="1:17" ht="15.75">
      <c r="A51" s="116" t="s">
        <v>217</v>
      </c>
      <c r="B51" s="121">
        <v>16</v>
      </c>
      <c r="C51" s="122">
        <v>0</v>
      </c>
      <c r="D51" s="123">
        <v>38</v>
      </c>
      <c r="E51" s="121">
        <v>0</v>
      </c>
      <c r="F51" s="123">
        <v>0</v>
      </c>
      <c r="G51" s="121">
        <v>2</v>
      </c>
      <c r="H51" s="122">
        <v>0</v>
      </c>
      <c r="I51" s="123">
        <v>5</v>
      </c>
      <c r="J51" s="121">
        <v>6</v>
      </c>
      <c r="K51" s="122">
        <v>3</v>
      </c>
      <c r="L51" s="123">
        <v>25</v>
      </c>
      <c r="M51" s="121">
        <v>3</v>
      </c>
      <c r="N51" s="123">
        <v>3</v>
      </c>
      <c r="O51" s="121">
        <v>0</v>
      </c>
      <c r="P51" s="122">
        <v>0</v>
      </c>
      <c r="Q51" s="123">
        <v>66</v>
      </c>
    </row>
    <row r="52" spans="1:17" ht="15.75">
      <c r="A52" s="120" t="s">
        <v>218</v>
      </c>
      <c r="B52" s="121">
        <v>26</v>
      </c>
      <c r="C52" s="122">
        <v>0</v>
      </c>
      <c r="D52" s="123">
        <v>19</v>
      </c>
      <c r="E52" s="121">
        <v>2</v>
      </c>
      <c r="F52" s="123">
        <v>1</v>
      </c>
      <c r="G52" s="121">
        <v>4</v>
      </c>
      <c r="H52" s="122">
        <v>0</v>
      </c>
      <c r="I52" s="123">
        <v>5</v>
      </c>
      <c r="J52" s="121">
        <v>32</v>
      </c>
      <c r="K52" s="122">
        <v>0</v>
      </c>
      <c r="L52" s="123">
        <v>23</v>
      </c>
      <c r="M52" s="121">
        <v>4</v>
      </c>
      <c r="N52" s="123">
        <v>0</v>
      </c>
      <c r="O52" s="121">
        <v>1</v>
      </c>
      <c r="P52" s="122">
        <v>1</v>
      </c>
      <c r="Q52" s="123">
        <v>18</v>
      </c>
    </row>
    <row r="53" spans="1:17" ht="15.75">
      <c r="A53" s="116" t="s">
        <v>219</v>
      </c>
      <c r="B53" s="121">
        <v>40</v>
      </c>
      <c r="C53" s="122">
        <v>5</v>
      </c>
      <c r="D53" s="123">
        <v>68</v>
      </c>
      <c r="E53" s="121">
        <v>2</v>
      </c>
      <c r="F53" s="123">
        <v>2</v>
      </c>
      <c r="G53" s="121">
        <v>13</v>
      </c>
      <c r="H53" s="122">
        <v>0</v>
      </c>
      <c r="I53" s="123">
        <v>29</v>
      </c>
      <c r="J53" s="121">
        <v>42</v>
      </c>
      <c r="K53" s="122">
        <v>2</v>
      </c>
      <c r="L53" s="123">
        <v>45</v>
      </c>
      <c r="M53" s="121">
        <v>6</v>
      </c>
      <c r="N53" s="123">
        <v>4</v>
      </c>
      <c r="O53" s="121">
        <v>2</v>
      </c>
      <c r="P53" s="122">
        <v>1</v>
      </c>
      <c r="Q53" s="123">
        <v>53</v>
      </c>
    </row>
    <row r="54" spans="1:17" ht="15.75">
      <c r="A54" s="120" t="s">
        <v>220</v>
      </c>
      <c r="B54" s="121">
        <v>32</v>
      </c>
      <c r="C54" s="122">
        <v>2</v>
      </c>
      <c r="D54" s="123">
        <v>47</v>
      </c>
      <c r="E54" s="121">
        <v>1</v>
      </c>
      <c r="F54" s="123">
        <v>2</v>
      </c>
      <c r="G54" s="121">
        <v>1</v>
      </c>
      <c r="H54" s="122">
        <v>0</v>
      </c>
      <c r="I54" s="123">
        <v>24</v>
      </c>
      <c r="J54" s="121">
        <v>30</v>
      </c>
      <c r="K54" s="122">
        <v>1</v>
      </c>
      <c r="L54" s="123">
        <v>39</v>
      </c>
      <c r="M54" s="121">
        <v>3</v>
      </c>
      <c r="N54" s="123">
        <v>1</v>
      </c>
      <c r="O54" s="121">
        <v>1</v>
      </c>
      <c r="P54" s="122">
        <v>0</v>
      </c>
      <c r="Q54" s="123">
        <v>46</v>
      </c>
    </row>
    <row r="55" spans="1:17" ht="15.75">
      <c r="A55" s="116" t="s">
        <v>221</v>
      </c>
      <c r="B55" s="121">
        <v>34</v>
      </c>
      <c r="C55" s="122">
        <v>3</v>
      </c>
      <c r="D55" s="123">
        <v>9</v>
      </c>
      <c r="E55" s="121">
        <v>1</v>
      </c>
      <c r="F55" s="123">
        <v>2</v>
      </c>
      <c r="G55" s="121">
        <v>2</v>
      </c>
      <c r="H55" s="122">
        <v>0</v>
      </c>
      <c r="I55" s="123">
        <v>0</v>
      </c>
      <c r="J55" s="121">
        <v>30</v>
      </c>
      <c r="K55" s="122">
        <v>0</v>
      </c>
      <c r="L55" s="123">
        <v>13</v>
      </c>
      <c r="M55" s="121">
        <v>0</v>
      </c>
      <c r="N55" s="123">
        <v>0</v>
      </c>
      <c r="O55" s="121">
        <v>2</v>
      </c>
      <c r="P55" s="122">
        <v>0</v>
      </c>
      <c r="Q55" s="123">
        <v>4</v>
      </c>
    </row>
    <row r="56" spans="1:17" ht="15.75">
      <c r="A56" s="120" t="s">
        <v>222</v>
      </c>
      <c r="B56" s="121">
        <v>59</v>
      </c>
      <c r="C56" s="122">
        <v>2</v>
      </c>
      <c r="D56" s="123">
        <v>76</v>
      </c>
      <c r="E56" s="121">
        <v>8</v>
      </c>
      <c r="F56" s="123">
        <v>0</v>
      </c>
      <c r="G56" s="121">
        <v>7</v>
      </c>
      <c r="H56" s="122">
        <v>0</v>
      </c>
      <c r="I56" s="123">
        <v>80</v>
      </c>
      <c r="J56" s="121">
        <v>52</v>
      </c>
      <c r="K56" s="122">
        <v>1</v>
      </c>
      <c r="L56" s="123">
        <v>93</v>
      </c>
      <c r="M56" s="121">
        <v>6</v>
      </c>
      <c r="N56" s="123">
        <v>0</v>
      </c>
      <c r="O56" s="121">
        <v>12</v>
      </c>
      <c r="P56" s="122">
        <v>3</v>
      </c>
      <c r="Q56" s="123">
        <v>54</v>
      </c>
    </row>
    <row r="57" spans="1:17" ht="15.75">
      <c r="A57" s="116" t="s">
        <v>223</v>
      </c>
      <c r="B57" s="121">
        <v>6</v>
      </c>
      <c r="C57" s="122">
        <v>3</v>
      </c>
      <c r="D57" s="123">
        <v>0</v>
      </c>
      <c r="E57" s="121">
        <v>0</v>
      </c>
      <c r="F57" s="123">
        <v>0</v>
      </c>
      <c r="G57" s="121">
        <v>0</v>
      </c>
      <c r="H57" s="122">
        <v>1</v>
      </c>
      <c r="I57" s="123">
        <v>0</v>
      </c>
      <c r="J57" s="121">
        <v>9</v>
      </c>
      <c r="K57" s="122">
        <v>5</v>
      </c>
      <c r="L57" s="123">
        <v>0</v>
      </c>
      <c r="M57" s="121">
        <v>1</v>
      </c>
      <c r="N57" s="123">
        <v>4</v>
      </c>
      <c r="O57" s="121">
        <v>1</v>
      </c>
      <c r="P57" s="122">
        <v>0</v>
      </c>
      <c r="Q57" s="123">
        <v>9</v>
      </c>
    </row>
    <row r="58" spans="1:17" ht="15.75">
      <c r="A58" s="120" t="s">
        <v>224</v>
      </c>
      <c r="B58" s="121">
        <v>14</v>
      </c>
      <c r="C58" s="122">
        <v>8</v>
      </c>
      <c r="D58" s="123">
        <v>22</v>
      </c>
      <c r="E58" s="121">
        <v>0</v>
      </c>
      <c r="F58" s="123">
        <v>1</v>
      </c>
      <c r="G58" s="121">
        <v>0</v>
      </c>
      <c r="H58" s="122">
        <v>1</v>
      </c>
      <c r="I58" s="123">
        <v>5</v>
      </c>
      <c r="J58" s="121">
        <v>9</v>
      </c>
      <c r="K58" s="122">
        <v>10</v>
      </c>
      <c r="L58" s="123">
        <v>20</v>
      </c>
      <c r="M58" s="121">
        <v>1</v>
      </c>
      <c r="N58" s="123">
        <v>1</v>
      </c>
      <c r="O58" s="121">
        <v>2</v>
      </c>
      <c r="P58" s="122">
        <v>0</v>
      </c>
      <c r="Q58" s="123">
        <v>8</v>
      </c>
    </row>
    <row r="59" spans="1:17" ht="15.75">
      <c r="A59" s="116" t="s">
        <v>225</v>
      </c>
      <c r="B59" s="121">
        <v>13</v>
      </c>
      <c r="C59" s="122">
        <v>1</v>
      </c>
      <c r="D59" s="123">
        <v>8</v>
      </c>
      <c r="E59" s="121">
        <v>0</v>
      </c>
      <c r="F59" s="123">
        <v>0</v>
      </c>
      <c r="G59" s="121">
        <v>1</v>
      </c>
      <c r="H59" s="122">
        <v>0</v>
      </c>
      <c r="I59" s="123">
        <v>1</v>
      </c>
      <c r="J59" s="121">
        <v>9</v>
      </c>
      <c r="K59" s="122">
        <v>1</v>
      </c>
      <c r="L59" s="123">
        <v>5</v>
      </c>
      <c r="M59" s="121">
        <v>1</v>
      </c>
      <c r="N59" s="123">
        <v>0</v>
      </c>
      <c r="O59" s="121">
        <v>1</v>
      </c>
      <c r="P59" s="122">
        <v>0</v>
      </c>
      <c r="Q59" s="123">
        <v>0</v>
      </c>
    </row>
    <row r="60" spans="1:17" ht="15.75">
      <c r="A60" s="120" t="s">
        <v>226</v>
      </c>
      <c r="B60" s="121">
        <v>27</v>
      </c>
      <c r="C60" s="122">
        <v>2</v>
      </c>
      <c r="D60" s="123">
        <v>31</v>
      </c>
      <c r="E60" s="121">
        <v>3</v>
      </c>
      <c r="F60" s="123">
        <v>0</v>
      </c>
      <c r="G60" s="121">
        <v>6</v>
      </c>
      <c r="H60" s="122">
        <v>2</v>
      </c>
      <c r="I60" s="123">
        <v>31</v>
      </c>
      <c r="J60" s="121">
        <v>17</v>
      </c>
      <c r="K60" s="122">
        <v>0</v>
      </c>
      <c r="L60" s="123">
        <v>29</v>
      </c>
      <c r="M60" s="121">
        <v>1</v>
      </c>
      <c r="N60" s="123">
        <v>0</v>
      </c>
      <c r="O60" s="121">
        <v>8</v>
      </c>
      <c r="P60" s="122">
        <v>1</v>
      </c>
      <c r="Q60" s="123">
        <v>38</v>
      </c>
    </row>
    <row r="61" spans="1:17" ht="15.75">
      <c r="A61" s="116" t="s">
        <v>227</v>
      </c>
      <c r="B61" s="121">
        <v>10</v>
      </c>
      <c r="C61" s="122">
        <v>1</v>
      </c>
      <c r="D61" s="123">
        <v>9</v>
      </c>
      <c r="E61" s="121">
        <v>0</v>
      </c>
      <c r="F61" s="123">
        <v>1</v>
      </c>
      <c r="G61" s="121">
        <v>1</v>
      </c>
      <c r="H61" s="122">
        <v>1</v>
      </c>
      <c r="I61" s="123">
        <v>21</v>
      </c>
      <c r="J61" s="121">
        <v>8</v>
      </c>
      <c r="K61" s="122">
        <v>3</v>
      </c>
      <c r="L61" s="123">
        <v>8</v>
      </c>
      <c r="M61" s="121">
        <v>1</v>
      </c>
      <c r="N61" s="123">
        <v>0</v>
      </c>
      <c r="O61" s="121">
        <v>1</v>
      </c>
      <c r="P61" s="122">
        <v>0</v>
      </c>
      <c r="Q61" s="123">
        <v>47</v>
      </c>
    </row>
    <row r="62" spans="1:17" ht="15.75">
      <c r="A62" s="120" t="s">
        <v>228</v>
      </c>
      <c r="B62" s="121">
        <v>34</v>
      </c>
      <c r="C62" s="122">
        <v>0</v>
      </c>
      <c r="D62" s="123">
        <v>49</v>
      </c>
      <c r="E62" s="121">
        <v>1</v>
      </c>
      <c r="F62" s="123">
        <v>0</v>
      </c>
      <c r="G62" s="121">
        <v>7</v>
      </c>
      <c r="H62" s="122">
        <v>0</v>
      </c>
      <c r="I62" s="123">
        <v>5</v>
      </c>
      <c r="J62" s="121">
        <v>19</v>
      </c>
      <c r="K62" s="122">
        <v>0</v>
      </c>
      <c r="L62" s="123">
        <v>33</v>
      </c>
      <c r="M62" s="121">
        <v>5</v>
      </c>
      <c r="N62" s="123">
        <v>0</v>
      </c>
      <c r="O62" s="121">
        <v>3</v>
      </c>
      <c r="P62" s="122">
        <v>1</v>
      </c>
      <c r="Q62" s="123">
        <v>6</v>
      </c>
    </row>
    <row r="63" spans="1:17" ht="15.75">
      <c r="A63" s="116" t="s">
        <v>229</v>
      </c>
      <c r="B63" s="121">
        <v>30</v>
      </c>
      <c r="C63" s="122">
        <v>1</v>
      </c>
      <c r="D63" s="123">
        <v>28</v>
      </c>
      <c r="E63" s="121">
        <v>3</v>
      </c>
      <c r="F63" s="123">
        <v>2</v>
      </c>
      <c r="G63" s="121">
        <v>8</v>
      </c>
      <c r="H63" s="122">
        <v>2</v>
      </c>
      <c r="I63" s="123">
        <v>23</v>
      </c>
      <c r="J63" s="121">
        <v>35</v>
      </c>
      <c r="K63" s="122">
        <v>1</v>
      </c>
      <c r="L63" s="123">
        <v>27</v>
      </c>
      <c r="M63" s="121">
        <v>7</v>
      </c>
      <c r="N63" s="123">
        <v>0</v>
      </c>
      <c r="O63" s="121">
        <v>13</v>
      </c>
      <c r="P63" s="122">
        <v>0</v>
      </c>
      <c r="Q63" s="123">
        <v>44</v>
      </c>
    </row>
    <row r="64" spans="1:17" ht="15.75">
      <c r="A64" s="120" t="s">
        <v>230</v>
      </c>
      <c r="B64" s="121">
        <v>3</v>
      </c>
      <c r="C64" s="122">
        <v>0</v>
      </c>
      <c r="D64" s="123">
        <v>1</v>
      </c>
      <c r="E64" s="121">
        <v>1</v>
      </c>
      <c r="F64" s="123">
        <v>0</v>
      </c>
      <c r="G64" s="121">
        <v>0</v>
      </c>
      <c r="H64" s="122">
        <v>0</v>
      </c>
      <c r="I64" s="123">
        <v>3</v>
      </c>
      <c r="J64" s="121">
        <v>7</v>
      </c>
      <c r="K64" s="122">
        <v>0</v>
      </c>
      <c r="L64" s="123">
        <v>1</v>
      </c>
      <c r="M64" s="121">
        <v>0</v>
      </c>
      <c r="N64" s="123">
        <v>0</v>
      </c>
      <c r="O64" s="121">
        <v>2</v>
      </c>
      <c r="P64" s="122">
        <v>0</v>
      </c>
      <c r="Q64" s="123">
        <v>3</v>
      </c>
    </row>
    <row r="65" spans="1:17" ht="15.75">
      <c r="A65" s="116" t="s">
        <v>231</v>
      </c>
      <c r="B65" s="121">
        <v>3</v>
      </c>
      <c r="C65" s="122">
        <v>0</v>
      </c>
      <c r="D65" s="123">
        <v>1</v>
      </c>
      <c r="E65" s="121">
        <v>0</v>
      </c>
      <c r="F65" s="123">
        <v>0</v>
      </c>
      <c r="G65" s="121">
        <v>0</v>
      </c>
      <c r="H65" s="122">
        <v>0</v>
      </c>
      <c r="I65" s="123">
        <v>1</v>
      </c>
      <c r="J65" s="121">
        <v>2</v>
      </c>
      <c r="K65" s="122">
        <v>2</v>
      </c>
      <c r="L65" s="123">
        <v>5</v>
      </c>
      <c r="M65" s="121">
        <v>0</v>
      </c>
      <c r="N65" s="123">
        <v>0</v>
      </c>
      <c r="O65" s="121">
        <v>0</v>
      </c>
      <c r="P65" s="122">
        <v>2</v>
      </c>
      <c r="Q65" s="123">
        <v>3</v>
      </c>
    </row>
    <row r="66" spans="1:17" ht="15.75">
      <c r="A66" s="120" t="s">
        <v>232</v>
      </c>
      <c r="B66" s="121">
        <v>16</v>
      </c>
      <c r="C66" s="122">
        <v>1</v>
      </c>
      <c r="D66" s="123">
        <v>16</v>
      </c>
      <c r="E66" s="121">
        <v>1</v>
      </c>
      <c r="F66" s="123">
        <v>0</v>
      </c>
      <c r="G66" s="121">
        <v>6</v>
      </c>
      <c r="H66" s="122">
        <v>1</v>
      </c>
      <c r="I66" s="123">
        <v>10</v>
      </c>
      <c r="J66" s="121">
        <v>14</v>
      </c>
      <c r="K66" s="122">
        <v>1</v>
      </c>
      <c r="L66" s="123">
        <v>18</v>
      </c>
      <c r="M66" s="121">
        <v>4</v>
      </c>
      <c r="N66" s="123">
        <v>4</v>
      </c>
      <c r="O66" s="121">
        <v>2</v>
      </c>
      <c r="P66" s="122">
        <v>2</v>
      </c>
      <c r="Q66" s="123">
        <v>8</v>
      </c>
    </row>
    <row r="67" spans="1:17" ht="15.75">
      <c r="A67" s="116" t="s">
        <v>233</v>
      </c>
      <c r="B67" s="121">
        <v>45</v>
      </c>
      <c r="C67" s="122">
        <v>1</v>
      </c>
      <c r="D67" s="123">
        <v>82</v>
      </c>
      <c r="E67" s="121">
        <v>3</v>
      </c>
      <c r="F67" s="123">
        <v>1</v>
      </c>
      <c r="G67" s="121">
        <v>3</v>
      </c>
      <c r="H67" s="122">
        <v>2</v>
      </c>
      <c r="I67" s="123">
        <v>27</v>
      </c>
      <c r="J67" s="121">
        <v>30</v>
      </c>
      <c r="K67" s="122">
        <v>2</v>
      </c>
      <c r="L67" s="123">
        <v>80</v>
      </c>
      <c r="M67" s="121">
        <v>9</v>
      </c>
      <c r="N67" s="123">
        <v>1</v>
      </c>
      <c r="O67" s="121">
        <v>5</v>
      </c>
      <c r="P67" s="122">
        <v>0</v>
      </c>
      <c r="Q67" s="123">
        <v>145</v>
      </c>
    </row>
    <row r="68" spans="1:17" ht="15.75">
      <c r="A68" s="120" t="s">
        <v>234</v>
      </c>
      <c r="B68" s="121">
        <v>15</v>
      </c>
      <c r="C68" s="122">
        <v>0</v>
      </c>
      <c r="D68" s="123">
        <v>29</v>
      </c>
      <c r="E68" s="121">
        <v>1</v>
      </c>
      <c r="F68" s="123">
        <v>0</v>
      </c>
      <c r="G68" s="121">
        <v>1</v>
      </c>
      <c r="H68" s="122">
        <v>2</v>
      </c>
      <c r="I68" s="123">
        <v>14</v>
      </c>
      <c r="J68" s="121">
        <v>7</v>
      </c>
      <c r="K68" s="122">
        <v>3</v>
      </c>
      <c r="L68" s="123">
        <v>20</v>
      </c>
      <c r="M68" s="121">
        <v>0</v>
      </c>
      <c r="N68" s="123">
        <v>3</v>
      </c>
      <c r="O68" s="121">
        <v>4</v>
      </c>
      <c r="P68" s="122">
        <v>2</v>
      </c>
      <c r="Q68" s="123">
        <v>20</v>
      </c>
    </row>
    <row r="69" spans="1:17" ht="15.75">
      <c r="A69" s="116" t="s">
        <v>235</v>
      </c>
      <c r="B69" s="121">
        <v>34</v>
      </c>
      <c r="C69" s="122">
        <v>1</v>
      </c>
      <c r="D69" s="123">
        <v>18</v>
      </c>
      <c r="E69" s="121">
        <v>3</v>
      </c>
      <c r="F69" s="123">
        <v>0</v>
      </c>
      <c r="G69" s="121">
        <v>6</v>
      </c>
      <c r="H69" s="122">
        <v>1</v>
      </c>
      <c r="I69" s="123">
        <v>10</v>
      </c>
      <c r="J69" s="121">
        <v>21</v>
      </c>
      <c r="K69" s="122">
        <v>1</v>
      </c>
      <c r="L69" s="123">
        <v>12</v>
      </c>
      <c r="M69" s="121">
        <v>3</v>
      </c>
      <c r="N69" s="123">
        <v>3</v>
      </c>
      <c r="O69" s="121">
        <v>5</v>
      </c>
      <c r="P69" s="122">
        <v>0</v>
      </c>
      <c r="Q69" s="123">
        <v>10</v>
      </c>
    </row>
    <row r="70" spans="1:17" ht="15.75">
      <c r="A70" s="120" t="s">
        <v>236</v>
      </c>
      <c r="B70" s="121">
        <v>1</v>
      </c>
      <c r="C70" s="122">
        <v>0</v>
      </c>
      <c r="D70" s="123">
        <v>2</v>
      </c>
      <c r="E70" s="121">
        <v>0</v>
      </c>
      <c r="F70" s="123">
        <v>1</v>
      </c>
      <c r="G70" s="121">
        <v>0</v>
      </c>
      <c r="H70" s="122">
        <v>0</v>
      </c>
      <c r="I70" s="123">
        <v>1</v>
      </c>
      <c r="J70" s="121">
        <v>2</v>
      </c>
      <c r="K70" s="122">
        <v>0</v>
      </c>
      <c r="L70" s="123">
        <v>3</v>
      </c>
      <c r="M70" s="121">
        <v>0</v>
      </c>
      <c r="N70" s="123">
        <v>0</v>
      </c>
      <c r="O70" s="121">
        <v>0</v>
      </c>
      <c r="P70" s="122">
        <v>0</v>
      </c>
      <c r="Q70" s="123">
        <v>2</v>
      </c>
    </row>
    <row r="71" spans="1:17" ht="15.75">
      <c r="A71" s="116" t="s">
        <v>237</v>
      </c>
      <c r="B71" s="121">
        <v>56</v>
      </c>
      <c r="C71" s="122">
        <v>1</v>
      </c>
      <c r="D71" s="123">
        <v>40</v>
      </c>
      <c r="E71" s="121">
        <v>3</v>
      </c>
      <c r="F71" s="123">
        <v>0</v>
      </c>
      <c r="G71" s="121">
        <v>3</v>
      </c>
      <c r="H71" s="122">
        <v>0</v>
      </c>
      <c r="I71" s="123">
        <v>6</v>
      </c>
      <c r="J71" s="121">
        <v>50</v>
      </c>
      <c r="K71" s="122">
        <v>1</v>
      </c>
      <c r="L71" s="123">
        <v>33</v>
      </c>
      <c r="M71" s="121">
        <v>2</v>
      </c>
      <c r="N71" s="123">
        <v>2</v>
      </c>
      <c r="O71" s="121">
        <v>2</v>
      </c>
      <c r="P71" s="122">
        <v>0</v>
      </c>
      <c r="Q71" s="123">
        <v>15</v>
      </c>
    </row>
    <row r="72" spans="1:17" ht="15.75">
      <c r="A72" s="120" t="s">
        <v>238</v>
      </c>
      <c r="B72" s="121">
        <v>14</v>
      </c>
      <c r="C72" s="122">
        <v>1</v>
      </c>
      <c r="D72" s="123">
        <v>21</v>
      </c>
      <c r="E72" s="121">
        <v>1</v>
      </c>
      <c r="F72" s="123">
        <v>0</v>
      </c>
      <c r="G72" s="121">
        <v>3</v>
      </c>
      <c r="H72" s="122">
        <v>0</v>
      </c>
      <c r="I72" s="123">
        <v>23</v>
      </c>
      <c r="J72" s="121">
        <v>11</v>
      </c>
      <c r="K72" s="122">
        <v>0</v>
      </c>
      <c r="L72" s="123">
        <v>8</v>
      </c>
      <c r="M72" s="121">
        <v>0</v>
      </c>
      <c r="N72" s="123">
        <v>2</v>
      </c>
      <c r="O72" s="121">
        <v>4</v>
      </c>
      <c r="P72" s="122">
        <v>0</v>
      </c>
      <c r="Q72" s="123">
        <v>8</v>
      </c>
    </row>
    <row r="73" spans="1:17" ht="15.75">
      <c r="A73" s="116" t="s">
        <v>239</v>
      </c>
      <c r="B73" s="121">
        <v>33</v>
      </c>
      <c r="C73" s="122">
        <v>3</v>
      </c>
      <c r="D73" s="123">
        <v>28</v>
      </c>
      <c r="E73" s="121">
        <v>3</v>
      </c>
      <c r="F73" s="123">
        <v>0</v>
      </c>
      <c r="G73" s="121">
        <v>4</v>
      </c>
      <c r="H73" s="122">
        <v>1</v>
      </c>
      <c r="I73" s="123">
        <v>25</v>
      </c>
      <c r="J73" s="121">
        <v>29</v>
      </c>
      <c r="K73" s="122">
        <v>3</v>
      </c>
      <c r="L73" s="123">
        <v>21</v>
      </c>
      <c r="M73" s="121">
        <v>2</v>
      </c>
      <c r="N73" s="123">
        <v>1</v>
      </c>
      <c r="O73" s="121">
        <v>5</v>
      </c>
      <c r="P73" s="122">
        <v>1</v>
      </c>
      <c r="Q73" s="123">
        <v>12</v>
      </c>
    </row>
    <row r="74" spans="1:17" ht="15.75">
      <c r="A74" s="120" t="s">
        <v>240</v>
      </c>
      <c r="B74" s="121">
        <v>9</v>
      </c>
      <c r="C74" s="122">
        <v>0</v>
      </c>
      <c r="D74" s="123">
        <v>11</v>
      </c>
      <c r="E74" s="121">
        <v>1</v>
      </c>
      <c r="F74" s="123">
        <v>1</v>
      </c>
      <c r="G74" s="121">
        <v>0</v>
      </c>
      <c r="H74" s="122">
        <v>0</v>
      </c>
      <c r="I74" s="123">
        <v>5</v>
      </c>
      <c r="J74" s="121">
        <v>10</v>
      </c>
      <c r="K74" s="122">
        <v>1</v>
      </c>
      <c r="L74" s="123">
        <v>4</v>
      </c>
      <c r="M74" s="121">
        <v>0</v>
      </c>
      <c r="N74" s="123">
        <v>1</v>
      </c>
      <c r="O74" s="121">
        <v>0</v>
      </c>
      <c r="P74" s="122">
        <v>0</v>
      </c>
      <c r="Q74" s="123">
        <v>411</v>
      </c>
    </row>
    <row r="75" spans="1:17" ht="15.75">
      <c r="A75" s="116" t="s">
        <v>241</v>
      </c>
      <c r="B75" s="121">
        <v>13</v>
      </c>
      <c r="C75" s="122">
        <v>0</v>
      </c>
      <c r="D75" s="123">
        <v>35</v>
      </c>
      <c r="E75" s="121">
        <v>3</v>
      </c>
      <c r="F75" s="123">
        <v>0</v>
      </c>
      <c r="G75" s="121">
        <v>4</v>
      </c>
      <c r="H75" s="122">
        <v>1</v>
      </c>
      <c r="I75" s="123">
        <v>28</v>
      </c>
      <c r="J75" s="121">
        <v>17</v>
      </c>
      <c r="K75" s="122">
        <v>0</v>
      </c>
      <c r="L75" s="123">
        <v>34</v>
      </c>
      <c r="M75" s="121">
        <v>1</v>
      </c>
      <c r="N75" s="123">
        <v>1</v>
      </c>
      <c r="O75" s="121">
        <v>1</v>
      </c>
      <c r="P75" s="122">
        <v>1</v>
      </c>
      <c r="Q75" s="123">
        <v>39</v>
      </c>
    </row>
    <row r="76" spans="1:17" ht="15.75">
      <c r="A76" s="120" t="s">
        <v>242</v>
      </c>
      <c r="B76" s="121">
        <v>12</v>
      </c>
      <c r="C76" s="122">
        <v>1</v>
      </c>
      <c r="D76" s="123">
        <v>9</v>
      </c>
      <c r="E76" s="121">
        <v>3</v>
      </c>
      <c r="F76" s="123">
        <v>0</v>
      </c>
      <c r="G76" s="121">
        <v>0</v>
      </c>
      <c r="H76" s="122">
        <v>1</v>
      </c>
      <c r="I76" s="123">
        <v>3</v>
      </c>
      <c r="J76" s="121">
        <v>11</v>
      </c>
      <c r="K76" s="122">
        <v>7</v>
      </c>
      <c r="L76" s="123">
        <v>7</v>
      </c>
      <c r="M76" s="121">
        <v>1</v>
      </c>
      <c r="N76" s="123">
        <v>1</v>
      </c>
      <c r="O76" s="121">
        <v>3</v>
      </c>
      <c r="P76" s="122">
        <v>1</v>
      </c>
      <c r="Q76" s="123">
        <v>3</v>
      </c>
    </row>
    <row r="77" spans="1:17" ht="15.75">
      <c r="A77" s="116" t="s">
        <v>243</v>
      </c>
      <c r="B77" s="121">
        <v>2</v>
      </c>
      <c r="C77" s="122">
        <v>0</v>
      </c>
      <c r="D77" s="123">
        <v>1</v>
      </c>
      <c r="E77" s="121">
        <v>0</v>
      </c>
      <c r="F77" s="123">
        <v>0</v>
      </c>
      <c r="G77" s="121">
        <v>0</v>
      </c>
      <c r="H77" s="122">
        <v>0</v>
      </c>
      <c r="I77" s="123">
        <v>1</v>
      </c>
      <c r="J77" s="121">
        <v>0</v>
      </c>
      <c r="K77" s="122">
        <v>0</v>
      </c>
      <c r="L77" s="123">
        <v>0</v>
      </c>
      <c r="M77" s="121">
        <v>0</v>
      </c>
      <c r="N77" s="123">
        <v>0</v>
      </c>
      <c r="O77" s="121">
        <v>0</v>
      </c>
      <c r="P77" s="122">
        <v>0</v>
      </c>
      <c r="Q77" s="123">
        <v>1</v>
      </c>
    </row>
    <row r="78" spans="1:17" ht="15.75">
      <c r="A78" s="120" t="s">
        <v>244</v>
      </c>
      <c r="B78" s="121">
        <v>7</v>
      </c>
      <c r="C78" s="122">
        <v>0</v>
      </c>
      <c r="D78" s="123">
        <v>15</v>
      </c>
      <c r="E78" s="121">
        <v>2</v>
      </c>
      <c r="F78" s="123">
        <v>0</v>
      </c>
      <c r="G78" s="121">
        <v>0</v>
      </c>
      <c r="H78" s="122">
        <v>0</v>
      </c>
      <c r="I78" s="123">
        <v>59</v>
      </c>
      <c r="J78" s="121">
        <v>7</v>
      </c>
      <c r="K78" s="122">
        <v>1</v>
      </c>
      <c r="L78" s="123">
        <v>8</v>
      </c>
      <c r="M78" s="121">
        <v>2</v>
      </c>
      <c r="N78" s="123">
        <v>0</v>
      </c>
      <c r="O78" s="121">
        <v>2</v>
      </c>
      <c r="P78" s="122">
        <v>0</v>
      </c>
      <c r="Q78" s="123">
        <v>5</v>
      </c>
    </row>
    <row r="79" spans="1:17" ht="15.75">
      <c r="A79" s="116" t="s">
        <v>245</v>
      </c>
      <c r="B79" s="121">
        <v>8</v>
      </c>
      <c r="C79" s="122">
        <v>1</v>
      </c>
      <c r="D79" s="123">
        <v>3</v>
      </c>
      <c r="E79" s="121">
        <v>3</v>
      </c>
      <c r="F79" s="123">
        <v>1</v>
      </c>
      <c r="G79" s="121">
        <v>1</v>
      </c>
      <c r="H79" s="122">
        <v>0</v>
      </c>
      <c r="I79" s="123">
        <v>0</v>
      </c>
      <c r="J79" s="121">
        <v>2</v>
      </c>
      <c r="K79" s="122">
        <v>2</v>
      </c>
      <c r="L79" s="123">
        <v>3</v>
      </c>
      <c r="M79" s="121">
        <v>1</v>
      </c>
      <c r="N79" s="123">
        <v>0</v>
      </c>
      <c r="O79" s="121">
        <v>1</v>
      </c>
      <c r="P79" s="122">
        <v>0</v>
      </c>
      <c r="Q79" s="123">
        <v>4</v>
      </c>
    </row>
    <row r="80" spans="1:17" ht="15.75">
      <c r="A80" s="120" t="s">
        <v>246</v>
      </c>
      <c r="B80" s="121">
        <v>26</v>
      </c>
      <c r="C80" s="122">
        <v>0</v>
      </c>
      <c r="D80" s="123">
        <v>7</v>
      </c>
      <c r="E80" s="121">
        <v>0</v>
      </c>
      <c r="F80" s="123">
        <v>0</v>
      </c>
      <c r="G80" s="121">
        <v>4</v>
      </c>
      <c r="H80" s="122">
        <v>0</v>
      </c>
      <c r="I80" s="123">
        <v>5</v>
      </c>
      <c r="J80" s="121">
        <v>13</v>
      </c>
      <c r="K80" s="122">
        <v>1</v>
      </c>
      <c r="L80" s="123">
        <v>7</v>
      </c>
      <c r="M80" s="121">
        <v>1</v>
      </c>
      <c r="N80" s="123">
        <v>0</v>
      </c>
      <c r="O80" s="121">
        <v>1</v>
      </c>
      <c r="P80" s="122">
        <v>0</v>
      </c>
      <c r="Q80" s="123">
        <v>0</v>
      </c>
    </row>
    <row r="81" spans="1:17" ht="15.75">
      <c r="A81" s="116" t="s">
        <v>247</v>
      </c>
      <c r="B81" s="121">
        <v>16</v>
      </c>
      <c r="C81" s="122">
        <v>2</v>
      </c>
      <c r="D81" s="123">
        <v>8</v>
      </c>
      <c r="E81" s="121">
        <v>0</v>
      </c>
      <c r="F81" s="123">
        <v>0</v>
      </c>
      <c r="G81" s="121">
        <v>1</v>
      </c>
      <c r="H81" s="122">
        <v>0</v>
      </c>
      <c r="I81" s="123">
        <v>2</v>
      </c>
      <c r="J81" s="121">
        <v>19</v>
      </c>
      <c r="K81" s="122">
        <v>0</v>
      </c>
      <c r="L81" s="123">
        <v>3</v>
      </c>
      <c r="M81" s="121">
        <v>1</v>
      </c>
      <c r="N81" s="123">
        <v>0</v>
      </c>
      <c r="O81" s="121">
        <v>1</v>
      </c>
      <c r="P81" s="122">
        <v>0</v>
      </c>
      <c r="Q81" s="123">
        <v>2</v>
      </c>
    </row>
    <row r="82" spans="1:17" ht="15.75">
      <c r="A82" s="120" t="s">
        <v>248</v>
      </c>
      <c r="B82" s="121">
        <v>8</v>
      </c>
      <c r="C82" s="122">
        <v>0</v>
      </c>
      <c r="D82" s="123">
        <v>6</v>
      </c>
      <c r="E82" s="121">
        <v>1</v>
      </c>
      <c r="F82" s="123">
        <v>0</v>
      </c>
      <c r="G82" s="121">
        <v>1</v>
      </c>
      <c r="H82" s="122">
        <v>1</v>
      </c>
      <c r="I82" s="123">
        <v>3</v>
      </c>
      <c r="J82" s="121">
        <v>2</v>
      </c>
      <c r="K82" s="122">
        <v>0</v>
      </c>
      <c r="L82" s="123">
        <v>5</v>
      </c>
      <c r="M82" s="121">
        <v>0</v>
      </c>
      <c r="N82" s="123">
        <v>1</v>
      </c>
      <c r="O82" s="121">
        <v>0</v>
      </c>
      <c r="P82" s="122">
        <v>0</v>
      </c>
      <c r="Q82" s="123">
        <v>2</v>
      </c>
    </row>
    <row r="83" spans="1:17" ht="15.75">
      <c r="A83" s="116" t="s">
        <v>249</v>
      </c>
      <c r="B83" s="121">
        <v>0</v>
      </c>
      <c r="C83" s="122">
        <v>0</v>
      </c>
      <c r="D83" s="123">
        <v>2</v>
      </c>
      <c r="E83" s="121">
        <v>0</v>
      </c>
      <c r="F83" s="123">
        <v>0</v>
      </c>
      <c r="G83" s="121">
        <v>0</v>
      </c>
      <c r="H83" s="122">
        <v>0</v>
      </c>
      <c r="I83" s="123">
        <v>5</v>
      </c>
      <c r="J83" s="121">
        <v>0</v>
      </c>
      <c r="K83" s="122">
        <v>0</v>
      </c>
      <c r="L83" s="123">
        <v>1</v>
      </c>
      <c r="M83" s="121">
        <v>0</v>
      </c>
      <c r="N83" s="123">
        <v>0</v>
      </c>
      <c r="O83" s="121">
        <v>0</v>
      </c>
      <c r="P83" s="122">
        <v>0</v>
      </c>
      <c r="Q83" s="123">
        <v>6</v>
      </c>
    </row>
    <row r="84" spans="1:17" ht="15.75">
      <c r="A84" s="120" t="s">
        <v>250</v>
      </c>
      <c r="B84" s="121">
        <v>5</v>
      </c>
      <c r="C84" s="122">
        <v>2</v>
      </c>
      <c r="D84" s="123">
        <v>8</v>
      </c>
      <c r="E84" s="121">
        <v>0</v>
      </c>
      <c r="F84" s="123">
        <v>0</v>
      </c>
      <c r="G84" s="121">
        <v>0</v>
      </c>
      <c r="H84" s="122">
        <v>0</v>
      </c>
      <c r="I84" s="123">
        <v>3</v>
      </c>
      <c r="J84" s="121">
        <v>6</v>
      </c>
      <c r="K84" s="122">
        <v>0</v>
      </c>
      <c r="L84" s="123">
        <v>11</v>
      </c>
      <c r="M84" s="121">
        <v>0</v>
      </c>
      <c r="N84" s="123">
        <v>0</v>
      </c>
      <c r="O84" s="121">
        <v>0</v>
      </c>
      <c r="P84" s="122">
        <v>0</v>
      </c>
      <c r="Q84" s="123">
        <v>4</v>
      </c>
    </row>
    <row r="85" spans="1:17" ht="15.75">
      <c r="A85" s="116" t="s">
        <v>251</v>
      </c>
      <c r="B85" s="121">
        <v>18</v>
      </c>
      <c r="C85" s="122">
        <v>0</v>
      </c>
      <c r="D85" s="123">
        <v>12</v>
      </c>
      <c r="E85" s="121">
        <v>1</v>
      </c>
      <c r="F85" s="123">
        <v>0</v>
      </c>
      <c r="G85" s="121">
        <v>4</v>
      </c>
      <c r="H85" s="122">
        <v>0</v>
      </c>
      <c r="I85" s="123">
        <v>1</v>
      </c>
      <c r="J85" s="121">
        <v>12</v>
      </c>
      <c r="K85" s="122">
        <v>1</v>
      </c>
      <c r="L85" s="123">
        <v>12</v>
      </c>
      <c r="M85" s="121">
        <v>1</v>
      </c>
      <c r="N85" s="123">
        <v>1</v>
      </c>
      <c r="O85" s="121">
        <v>2</v>
      </c>
      <c r="P85" s="122">
        <v>0</v>
      </c>
      <c r="Q85" s="123">
        <v>6</v>
      </c>
    </row>
    <row r="86" spans="1:17" ht="15.75">
      <c r="A86" s="120" t="s">
        <v>252</v>
      </c>
      <c r="B86" s="121">
        <v>10</v>
      </c>
      <c r="C86" s="122">
        <v>1</v>
      </c>
      <c r="D86" s="123">
        <v>7</v>
      </c>
      <c r="E86" s="121">
        <v>0</v>
      </c>
      <c r="F86" s="123">
        <v>1</v>
      </c>
      <c r="G86" s="121">
        <v>0</v>
      </c>
      <c r="H86" s="122">
        <v>1</v>
      </c>
      <c r="I86" s="123">
        <v>3</v>
      </c>
      <c r="J86" s="121">
        <v>8</v>
      </c>
      <c r="K86" s="122">
        <v>1</v>
      </c>
      <c r="L86" s="123">
        <v>8</v>
      </c>
      <c r="M86" s="121">
        <v>5</v>
      </c>
      <c r="N86" s="123">
        <v>1</v>
      </c>
      <c r="O86" s="121">
        <v>1</v>
      </c>
      <c r="P86" s="122">
        <v>2</v>
      </c>
      <c r="Q86" s="123">
        <v>8</v>
      </c>
    </row>
    <row r="87" spans="1:17" ht="15.75">
      <c r="A87" s="116" t="s">
        <v>253</v>
      </c>
      <c r="B87" s="121">
        <v>3</v>
      </c>
      <c r="C87" s="122">
        <v>0</v>
      </c>
      <c r="D87" s="123">
        <v>0</v>
      </c>
      <c r="E87" s="121">
        <v>1</v>
      </c>
      <c r="F87" s="123">
        <v>0</v>
      </c>
      <c r="G87" s="121">
        <v>1</v>
      </c>
      <c r="H87" s="122">
        <v>0</v>
      </c>
      <c r="I87" s="123">
        <v>35</v>
      </c>
      <c r="J87" s="121">
        <v>2</v>
      </c>
      <c r="K87" s="122">
        <v>0</v>
      </c>
      <c r="L87" s="123">
        <v>7</v>
      </c>
      <c r="M87" s="121">
        <v>1</v>
      </c>
      <c r="N87" s="123">
        <v>0</v>
      </c>
      <c r="O87" s="121">
        <v>2</v>
      </c>
      <c r="P87" s="122">
        <v>1</v>
      </c>
      <c r="Q87" s="123">
        <v>2</v>
      </c>
    </row>
    <row r="88" spans="1:17" ht="15.75">
      <c r="A88" s="120" t="s">
        <v>254</v>
      </c>
      <c r="B88" s="121">
        <v>18</v>
      </c>
      <c r="C88" s="122">
        <v>0</v>
      </c>
      <c r="D88" s="123">
        <v>11</v>
      </c>
      <c r="E88" s="121">
        <v>4</v>
      </c>
      <c r="F88" s="123">
        <v>0</v>
      </c>
      <c r="G88" s="121">
        <v>3</v>
      </c>
      <c r="H88" s="122">
        <v>1</v>
      </c>
      <c r="I88" s="123">
        <v>15</v>
      </c>
      <c r="J88" s="121">
        <v>11</v>
      </c>
      <c r="K88" s="122">
        <v>1</v>
      </c>
      <c r="L88" s="123">
        <v>11</v>
      </c>
      <c r="M88" s="121">
        <v>1</v>
      </c>
      <c r="N88" s="123">
        <v>1</v>
      </c>
      <c r="O88" s="121">
        <v>3</v>
      </c>
      <c r="P88" s="122">
        <v>0</v>
      </c>
      <c r="Q88" s="123">
        <v>16</v>
      </c>
    </row>
    <row r="89" spans="1:17" ht="16.5" thickBot="1">
      <c r="A89" s="124" t="s">
        <v>255</v>
      </c>
      <c r="B89" s="121">
        <v>14</v>
      </c>
      <c r="C89" s="122">
        <v>0</v>
      </c>
      <c r="D89" s="123">
        <v>17</v>
      </c>
      <c r="E89" s="121">
        <v>0</v>
      </c>
      <c r="F89" s="123">
        <v>0</v>
      </c>
      <c r="G89" s="121">
        <v>4</v>
      </c>
      <c r="H89" s="122">
        <v>0</v>
      </c>
      <c r="I89" s="123">
        <v>9</v>
      </c>
      <c r="J89" s="121">
        <v>7</v>
      </c>
      <c r="K89" s="122">
        <v>0</v>
      </c>
      <c r="L89" s="123">
        <v>15</v>
      </c>
      <c r="M89" s="121">
        <v>0</v>
      </c>
      <c r="N89" s="123">
        <v>0</v>
      </c>
      <c r="O89" s="121">
        <v>0</v>
      </c>
      <c r="P89" s="122">
        <v>0</v>
      </c>
      <c r="Q89" s="123">
        <v>61</v>
      </c>
    </row>
    <row r="90" spans="1:17" s="129" customFormat="1" ht="17.25" thickBot="1" thickTop="1">
      <c r="A90" s="125" t="s">
        <v>256</v>
      </c>
      <c r="B90" s="126">
        <f>SUM(B9:B89)</f>
        <v>4899</v>
      </c>
      <c r="C90" s="127">
        <f aca="true" t="shared" si="0" ref="C90:Q90">SUM(C9:C89)</f>
        <v>101</v>
      </c>
      <c r="D90" s="128">
        <f t="shared" si="0"/>
        <v>5117</v>
      </c>
      <c r="E90" s="126">
        <f t="shared" si="0"/>
        <v>548</v>
      </c>
      <c r="F90" s="128">
        <f t="shared" si="0"/>
        <v>66</v>
      </c>
      <c r="G90" s="126">
        <f t="shared" si="0"/>
        <v>910</v>
      </c>
      <c r="H90" s="127">
        <f t="shared" si="0"/>
        <v>74</v>
      </c>
      <c r="I90" s="128">
        <f t="shared" si="0"/>
        <v>2135</v>
      </c>
      <c r="J90" s="126">
        <f t="shared" si="0"/>
        <v>4082</v>
      </c>
      <c r="K90" s="127">
        <f t="shared" si="0"/>
        <v>148</v>
      </c>
      <c r="L90" s="128">
        <f t="shared" si="0"/>
        <v>4187</v>
      </c>
      <c r="M90" s="126">
        <f t="shared" si="0"/>
        <v>641</v>
      </c>
      <c r="N90" s="128">
        <f>SUM(N9:N89)</f>
        <v>171</v>
      </c>
      <c r="O90" s="126">
        <f t="shared" si="0"/>
        <v>965</v>
      </c>
      <c r="P90" s="127">
        <f t="shared" si="0"/>
        <v>99</v>
      </c>
      <c r="Q90" s="128">
        <f t="shared" si="0"/>
        <v>3144</v>
      </c>
    </row>
    <row r="91" spans="1:17" s="135" customFormat="1" ht="16.5" thickTop="1">
      <c r="A91" s="130" t="s">
        <v>18</v>
      </c>
      <c r="B91" s="131"/>
      <c r="C91" s="132"/>
      <c r="D91" s="132"/>
      <c r="E91" s="133"/>
      <c r="F91" s="133"/>
      <c r="G91" s="133"/>
      <c r="H91" s="133"/>
      <c r="I91" s="133"/>
      <c r="J91" s="134"/>
      <c r="K91" s="134"/>
      <c r="L91" s="134"/>
      <c r="M91" s="134"/>
      <c r="N91" s="134"/>
      <c r="O91" s="134"/>
      <c r="P91" s="134"/>
      <c r="Q91" s="134"/>
    </row>
    <row r="92" spans="1:10" s="139" customFormat="1" ht="20.25">
      <c r="A92" s="136"/>
      <c r="B92" s="137"/>
      <c r="C92" s="137"/>
      <c r="D92" s="137"/>
      <c r="E92" s="137"/>
      <c r="F92" s="137"/>
      <c r="G92" s="137"/>
      <c r="H92" s="137"/>
      <c r="I92" s="137"/>
      <c r="J92" s="138"/>
    </row>
    <row r="93" spans="1:10" s="141" customFormat="1" ht="20.25">
      <c r="A93" s="140"/>
      <c r="J93" s="142"/>
    </row>
  </sheetData>
  <sheetProtection/>
  <mergeCells count="27"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&amp;L18.03.2011&amp;CTÜRKİYE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V26" sqref="V26"/>
    </sheetView>
  </sheetViews>
  <sheetFormatPr defaultColWidth="9.140625" defaultRowHeight="15"/>
  <cols>
    <col min="1" max="1" width="13.00390625" style="114" customWidth="1"/>
    <col min="2" max="2" width="5.8515625" style="113" customWidth="1"/>
    <col min="3" max="3" width="4.7109375" style="113" customWidth="1"/>
    <col min="4" max="4" width="5.8515625" style="113" customWidth="1"/>
    <col min="5" max="5" width="5.57421875" style="113" customWidth="1"/>
    <col min="6" max="6" width="4.8515625" style="113" customWidth="1"/>
    <col min="7" max="7" width="5.8515625" style="113" customWidth="1"/>
    <col min="8" max="8" width="5.00390625" style="113" customWidth="1"/>
    <col min="9" max="9" width="5.421875" style="113" customWidth="1"/>
    <col min="10" max="10" width="5.7109375" style="143" customWidth="1"/>
    <col min="11" max="11" width="4.57421875" style="113" customWidth="1"/>
    <col min="12" max="12" width="5.8515625" style="113" customWidth="1"/>
    <col min="13" max="13" width="5.57421875" style="113" customWidth="1"/>
    <col min="14" max="14" width="4.57421875" style="113" customWidth="1"/>
    <col min="15" max="15" width="5.7109375" style="113" customWidth="1"/>
    <col min="16" max="16" width="4.7109375" style="113" customWidth="1"/>
    <col min="17" max="17" width="5.7109375" style="113" customWidth="1"/>
    <col min="18" max="204" width="9.140625" style="113" customWidth="1"/>
    <col min="205" max="205" width="13.00390625" style="113" customWidth="1"/>
    <col min="206" max="206" width="6.28125" style="113" customWidth="1"/>
    <col min="207" max="207" width="4.00390625" style="113" bestFit="1" customWidth="1"/>
    <col min="208" max="208" width="6.421875" style="113" customWidth="1"/>
    <col min="209" max="209" width="5.57421875" style="113" customWidth="1"/>
    <col min="210" max="210" width="4.00390625" style="113" bestFit="1" customWidth="1"/>
    <col min="211" max="211" width="5.8515625" style="113" customWidth="1"/>
    <col min="212" max="212" width="4.00390625" style="113" bestFit="1" customWidth="1"/>
    <col min="213" max="214" width="6.28125" style="113" customWidth="1"/>
    <col min="215" max="215" width="4.00390625" style="113" bestFit="1" customWidth="1"/>
    <col min="216" max="216" width="6.421875" style="113" customWidth="1"/>
    <col min="217" max="217" width="5.7109375" style="113" customWidth="1"/>
    <col min="218" max="218" width="4.00390625" style="113" bestFit="1" customWidth="1"/>
    <col min="219" max="219" width="5.421875" style="113" customWidth="1"/>
    <col min="220" max="220" width="4.00390625" style="113" customWidth="1"/>
    <col min="221" max="221" width="6.421875" style="113" customWidth="1"/>
    <col min="222" max="16384" width="9.140625" style="113" customWidth="1"/>
  </cols>
  <sheetData>
    <row r="1" spans="1:17" ht="18.75" thickBot="1">
      <c r="A1" s="388" t="s">
        <v>374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</row>
    <row r="3" spans="1:17" ht="15.75">
      <c r="A3" s="389" t="s">
        <v>257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</row>
    <row r="4" ht="15.75" thickBot="1">
      <c r="J4" s="113"/>
    </row>
    <row r="5" spans="1:17" s="115" customFormat="1" ht="17.25" customHeight="1" thickBot="1" thickTop="1">
      <c r="A5" s="390" t="s">
        <v>168</v>
      </c>
      <c r="B5" s="393" t="s">
        <v>378</v>
      </c>
      <c r="C5" s="394"/>
      <c r="D5" s="394"/>
      <c r="E5" s="394"/>
      <c r="F5" s="394"/>
      <c r="G5" s="394"/>
      <c r="H5" s="394"/>
      <c r="I5" s="395"/>
      <c r="J5" s="393" t="s">
        <v>379</v>
      </c>
      <c r="K5" s="394"/>
      <c r="L5" s="394"/>
      <c r="M5" s="394"/>
      <c r="N5" s="394"/>
      <c r="O5" s="394"/>
      <c r="P5" s="394"/>
      <c r="Q5" s="395"/>
    </row>
    <row r="6" spans="1:17" ht="15.75" customHeight="1" thickTop="1">
      <c r="A6" s="391"/>
      <c r="B6" s="396" t="s">
        <v>169</v>
      </c>
      <c r="C6" s="396"/>
      <c r="D6" s="396"/>
      <c r="E6" s="397" t="s">
        <v>170</v>
      </c>
      <c r="F6" s="398"/>
      <c r="G6" s="396" t="s">
        <v>171</v>
      </c>
      <c r="H6" s="396"/>
      <c r="I6" s="398"/>
      <c r="J6" s="396" t="s">
        <v>169</v>
      </c>
      <c r="K6" s="396"/>
      <c r="L6" s="396"/>
      <c r="M6" s="397" t="s">
        <v>170</v>
      </c>
      <c r="N6" s="399"/>
      <c r="O6" s="397" t="s">
        <v>171</v>
      </c>
      <c r="P6" s="400"/>
      <c r="Q6" s="398"/>
    </row>
    <row r="7" spans="1:17" ht="15" customHeight="1">
      <c r="A7" s="391"/>
      <c r="B7" s="401" t="s">
        <v>172</v>
      </c>
      <c r="C7" s="403" t="s">
        <v>173</v>
      </c>
      <c r="D7" s="405" t="s">
        <v>174</v>
      </c>
      <c r="E7" s="407" t="s">
        <v>172</v>
      </c>
      <c r="F7" s="408" t="s">
        <v>173</v>
      </c>
      <c r="G7" s="410" t="s">
        <v>172</v>
      </c>
      <c r="H7" s="403" t="s">
        <v>173</v>
      </c>
      <c r="I7" s="412" t="s">
        <v>174</v>
      </c>
      <c r="J7" s="407" t="s">
        <v>172</v>
      </c>
      <c r="K7" s="416" t="s">
        <v>173</v>
      </c>
      <c r="L7" s="414" t="s">
        <v>174</v>
      </c>
      <c r="M7" s="417" t="s">
        <v>172</v>
      </c>
      <c r="N7" s="419" t="s">
        <v>173</v>
      </c>
      <c r="O7" s="407" t="s">
        <v>172</v>
      </c>
      <c r="P7" s="416" t="s">
        <v>173</v>
      </c>
      <c r="Q7" s="414" t="s">
        <v>174</v>
      </c>
    </row>
    <row r="8" spans="1:17" ht="31.5" customHeight="1" thickBot="1">
      <c r="A8" s="392"/>
      <c r="B8" s="402"/>
      <c r="C8" s="404"/>
      <c r="D8" s="406"/>
      <c r="E8" s="401"/>
      <c r="F8" s="409"/>
      <c r="G8" s="411"/>
      <c r="H8" s="404"/>
      <c r="I8" s="413"/>
      <c r="J8" s="401"/>
      <c r="K8" s="403"/>
      <c r="L8" s="415"/>
      <c r="M8" s="418"/>
      <c r="N8" s="420"/>
      <c r="O8" s="401"/>
      <c r="P8" s="403"/>
      <c r="Q8" s="415"/>
    </row>
    <row r="9" spans="1:17" ht="16.5" thickTop="1">
      <c r="A9" s="116" t="s">
        <v>175</v>
      </c>
      <c r="B9" s="216">
        <v>267</v>
      </c>
      <c r="C9" s="217">
        <v>1</v>
      </c>
      <c r="D9" s="218">
        <v>229</v>
      </c>
      <c r="E9" s="216">
        <v>78</v>
      </c>
      <c r="F9" s="218">
        <v>2</v>
      </c>
      <c r="G9" s="216">
        <v>101</v>
      </c>
      <c r="H9" s="217">
        <v>10</v>
      </c>
      <c r="I9" s="218">
        <v>155</v>
      </c>
      <c r="J9" s="216">
        <v>221</v>
      </c>
      <c r="K9" s="217">
        <v>2</v>
      </c>
      <c r="L9" s="218">
        <v>195</v>
      </c>
      <c r="M9" s="216">
        <v>83</v>
      </c>
      <c r="N9" s="218">
        <v>9</v>
      </c>
      <c r="O9" s="216">
        <v>91</v>
      </c>
      <c r="P9" s="217">
        <v>5</v>
      </c>
      <c r="Q9" s="218">
        <v>146</v>
      </c>
    </row>
    <row r="10" spans="1:17" ht="15.75">
      <c r="A10" s="120" t="s">
        <v>176</v>
      </c>
      <c r="B10" s="219">
        <v>29</v>
      </c>
      <c r="C10" s="220">
        <v>1</v>
      </c>
      <c r="D10" s="221">
        <v>8</v>
      </c>
      <c r="E10" s="219">
        <v>12</v>
      </c>
      <c r="F10" s="221">
        <v>2</v>
      </c>
      <c r="G10" s="219">
        <v>3</v>
      </c>
      <c r="H10" s="220">
        <v>1</v>
      </c>
      <c r="I10" s="221">
        <v>12</v>
      </c>
      <c r="J10" s="219">
        <v>43</v>
      </c>
      <c r="K10" s="220">
        <v>0</v>
      </c>
      <c r="L10" s="221">
        <v>12</v>
      </c>
      <c r="M10" s="219">
        <v>5</v>
      </c>
      <c r="N10" s="221">
        <v>4</v>
      </c>
      <c r="O10" s="219">
        <v>3</v>
      </c>
      <c r="P10" s="220">
        <v>0</v>
      </c>
      <c r="Q10" s="221">
        <v>120</v>
      </c>
    </row>
    <row r="11" spans="1:17" ht="15.75">
      <c r="A11" s="116" t="s">
        <v>258</v>
      </c>
      <c r="B11" s="219">
        <v>44</v>
      </c>
      <c r="C11" s="220">
        <v>0</v>
      </c>
      <c r="D11" s="221">
        <v>49</v>
      </c>
      <c r="E11" s="219">
        <v>8</v>
      </c>
      <c r="F11" s="221">
        <v>3</v>
      </c>
      <c r="G11" s="219">
        <v>8</v>
      </c>
      <c r="H11" s="220">
        <v>2</v>
      </c>
      <c r="I11" s="221">
        <v>34</v>
      </c>
      <c r="J11" s="219">
        <v>44</v>
      </c>
      <c r="K11" s="220">
        <v>4</v>
      </c>
      <c r="L11" s="221">
        <v>37</v>
      </c>
      <c r="M11" s="219">
        <v>11</v>
      </c>
      <c r="N11" s="221">
        <v>1</v>
      </c>
      <c r="O11" s="219">
        <v>4</v>
      </c>
      <c r="P11" s="220">
        <v>4</v>
      </c>
      <c r="Q11" s="221">
        <v>37</v>
      </c>
    </row>
    <row r="12" spans="1:17" ht="15.75">
      <c r="A12" s="120" t="s">
        <v>178</v>
      </c>
      <c r="B12" s="219">
        <v>18</v>
      </c>
      <c r="C12" s="220">
        <v>2</v>
      </c>
      <c r="D12" s="221">
        <v>17</v>
      </c>
      <c r="E12" s="219">
        <v>4</v>
      </c>
      <c r="F12" s="221">
        <v>0</v>
      </c>
      <c r="G12" s="219">
        <v>1</v>
      </c>
      <c r="H12" s="220">
        <v>0</v>
      </c>
      <c r="I12" s="221">
        <v>9</v>
      </c>
      <c r="J12" s="219">
        <v>17</v>
      </c>
      <c r="K12" s="220">
        <v>1</v>
      </c>
      <c r="L12" s="221">
        <v>13</v>
      </c>
      <c r="M12" s="219">
        <v>5</v>
      </c>
      <c r="N12" s="221">
        <v>1</v>
      </c>
      <c r="O12" s="219">
        <v>4</v>
      </c>
      <c r="P12" s="220">
        <v>0</v>
      </c>
      <c r="Q12" s="221">
        <v>17</v>
      </c>
    </row>
    <row r="13" spans="1:17" ht="15.75">
      <c r="A13" s="116" t="s">
        <v>179</v>
      </c>
      <c r="B13" s="219">
        <v>25</v>
      </c>
      <c r="C13" s="220">
        <v>1</v>
      </c>
      <c r="D13" s="221">
        <v>32</v>
      </c>
      <c r="E13" s="219">
        <v>3</v>
      </c>
      <c r="F13" s="221">
        <v>1</v>
      </c>
      <c r="G13" s="219">
        <v>5</v>
      </c>
      <c r="H13" s="220">
        <v>2</v>
      </c>
      <c r="I13" s="221">
        <v>9</v>
      </c>
      <c r="J13" s="219">
        <v>25</v>
      </c>
      <c r="K13" s="220">
        <v>0</v>
      </c>
      <c r="L13" s="221">
        <v>27</v>
      </c>
      <c r="M13" s="219">
        <v>6</v>
      </c>
      <c r="N13" s="221">
        <v>3</v>
      </c>
      <c r="O13" s="219">
        <v>3</v>
      </c>
      <c r="P13" s="220">
        <v>2</v>
      </c>
      <c r="Q13" s="221">
        <v>15</v>
      </c>
    </row>
    <row r="14" spans="1:17" ht="15.75">
      <c r="A14" s="120" t="s">
        <v>180</v>
      </c>
      <c r="B14" s="219">
        <v>1150</v>
      </c>
      <c r="C14" s="220">
        <v>16</v>
      </c>
      <c r="D14" s="221">
        <v>1628</v>
      </c>
      <c r="E14" s="219">
        <v>227</v>
      </c>
      <c r="F14" s="221">
        <v>22</v>
      </c>
      <c r="G14" s="219">
        <v>231</v>
      </c>
      <c r="H14" s="220">
        <v>26</v>
      </c>
      <c r="I14" s="221">
        <v>470</v>
      </c>
      <c r="J14" s="219">
        <v>1004</v>
      </c>
      <c r="K14" s="220">
        <v>23</v>
      </c>
      <c r="L14" s="221">
        <v>1378</v>
      </c>
      <c r="M14" s="219">
        <v>225</v>
      </c>
      <c r="N14" s="221">
        <v>34</v>
      </c>
      <c r="O14" s="219">
        <v>254</v>
      </c>
      <c r="P14" s="220">
        <v>33</v>
      </c>
      <c r="Q14" s="221">
        <v>544</v>
      </c>
    </row>
    <row r="15" spans="1:17" ht="15.75">
      <c r="A15" s="116" t="s">
        <v>181</v>
      </c>
      <c r="B15" s="219">
        <v>450</v>
      </c>
      <c r="C15" s="220">
        <v>7</v>
      </c>
      <c r="D15" s="221">
        <v>413</v>
      </c>
      <c r="E15" s="219">
        <v>76</v>
      </c>
      <c r="F15" s="221">
        <v>13</v>
      </c>
      <c r="G15" s="219">
        <v>78</v>
      </c>
      <c r="H15" s="220">
        <v>14</v>
      </c>
      <c r="I15" s="221">
        <v>682</v>
      </c>
      <c r="J15" s="219">
        <v>403</v>
      </c>
      <c r="K15" s="220">
        <v>6</v>
      </c>
      <c r="L15" s="221">
        <v>306</v>
      </c>
      <c r="M15" s="219">
        <v>86</v>
      </c>
      <c r="N15" s="221">
        <v>15</v>
      </c>
      <c r="O15" s="219">
        <v>72</v>
      </c>
      <c r="P15" s="220">
        <v>15</v>
      </c>
      <c r="Q15" s="221">
        <v>202</v>
      </c>
    </row>
    <row r="16" spans="1:17" ht="15.75">
      <c r="A16" s="120" t="s">
        <v>182</v>
      </c>
      <c r="B16" s="219">
        <v>13</v>
      </c>
      <c r="C16" s="220">
        <v>5</v>
      </c>
      <c r="D16" s="221">
        <v>12</v>
      </c>
      <c r="E16" s="219">
        <v>4</v>
      </c>
      <c r="F16" s="221">
        <v>1</v>
      </c>
      <c r="G16" s="219">
        <v>3</v>
      </c>
      <c r="H16" s="220">
        <v>1</v>
      </c>
      <c r="I16" s="221">
        <v>12</v>
      </c>
      <c r="J16" s="219">
        <v>6</v>
      </c>
      <c r="K16" s="220">
        <v>0</v>
      </c>
      <c r="L16" s="221">
        <v>12</v>
      </c>
      <c r="M16" s="219">
        <v>4</v>
      </c>
      <c r="N16" s="221">
        <v>0</v>
      </c>
      <c r="O16" s="219">
        <v>3</v>
      </c>
      <c r="P16" s="220">
        <v>0</v>
      </c>
      <c r="Q16" s="221">
        <v>26</v>
      </c>
    </row>
    <row r="17" spans="1:17" ht="15.75">
      <c r="A17" s="116" t="s">
        <v>183</v>
      </c>
      <c r="B17" s="219">
        <v>116</v>
      </c>
      <c r="C17" s="220">
        <v>5</v>
      </c>
      <c r="D17" s="221">
        <v>286</v>
      </c>
      <c r="E17" s="219">
        <v>26</v>
      </c>
      <c r="F17" s="221">
        <v>3</v>
      </c>
      <c r="G17" s="219">
        <v>23</v>
      </c>
      <c r="H17" s="220">
        <v>11</v>
      </c>
      <c r="I17" s="221">
        <v>153</v>
      </c>
      <c r="J17" s="219">
        <v>72</v>
      </c>
      <c r="K17" s="220">
        <v>5</v>
      </c>
      <c r="L17" s="221">
        <v>209</v>
      </c>
      <c r="M17" s="219">
        <v>34</v>
      </c>
      <c r="N17" s="221">
        <v>1</v>
      </c>
      <c r="O17" s="219">
        <v>29</v>
      </c>
      <c r="P17" s="220">
        <v>15</v>
      </c>
      <c r="Q17" s="221">
        <v>195</v>
      </c>
    </row>
    <row r="18" spans="1:17" ht="15.75">
      <c r="A18" s="120" t="s">
        <v>184</v>
      </c>
      <c r="B18" s="219">
        <v>86</v>
      </c>
      <c r="C18" s="220">
        <v>4</v>
      </c>
      <c r="D18" s="221">
        <v>178</v>
      </c>
      <c r="E18" s="219">
        <v>16</v>
      </c>
      <c r="F18" s="221">
        <v>9</v>
      </c>
      <c r="G18" s="219">
        <v>11</v>
      </c>
      <c r="H18" s="220">
        <v>16</v>
      </c>
      <c r="I18" s="221">
        <v>91</v>
      </c>
      <c r="J18" s="219">
        <v>76</v>
      </c>
      <c r="K18" s="220">
        <v>2</v>
      </c>
      <c r="L18" s="221">
        <v>126</v>
      </c>
      <c r="M18" s="219">
        <v>19</v>
      </c>
      <c r="N18" s="221">
        <v>12</v>
      </c>
      <c r="O18" s="219">
        <v>10</v>
      </c>
      <c r="P18" s="220">
        <v>8</v>
      </c>
      <c r="Q18" s="221">
        <v>183</v>
      </c>
    </row>
    <row r="19" spans="1:17" ht="15.75">
      <c r="A19" s="116" t="s">
        <v>185</v>
      </c>
      <c r="B19" s="219">
        <v>24</v>
      </c>
      <c r="C19" s="220">
        <v>0</v>
      </c>
      <c r="D19" s="221">
        <v>22</v>
      </c>
      <c r="E19" s="219">
        <v>0</v>
      </c>
      <c r="F19" s="221">
        <v>0</v>
      </c>
      <c r="G19" s="219">
        <v>1</v>
      </c>
      <c r="H19" s="220">
        <v>0</v>
      </c>
      <c r="I19" s="221">
        <v>19</v>
      </c>
      <c r="J19" s="219">
        <v>15</v>
      </c>
      <c r="K19" s="220">
        <v>1</v>
      </c>
      <c r="L19" s="221">
        <v>25</v>
      </c>
      <c r="M19" s="219">
        <v>2</v>
      </c>
      <c r="N19" s="221">
        <v>0</v>
      </c>
      <c r="O19" s="219">
        <v>3</v>
      </c>
      <c r="P19" s="220">
        <v>2</v>
      </c>
      <c r="Q19" s="221">
        <v>13</v>
      </c>
    </row>
    <row r="20" spans="1:17" ht="15.75">
      <c r="A20" s="120" t="s">
        <v>186</v>
      </c>
      <c r="B20" s="219">
        <v>20</v>
      </c>
      <c r="C20" s="220">
        <v>3</v>
      </c>
      <c r="D20" s="221">
        <v>11</v>
      </c>
      <c r="E20" s="219">
        <v>2</v>
      </c>
      <c r="F20" s="221">
        <v>2</v>
      </c>
      <c r="G20" s="219">
        <v>5</v>
      </c>
      <c r="H20" s="220">
        <v>0</v>
      </c>
      <c r="I20" s="221">
        <v>5</v>
      </c>
      <c r="J20" s="219">
        <v>17</v>
      </c>
      <c r="K20" s="220">
        <v>6</v>
      </c>
      <c r="L20" s="221">
        <v>3</v>
      </c>
      <c r="M20" s="219">
        <v>8</v>
      </c>
      <c r="N20" s="221">
        <v>0</v>
      </c>
      <c r="O20" s="219">
        <v>4</v>
      </c>
      <c r="P20" s="220">
        <v>1</v>
      </c>
      <c r="Q20" s="221">
        <v>25</v>
      </c>
    </row>
    <row r="21" spans="1:17" ht="15.75">
      <c r="A21" s="116" t="s">
        <v>187</v>
      </c>
      <c r="B21" s="219">
        <v>17</v>
      </c>
      <c r="C21" s="220">
        <v>3</v>
      </c>
      <c r="D21" s="221">
        <v>6</v>
      </c>
      <c r="E21" s="219">
        <v>1</v>
      </c>
      <c r="F21" s="221">
        <v>0</v>
      </c>
      <c r="G21" s="219">
        <v>4</v>
      </c>
      <c r="H21" s="220">
        <v>0</v>
      </c>
      <c r="I21" s="221">
        <v>8</v>
      </c>
      <c r="J21" s="219">
        <v>19</v>
      </c>
      <c r="K21" s="220">
        <v>6</v>
      </c>
      <c r="L21" s="221">
        <v>11</v>
      </c>
      <c r="M21" s="219">
        <v>1</v>
      </c>
      <c r="N21" s="221">
        <v>0</v>
      </c>
      <c r="O21" s="219">
        <v>2</v>
      </c>
      <c r="P21" s="220">
        <v>0</v>
      </c>
      <c r="Q21" s="221">
        <v>13</v>
      </c>
    </row>
    <row r="22" spans="1:17" ht="15.75">
      <c r="A22" s="120" t="s">
        <v>188</v>
      </c>
      <c r="B22" s="219">
        <v>31</v>
      </c>
      <c r="C22" s="220">
        <v>0</v>
      </c>
      <c r="D22" s="221">
        <v>14</v>
      </c>
      <c r="E22" s="219">
        <v>5</v>
      </c>
      <c r="F22" s="221">
        <v>2</v>
      </c>
      <c r="G22" s="219">
        <v>8</v>
      </c>
      <c r="H22" s="220">
        <v>1</v>
      </c>
      <c r="I22" s="221">
        <v>15</v>
      </c>
      <c r="J22" s="219">
        <v>25</v>
      </c>
      <c r="K22" s="220">
        <v>5</v>
      </c>
      <c r="L22" s="221">
        <v>23</v>
      </c>
      <c r="M22" s="219">
        <v>6</v>
      </c>
      <c r="N22" s="221">
        <v>2</v>
      </c>
      <c r="O22" s="219">
        <v>2</v>
      </c>
      <c r="P22" s="220">
        <v>4</v>
      </c>
      <c r="Q22" s="221">
        <v>17</v>
      </c>
    </row>
    <row r="23" spans="1:17" ht="15.75">
      <c r="A23" s="116" t="s">
        <v>189</v>
      </c>
      <c r="B23" s="219">
        <v>19</v>
      </c>
      <c r="C23" s="220">
        <v>1</v>
      </c>
      <c r="D23" s="221">
        <v>14</v>
      </c>
      <c r="E23" s="219">
        <v>4</v>
      </c>
      <c r="F23" s="221">
        <v>0</v>
      </c>
      <c r="G23" s="219">
        <v>1</v>
      </c>
      <c r="H23" s="220">
        <v>0</v>
      </c>
      <c r="I23" s="221">
        <v>16</v>
      </c>
      <c r="J23" s="219">
        <v>23</v>
      </c>
      <c r="K23" s="220">
        <v>0</v>
      </c>
      <c r="L23" s="221">
        <v>16</v>
      </c>
      <c r="M23" s="219">
        <v>2</v>
      </c>
      <c r="N23" s="221">
        <v>2</v>
      </c>
      <c r="O23" s="219">
        <v>0</v>
      </c>
      <c r="P23" s="220">
        <v>0</v>
      </c>
      <c r="Q23" s="221">
        <v>9</v>
      </c>
    </row>
    <row r="24" spans="1:17" ht="15.75">
      <c r="A24" s="120" t="s">
        <v>190</v>
      </c>
      <c r="B24" s="219">
        <v>434</v>
      </c>
      <c r="C24" s="220">
        <v>8</v>
      </c>
      <c r="D24" s="221">
        <v>241</v>
      </c>
      <c r="E24" s="219">
        <v>84</v>
      </c>
      <c r="F24" s="221">
        <v>10</v>
      </c>
      <c r="G24" s="219">
        <v>50</v>
      </c>
      <c r="H24" s="220">
        <v>20</v>
      </c>
      <c r="I24" s="221">
        <v>109</v>
      </c>
      <c r="J24" s="219">
        <v>318</v>
      </c>
      <c r="K24" s="220">
        <v>6</v>
      </c>
      <c r="L24" s="221">
        <v>162</v>
      </c>
      <c r="M24" s="219">
        <v>51</v>
      </c>
      <c r="N24" s="221">
        <v>13</v>
      </c>
      <c r="O24" s="219">
        <v>60</v>
      </c>
      <c r="P24" s="220">
        <v>11</v>
      </c>
      <c r="Q24" s="221">
        <v>203</v>
      </c>
    </row>
    <row r="25" spans="1:17" ht="15.75">
      <c r="A25" s="116" t="s">
        <v>191</v>
      </c>
      <c r="B25" s="219">
        <v>35</v>
      </c>
      <c r="C25" s="220">
        <v>1</v>
      </c>
      <c r="D25" s="221">
        <v>55</v>
      </c>
      <c r="E25" s="219">
        <v>9</v>
      </c>
      <c r="F25" s="221">
        <v>1</v>
      </c>
      <c r="G25" s="219">
        <v>6</v>
      </c>
      <c r="H25" s="220">
        <v>2</v>
      </c>
      <c r="I25" s="221">
        <v>40</v>
      </c>
      <c r="J25" s="219">
        <v>37</v>
      </c>
      <c r="K25" s="220">
        <v>3</v>
      </c>
      <c r="L25" s="221">
        <v>31</v>
      </c>
      <c r="M25" s="219">
        <v>10</v>
      </c>
      <c r="N25" s="221">
        <v>7</v>
      </c>
      <c r="O25" s="219">
        <v>6</v>
      </c>
      <c r="P25" s="220">
        <v>1</v>
      </c>
      <c r="Q25" s="221">
        <v>29</v>
      </c>
    </row>
    <row r="26" spans="1:17" ht="15.75">
      <c r="A26" s="120" t="s">
        <v>192</v>
      </c>
      <c r="B26" s="219">
        <v>13</v>
      </c>
      <c r="C26" s="220">
        <v>1</v>
      </c>
      <c r="D26" s="221">
        <v>1</v>
      </c>
      <c r="E26" s="219">
        <v>3</v>
      </c>
      <c r="F26" s="221">
        <v>2</v>
      </c>
      <c r="G26" s="219">
        <v>4</v>
      </c>
      <c r="H26" s="220">
        <v>2</v>
      </c>
      <c r="I26" s="221">
        <v>10</v>
      </c>
      <c r="J26" s="219">
        <v>8</v>
      </c>
      <c r="K26" s="220">
        <v>5</v>
      </c>
      <c r="L26" s="221">
        <v>14</v>
      </c>
      <c r="M26" s="219">
        <v>0</v>
      </c>
      <c r="N26" s="221">
        <v>1</v>
      </c>
      <c r="O26" s="219">
        <v>1</v>
      </c>
      <c r="P26" s="220">
        <v>2</v>
      </c>
      <c r="Q26" s="221">
        <v>3</v>
      </c>
    </row>
    <row r="27" spans="1:17" ht="15.75">
      <c r="A27" s="116" t="s">
        <v>193</v>
      </c>
      <c r="B27" s="219">
        <v>48</v>
      </c>
      <c r="C27" s="220">
        <v>1</v>
      </c>
      <c r="D27" s="221">
        <v>62</v>
      </c>
      <c r="E27" s="219">
        <v>5</v>
      </c>
      <c r="F27" s="221">
        <v>1</v>
      </c>
      <c r="G27" s="219">
        <v>9</v>
      </c>
      <c r="H27" s="220">
        <v>1</v>
      </c>
      <c r="I27" s="221">
        <v>24</v>
      </c>
      <c r="J27" s="219">
        <v>32</v>
      </c>
      <c r="K27" s="220">
        <v>1</v>
      </c>
      <c r="L27" s="221">
        <v>34</v>
      </c>
      <c r="M27" s="219">
        <v>6</v>
      </c>
      <c r="N27" s="221">
        <v>1</v>
      </c>
      <c r="O27" s="219">
        <v>11</v>
      </c>
      <c r="P27" s="220">
        <v>2</v>
      </c>
      <c r="Q27" s="221">
        <v>28</v>
      </c>
    </row>
    <row r="28" spans="1:17" ht="15.75">
      <c r="A28" s="120" t="s">
        <v>194</v>
      </c>
      <c r="B28" s="219">
        <v>92</v>
      </c>
      <c r="C28" s="220">
        <v>4</v>
      </c>
      <c r="D28" s="221">
        <v>204</v>
      </c>
      <c r="E28" s="219">
        <v>33</v>
      </c>
      <c r="F28" s="221">
        <v>9</v>
      </c>
      <c r="G28" s="219">
        <v>27</v>
      </c>
      <c r="H28" s="220">
        <v>7</v>
      </c>
      <c r="I28" s="221">
        <v>82</v>
      </c>
      <c r="J28" s="219">
        <v>52</v>
      </c>
      <c r="K28" s="220">
        <v>1</v>
      </c>
      <c r="L28" s="221">
        <v>167</v>
      </c>
      <c r="M28" s="219">
        <v>24</v>
      </c>
      <c r="N28" s="221">
        <v>9</v>
      </c>
      <c r="O28" s="219">
        <v>23</v>
      </c>
      <c r="P28" s="220">
        <v>12</v>
      </c>
      <c r="Q28" s="221">
        <v>95</v>
      </c>
    </row>
    <row r="29" spans="1:17" ht="15.75">
      <c r="A29" s="116" t="s">
        <v>195</v>
      </c>
      <c r="B29" s="219">
        <v>156</v>
      </c>
      <c r="C29" s="220">
        <v>9</v>
      </c>
      <c r="D29" s="221">
        <v>54</v>
      </c>
      <c r="E29" s="219">
        <v>23</v>
      </c>
      <c r="F29" s="221">
        <v>0</v>
      </c>
      <c r="G29" s="219">
        <v>9</v>
      </c>
      <c r="H29" s="220">
        <v>1</v>
      </c>
      <c r="I29" s="221">
        <v>28</v>
      </c>
      <c r="J29" s="219">
        <v>81</v>
      </c>
      <c r="K29" s="220">
        <v>2</v>
      </c>
      <c r="L29" s="221">
        <v>40</v>
      </c>
      <c r="M29" s="219">
        <v>15</v>
      </c>
      <c r="N29" s="221">
        <v>0</v>
      </c>
      <c r="O29" s="219">
        <v>16</v>
      </c>
      <c r="P29" s="220">
        <v>2</v>
      </c>
      <c r="Q29" s="221">
        <v>20</v>
      </c>
    </row>
    <row r="30" spans="1:17" ht="15.75">
      <c r="A30" s="120" t="s">
        <v>196</v>
      </c>
      <c r="B30" s="219">
        <v>31</v>
      </c>
      <c r="C30" s="220">
        <v>1</v>
      </c>
      <c r="D30" s="221">
        <v>45</v>
      </c>
      <c r="E30" s="219">
        <v>11</v>
      </c>
      <c r="F30" s="221">
        <v>0</v>
      </c>
      <c r="G30" s="219">
        <v>12</v>
      </c>
      <c r="H30" s="220">
        <v>11</v>
      </c>
      <c r="I30" s="221">
        <v>39</v>
      </c>
      <c r="J30" s="219">
        <v>19</v>
      </c>
      <c r="K30" s="220">
        <v>2</v>
      </c>
      <c r="L30" s="221">
        <v>43</v>
      </c>
      <c r="M30" s="219">
        <v>6</v>
      </c>
      <c r="N30" s="221">
        <v>5</v>
      </c>
      <c r="O30" s="219">
        <v>11</v>
      </c>
      <c r="P30" s="220">
        <v>8</v>
      </c>
      <c r="Q30" s="221">
        <v>30</v>
      </c>
    </row>
    <row r="31" spans="1:17" ht="15.75">
      <c r="A31" s="116" t="s">
        <v>197</v>
      </c>
      <c r="B31" s="219">
        <v>48</v>
      </c>
      <c r="C31" s="220">
        <v>0</v>
      </c>
      <c r="D31" s="221">
        <v>26</v>
      </c>
      <c r="E31" s="219">
        <v>0</v>
      </c>
      <c r="F31" s="221">
        <v>1</v>
      </c>
      <c r="G31" s="219">
        <v>11</v>
      </c>
      <c r="H31" s="220">
        <v>2</v>
      </c>
      <c r="I31" s="221">
        <v>18</v>
      </c>
      <c r="J31" s="219">
        <v>61</v>
      </c>
      <c r="K31" s="220">
        <v>1</v>
      </c>
      <c r="L31" s="221">
        <v>22</v>
      </c>
      <c r="M31" s="219">
        <v>0</v>
      </c>
      <c r="N31" s="221">
        <v>2</v>
      </c>
      <c r="O31" s="219">
        <v>6</v>
      </c>
      <c r="P31" s="220">
        <v>4</v>
      </c>
      <c r="Q31" s="221">
        <v>32</v>
      </c>
    </row>
    <row r="32" spans="1:17" ht="15.75">
      <c r="A32" s="120" t="s">
        <v>198</v>
      </c>
      <c r="B32" s="219">
        <v>9</v>
      </c>
      <c r="C32" s="220">
        <v>1</v>
      </c>
      <c r="D32" s="221">
        <v>31</v>
      </c>
      <c r="E32" s="219">
        <v>2</v>
      </c>
      <c r="F32" s="221">
        <v>3</v>
      </c>
      <c r="G32" s="219">
        <v>4</v>
      </c>
      <c r="H32" s="220">
        <v>3</v>
      </c>
      <c r="I32" s="221">
        <v>14</v>
      </c>
      <c r="J32" s="219">
        <v>15</v>
      </c>
      <c r="K32" s="220">
        <v>3</v>
      </c>
      <c r="L32" s="221">
        <v>31</v>
      </c>
      <c r="M32" s="219">
        <v>5</v>
      </c>
      <c r="N32" s="221">
        <v>3</v>
      </c>
      <c r="O32" s="219">
        <v>4</v>
      </c>
      <c r="P32" s="220">
        <v>0</v>
      </c>
      <c r="Q32" s="221">
        <v>23</v>
      </c>
    </row>
    <row r="33" spans="1:17" ht="15.75">
      <c r="A33" s="116" t="s">
        <v>199</v>
      </c>
      <c r="B33" s="219">
        <v>42</v>
      </c>
      <c r="C33" s="220">
        <v>4</v>
      </c>
      <c r="D33" s="221">
        <v>30</v>
      </c>
      <c r="E33" s="219">
        <v>4</v>
      </c>
      <c r="F33" s="221">
        <v>10</v>
      </c>
      <c r="G33" s="219">
        <v>7</v>
      </c>
      <c r="H33" s="220">
        <v>4</v>
      </c>
      <c r="I33" s="221">
        <v>23</v>
      </c>
      <c r="J33" s="219">
        <v>47</v>
      </c>
      <c r="K33" s="220">
        <v>6</v>
      </c>
      <c r="L33" s="221">
        <v>37</v>
      </c>
      <c r="M33" s="219">
        <v>11</v>
      </c>
      <c r="N33" s="221">
        <v>12</v>
      </c>
      <c r="O33" s="219">
        <v>4</v>
      </c>
      <c r="P33" s="220">
        <v>6</v>
      </c>
      <c r="Q33" s="221">
        <v>169</v>
      </c>
    </row>
    <row r="34" spans="1:17" ht="15.75">
      <c r="A34" s="120" t="s">
        <v>200</v>
      </c>
      <c r="B34" s="219">
        <v>94</v>
      </c>
      <c r="C34" s="220">
        <v>1</v>
      </c>
      <c r="D34" s="221">
        <v>267</v>
      </c>
      <c r="E34" s="219">
        <v>9</v>
      </c>
      <c r="F34" s="221">
        <v>1</v>
      </c>
      <c r="G34" s="219">
        <v>17</v>
      </c>
      <c r="H34" s="220">
        <v>2</v>
      </c>
      <c r="I34" s="221">
        <v>99</v>
      </c>
      <c r="J34" s="219">
        <v>71</v>
      </c>
      <c r="K34" s="220">
        <v>3</v>
      </c>
      <c r="L34" s="221">
        <v>205</v>
      </c>
      <c r="M34" s="219">
        <v>14</v>
      </c>
      <c r="N34" s="221">
        <v>3</v>
      </c>
      <c r="O34" s="219">
        <v>17</v>
      </c>
      <c r="P34" s="220">
        <v>5</v>
      </c>
      <c r="Q34" s="221">
        <v>87</v>
      </c>
    </row>
    <row r="35" spans="1:17" ht="15.75">
      <c r="A35" s="116" t="s">
        <v>201</v>
      </c>
      <c r="B35" s="219">
        <v>167</v>
      </c>
      <c r="C35" s="220">
        <v>4</v>
      </c>
      <c r="D35" s="221">
        <v>127</v>
      </c>
      <c r="E35" s="219">
        <v>16</v>
      </c>
      <c r="F35" s="221">
        <v>1</v>
      </c>
      <c r="G35" s="219">
        <v>49</v>
      </c>
      <c r="H35" s="220">
        <v>4</v>
      </c>
      <c r="I35" s="221">
        <v>45</v>
      </c>
      <c r="J35" s="219">
        <v>155</v>
      </c>
      <c r="K35" s="220">
        <v>9</v>
      </c>
      <c r="L35" s="221">
        <v>96</v>
      </c>
      <c r="M35" s="219">
        <v>36</v>
      </c>
      <c r="N35" s="221">
        <v>2</v>
      </c>
      <c r="O35" s="219">
        <v>28</v>
      </c>
      <c r="P35" s="220">
        <v>4</v>
      </c>
      <c r="Q35" s="221">
        <v>49</v>
      </c>
    </row>
    <row r="36" spans="1:17" ht="15.75">
      <c r="A36" s="120" t="s">
        <v>202</v>
      </c>
      <c r="B36" s="219">
        <v>25</v>
      </c>
      <c r="C36" s="220">
        <v>3</v>
      </c>
      <c r="D36" s="221">
        <v>30</v>
      </c>
      <c r="E36" s="219">
        <v>5</v>
      </c>
      <c r="F36" s="221">
        <v>3</v>
      </c>
      <c r="G36" s="219">
        <v>6</v>
      </c>
      <c r="H36" s="220">
        <v>4</v>
      </c>
      <c r="I36" s="221">
        <v>23</v>
      </c>
      <c r="J36" s="219">
        <v>23</v>
      </c>
      <c r="K36" s="220">
        <v>8</v>
      </c>
      <c r="L36" s="221">
        <v>14</v>
      </c>
      <c r="M36" s="219">
        <v>7</v>
      </c>
      <c r="N36" s="221">
        <v>4</v>
      </c>
      <c r="O36" s="219">
        <v>8</v>
      </c>
      <c r="P36" s="220">
        <v>1</v>
      </c>
      <c r="Q36" s="221">
        <v>22</v>
      </c>
    </row>
    <row r="37" spans="1:17" ht="15.75">
      <c r="A37" s="116" t="s">
        <v>203</v>
      </c>
      <c r="B37" s="219">
        <v>5</v>
      </c>
      <c r="C37" s="220">
        <v>2</v>
      </c>
      <c r="D37" s="221">
        <v>2</v>
      </c>
      <c r="E37" s="219">
        <v>3</v>
      </c>
      <c r="F37" s="221">
        <v>0</v>
      </c>
      <c r="G37" s="219">
        <v>2</v>
      </c>
      <c r="H37" s="220">
        <v>1</v>
      </c>
      <c r="I37" s="221">
        <v>2</v>
      </c>
      <c r="J37" s="219">
        <v>9</v>
      </c>
      <c r="K37" s="220">
        <v>2</v>
      </c>
      <c r="L37" s="221">
        <v>7</v>
      </c>
      <c r="M37" s="219">
        <v>3</v>
      </c>
      <c r="N37" s="221">
        <v>2</v>
      </c>
      <c r="O37" s="219">
        <v>3</v>
      </c>
      <c r="P37" s="220">
        <v>0</v>
      </c>
      <c r="Q37" s="221">
        <v>15</v>
      </c>
    </row>
    <row r="38" spans="1:17" ht="15.75">
      <c r="A38" s="120" t="s">
        <v>204</v>
      </c>
      <c r="B38" s="219">
        <v>13</v>
      </c>
      <c r="C38" s="220">
        <v>1</v>
      </c>
      <c r="D38" s="221">
        <v>15</v>
      </c>
      <c r="E38" s="219">
        <v>2</v>
      </c>
      <c r="F38" s="221">
        <v>0</v>
      </c>
      <c r="G38" s="219">
        <v>0</v>
      </c>
      <c r="H38" s="220">
        <v>1</v>
      </c>
      <c r="I38" s="221">
        <v>3</v>
      </c>
      <c r="J38" s="219">
        <v>10</v>
      </c>
      <c r="K38" s="220">
        <v>1</v>
      </c>
      <c r="L38" s="221">
        <v>11</v>
      </c>
      <c r="M38" s="219">
        <v>1</v>
      </c>
      <c r="N38" s="221">
        <v>0</v>
      </c>
      <c r="O38" s="219">
        <v>0</v>
      </c>
      <c r="P38" s="220">
        <v>0</v>
      </c>
      <c r="Q38" s="221">
        <v>5</v>
      </c>
    </row>
    <row r="39" spans="1:17" ht="15.75">
      <c r="A39" s="116" t="s">
        <v>205</v>
      </c>
      <c r="B39" s="219">
        <v>161</v>
      </c>
      <c r="C39" s="220">
        <v>2</v>
      </c>
      <c r="D39" s="221">
        <v>80</v>
      </c>
      <c r="E39" s="219">
        <v>27</v>
      </c>
      <c r="F39" s="221">
        <v>1</v>
      </c>
      <c r="G39" s="219">
        <v>12</v>
      </c>
      <c r="H39" s="220">
        <v>0</v>
      </c>
      <c r="I39" s="221">
        <v>30</v>
      </c>
      <c r="J39" s="219">
        <v>94</v>
      </c>
      <c r="K39" s="220">
        <v>1</v>
      </c>
      <c r="L39" s="221">
        <v>69</v>
      </c>
      <c r="M39" s="219">
        <v>23</v>
      </c>
      <c r="N39" s="221">
        <v>2</v>
      </c>
      <c r="O39" s="219">
        <v>22</v>
      </c>
      <c r="P39" s="220">
        <v>2</v>
      </c>
      <c r="Q39" s="221">
        <v>41</v>
      </c>
    </row>
    <row r="40" spans="1:17" ht="15.75">
      <c r="A40" s="120" t="s">
        <v>206</v>
      </c>
      <c r="B40" s="219">
        <v>38</v>
      </c>
      <c r="C40" s="220">
        <v>3</v>
      </c>
      <c r="D40" s="221">
        <v>38</v>
      </c>
      <c r="E40" s="219">
        <v>6</v>
      </c>
      <c r="F40" s="221">
        <v>6</v>
      </c>
      <c r="G40" s="219">
        <v>4</v>
      </c>
      <c r="H40" s="220">
        <v>3</v>
      </c>
      <c r="I40" s="221">
        <v>20</v>
      </c>
      <c r="J40" s="219">
        <v>31</v>
      </c>
      <c r="K40" s="220">
        <v>4</v>
      </c>
      <c r="L40" s="221">
        <v>20</v>
      </c>
      <c r="M40" s="219">
        <v>7</v>
      </c>
      <c r="N40" s="221">
        <v>2</v>
      </c>
      <c r="O40" s="219">
        <v>7</v>
      </c>
      <c r="P40" s="220">
        <v>5</v>
      </c>
      <c r="Q40" s="221">
        <v>55</v>
      </c>
    </row>
    <row r="41" spans="1:17" ht="15.75">
      <c r="A41" s="116" t="s">
        <v>207</v>
      </c>
      <c r="B41" s="219">
        <v>194</v>
      </c>
      <c r="C41" s="220">
        <v>3</v>
      </c>
      <c r="D41" s="221">
        <v>122</v>
      </c>
      <c r="E41" s="219">
        <v>49</v>
      </c>
      <c r="F41" s="221">
        <v>2</v>
      </c>
      <c r="G41" s="219">
        <v>40</v>
      </c>
      <c r="H41" s="220">
        <v>10</v>
      </c>
      <c r="I41" s="221">
        <v>74</v>
      </c>
      <c r="J41" s="219">
        <v>155</v>
      </c>
      <c r="K41" s="220">
        <v>2</v>
      </c>
      <c r="L41" s="221">
        <v>104</v>
      </c>
      <c r="M41" s="219">
        <v>45</v>
      </c>
      <c r="N41" s="221">
        <v>6</v>
      </c>
      <c r="O41" s="219">
        <v>48</v>
      </c>
      <c r="P41" s="220">
        <v>14</v>
      </c>
      <c r="Q41" s="221">
        <v>292</v>
      </c>
    </row>
    <row r="42" spans="1:17" ht="15.75">
      <c r="A42" s="120" t="s">
        <v>208</v>
      </c>
      <c r="B42" s="219">
        <v>4056</v>
      </c>
      <c r="C42" s="220">
        <v>5</v>
      </c>
      <c r="D42" s="221">
        <v>3632</v>
      </c>
      <c r="E42" s="219">
        <v>1347</v>
      </c>
      <c r="F42" s="221">
        <v>29</v>
      </c>
      <c r="G42" s="219">
        <v>1407</v>
      </c>
      <c r="H42" s="220">
        <v>33</v>
      </c>
      <c r="I42" s="221">
        <v>1452</v>
      </c>
      <c r="J42" s="219">
        <v>3290</v>
      </c>
      <c r="K42" s="220">
        <v>12</v>
      </c>
      <c r="L42" s="221">
        <v>2978</v>
      </c>
      <c r="M42" s="219">
        <v>1154</v>
      </c>
      <c r="N42" s="221">
        <v>33</v>
      </c>
      <c r="O42" s="219">
        <v>1276</v>
      </c>
      <c r="P42" s="220">
        <v>44</v>
      </c>
      <c r="Q42" s="221">
        <v>1193</v>
      </c>
    </row>
    <row r="43" spans="1:17" ht="15.75">
      <c r="A43" s="116" t="s">
        <v>209</v>
      </c>
      <c r="B43" s="219">
        <v>650</v>
      </c>
      <c r="C43" s="220">
        <v>7</v>
      </c>
      <c r="D43" s="221">
        <v>407</v>
      </c>
      <c r="E43" s="219">
        <v>184</v>
      </c>
      <c r="F43" s="221">
        <v>11</v>
      </c>
      <c r="G43" s="219">
        <v>201</v>
      </c>
      <c r="H43" s="220">
        <v>24</v>
      </c>
      <c r="I43" s="221">
        <v>181</v>
      </c>
      <c r="J43" s="219">
        <v>526</v>
      </c>
      <c r="K43" s="220">
        <v>7</v>
      </c>
      <c r="L43" s="221">
        <v>318</v>
      </c>
      <c r="M43" s="219">
        <v>180</v>
      </c>
      <c r="N43" s="221">
        <v>14</v>
      </c>
      <c r="O43" s="219">
        <v>202</v>
      </c>
      <c r="P43" s="220">
        <v>28</v>
      </c>
      <c r="Q43" s="221">
        <v>197</v>
      </c>
    </row>
    <row r="44" spans="1:17" ht="15.75">
      <c r="A44" s="120" t="s">
        <v>210</v>
      </c>
      <c r="B44" s="219">
        <v>8</v>
      </c>
      <c r="C44" s="220">
        <v>5</v>
      </c>
      <c r="D44" s="221">
        <v>7</v>
      </c>
      <c r="E44" s="219">
        <v>1</v>
      </c>
      <c r="F44" s="221">
        <v>5</v>
      </c>
      <c r="G44" s="219">
        <v>4</v>
      </c>
      <c r="H44" s="220">
        <v>1</v>
      </c>
      <c r="I44" s="221">
        <v>8</v>
      </c>
      <c r="J44" s="219">
        <v>12</v>
      </c>
      <c r="K44" s="220">
        <v>0</v>
      </c>
      <c r="L44" s="221">
        <v>12</v>
      </c>
      <c r="M44" s="219">
        <v>4</v>
      </c>
      <c r="N44" s="221">
        <v>3</v>
      </c>
      <c r="O44" s="219">
        <v>9</v>
      </c>
      <c r="P44" s="220">
        <v>0</v>
      </c>
      <c r="Q44" s="221">
        <v>7</v>
      </c>
    </row>
    <row r="45" spans="1:17" ht="15.75">
      <c r="A45" s="116" t="s">
        <v>211</v>
      </c>
      <c r="B45" s="219">
        <v>16</v>
      </c>
      <c r="C45" s="220">
        <v>1</v>
      </c>
      <c r="D45" s="221">
        <v>16</v>
      </c>
      <c r="E45" s="219">
        <v>1</v>
      </c>
      <c r="F45" s="221">
        <v>1</v>
      </c>
      <c r="G45" s="219">
        <v>9</v>
      </c>
      <c r="H45" s="220">
        <v>4</v>
      </c>
      <c r="I45" s="221">
        <v>24</v>
      </c>
      <c r="J45" s="219">
        <v>20</v>
      </c>
      <c r="K45" s="220">
        <v>5</v>
      </c>
      <c r="L45" s="221">
        <v>22</v>
      </c>
      <c r="M45" s="219">
        <v>4</v>
      </c>
      <c r="N45" s="221">
        <v>0</v>
      </c>
      <c r="O45" s="219">
        <v>3</v>
      </c>
      <c r="P45" s="220">
        <v>6</v>
      </c>
      <c r="Q45" s="221">
        <v>23</v>
      </c>
    </row>
    <row r="46" spans="1:17" ht="15.75">
      <c r="A46" s="120" t="s">
        <v>212</v>
      </c>
      <c r="B46" s="219">
        <v>147</v>
      </c>
      <c r="C46" s="220">
        <v>2</v>
      </c>
      <c r="D46" s="221">
        <v>106</v>
      </c>
      <c r="E46" s="219">
        <v>46</v>
      </c>
      <c r="F46" s="221">
        <v>1</v>
      </c>
      <c r="G46" s="219">
        <v>26</v>
      </c>
      <c r="H46" s="220">
        <v>7</v>
      </c>
      <c r="I46" s="221">
        <v>112</v>
      </c>
      <c r="J46" s="219">
        <v>132</v>
      </c>
      <c r="K46" s="220">
        <v>4</v>
      </c>
      <c r="L46" s="221">
        <v>112</v>
      </c>
      <c r="M46" s="219">
        <v>23</v>
      </c>
      <c r="N46" s="221">
        <v>6</v>
      </c>
      <c r="O46" s="219">
        <v>51</v>
      </c>
      <c r="P46" s="220">
        <v>4</v>
      </c>
      <c r="Q46" s="221">
        <v>85</v>
      </c>
    </row>
    <row r="47" spans="1:17" ht="15.75">
      <c r="A47" s="116" t="s">
        <v>213</v>
      </c>
      <c r="B47" s="219">
        <v>32</v>
      </c>
      <c r="C47" s="220">
        <v>1</v>
      </c>
      <c r="D47" s="221">
        <v>69</v>
      </c>
      <c r="E47" s="219">
        <v>4</v>
      </c>
      <c r="F47" s="221">
        <v>3</v>
      </c>
      <c r="G47" s="219">
        <v>0</v>
      </c>
      <c r="H47" s="220">
        <v>1</v>
      </c>
      <c r="I47" s="221">
        <v>27</v>
      </c>
      <c r="J47" s="219">
        <v>10</v>
      </c>
      <c r="K47" s="220">
        <v>1</v>
      </c>
      <c r="L47" s="221">
        <v>42</v>
      </c>
      <c r="M47" s="219">
        <v>6</v>
      </c>
      <c r="N47" s="221">
        <v>2</v>
      </c>
      <c r="O47" s="219">
        <v>3</v>
      </c>
      <c r="P47" s="220">
        <v>0</v>
      </c>
      <c r="Q47" s="221">
        <v>31</v>
      </c>
    </row>
    <row r="48" spans="1:17" ht="15.75">
      <c r="A48" s="120" t="s">
        <v>214</v>
      </c>
      <c r="B48" s="219">
        <v>8</v>
      </c>
      <c r="C48" s="220">
        <v>1</v>
      </c>
      <c r="D48" s="221">
        <v>21</v>
      </c>
      <c r="E48" s="219">
        <v>14</v>
      </c>
      <c r="F48" s="221">
        <v>0</v>
      </c>
      <c r="G48" s="219">
        <v>4</v>
      </c>
      <c r="H48" s="220">
        <v>0</v>
      </c>
      <c r="I48" s="221">
        <v>16</v>
      </c>
      <c r="J48" s="219">
        <v>10</v>
      </c>
      <c r="K48" s="220">
        <v>0</v>
      </c>
      <c r="L48" s="221">
        <v>18</v>
      </c>
      <c r="M48" s="219">
        <v>3</v>
      </c>
      <c r="N48" s="221">
        <v>0</v>
      </c>
      <c r="O48" s="219">
        <v>8</v>
      </c>
      <c r="P48" s="220">
        <v>0</v>
      </c>
      <c r="Q48" s="221">
        <v>40</v>
      </c>
    </row>
    <row r="49" spans="1:17" ht="15.75">
      <c r="A49" s="116" t="s">
        <v>215</v>
      </c>
      <c r="B49" s="219">
        <v>252</v>
      </c>
      <c r="C49" s="220">
        <v>1</v>
      </c>
      <c r="D49" s="221">
        <v>108</v>
      </c>
      <c r="E49" s="219">
        <v>56</v>
      </c>
      <c r="F49" s="221">
        <v>2</v>
      </c>
      <c r="G49" s="219">
        <v>58</v>
      </c>
      <c r="H49" s="220">
        <v>3</v>
      </c>
      <c r="I49" s="221">
        <v>50</v>
      </c>
      <c r="J49" s="219">
        <v>204</v>
      </c>
      <c r="K49" s="220">
        <v>2</v>
      </c>
      <c r="L49" s="221">
        <v>86</v>
      </c>
      <c r="M49" s="219">
        <v>58</v>
      </c>
      <c r="N49" s="221">
        <v>8</v>
      </c>
      <c r="O49" s="219">
        <v>34</v>
      </c>
      <c r="P49" s="220">
        <v>11</v>
      </c>
      <c r="Q49" s="221">
        <v>77</v>
      </c>
    </row>
    <row r="50" spans="1:17" ht="15.75">
      <c r="A50" s="120" t="s">
        <v>216</v>
      </c>
      <c r="B50" s="219">
        <v>192</v>
      </c>
      <c r="C50" s="220">
        <v>6</v>
      </c>
      <c r="D50" s="221">
        <v>133</v>
      </c>
      <c r="E50" s="219">
        <v>49</v>
      </c>
      <c r="F50" s="221">
        <v>7</v>
      </c>
      <c r="G50" s="219">
        <v>38</v>
      </c>
      <c r="H50" s="220">
        <v>11</v>
      </c>
      <c r="I50" s="221">
        <v>113</v>
      </c>
      <c r="J50" s="219">
        <v>196</v>
      </c>
      <c r="K50" s="220">
        <v>18</v>
      </c>
      <c r="L50" s="221">
        <v>104</v>
      </c>
      <c r="M50" s="219">
        <v>49</v>
      </c>
      <c r="N50" s="221">
        <v>10</v>
      </c>
      <c r="O50" s="219">
        <v>48</v>
      </c>
      <c r="P50" s="220">
        <v>24</v>
      </c>
      <c r="Q50" s="221">
        <v>107</v>
      </c>
    </row>
    <row r="51" spans="1:17" ht="15.75">
      <c r="A51" s="116" t="s">
        <v>217</v>
      </c>
      <c r="B51" s="219">
        <v>30</v>
      </c>
      <c r="C51" s="220">
        <v>1</v>
      </c>
      <c r="D51" s="221">
        <v>73</v>
      </c>
      <c r="E51" s="219">
        <v>4</v>
      </c>
      <c r="F51" s="221">
        <v>1</v>
      </c>
      <c r="G51" s="219">
        <v>5</v>
      </c>
      <c r="H51" s="220">
        <v>7</v>
      </c>
      <c r="I51" s="221">
        <v>24</v>
      </c>
      <c r="J51" s="219">
        <v>27</v>
      </c>
      <c r="K51" s="220">
        <v>4</v>
      </c>
      <c r="L51" s="221">
        <v>54</v>
      </c>
      <c r="M51" s="219">
        <v>4</v>
      </c>
      <c r="N51" s="221">
        <v>4</v>
      </c>
      <c r="O51" s="219">
        <v>6</v>
      </c>
      <c r="P51" s="220">
        <v>1</v>
      </c>
      <c r="Q51" s="221">
        <v>87</v>
      </c>
    </row>
    <row r="52" spans="1:17" ht="15.75">
      <c r="A52" s="120" t="s">
        <v>218</v>
      </c>
      <c r="B52" s="219">
        <v>71</v>
      </c>
      <c r="C52" s="220">
        <v>0</v>
      </c>
      <c r="D52" s="221">
        <v>45</v>
      </c>
      <c r="E52" s="219">
        <v>8</v>
      </c>
      <c r="F52" s="221">
        <v>3</v>
      </c>
      <c r="G52" s="219">
        <v>9</v>
      </c>
      <c r="H52" s="220">
        <v>0</v>
      </c>
      <c r="I52" s="221">
        <v>12</v>
      </c>
      <c r="J52" s="219">
        <v>59</v>
      </c>
      <c r="K52" s="220">
        <v>0</v>
      </c>
      <c r="L52" s="221">
        <v>36</v>
      </c>
      <c r="M52" s="219">
        <v>17</v>
      </c>
      <c r="N52" s="221">
        <v>0</v>
      </c>
      <c r="O52" s="219">
        <v>5</v>
      </c>
      <c r="P52" s="220">
        <v>2</v>
      </c>
      <c r="Q52" s="221">
        <v>34</v>
      </c>
    </row>
    <row r="53" spans="1:17" ht="15.75">
      <c r="A53" s="116" t="s">
        <v>219</v>
      </c>
      <c r="B53" s="219">
        <v>91</v>
      </c>
      <c r="C53" s="220">
        <v>7</v>
      </c>
      <c r="D53" s="221">
        <v>145</v>
      </c>
      <c r="E53" s="219">
        <v>16</v>
      </c>
      <c r="F53" s="221">
        <v>7</v>
      </c>
      <c r="G53" s="219">
        <v>23</v>
      </c>
      <c r="H53" s="220">
        <v>4</v>
      </c>
      <c r="I53" s="221">
        <v>83</v>
      </c>
      <c r="J53" s="219">
        <v>81</v>
      </c>
      <c r="K53" s="220">
        <v>2</v>
      </c>
      <c r="L53" s="221">
        <v>100</v>
      </c>
      <c r="M53" s="219">
        <v>29</v>
      </c>
      <c r="N53" s="221">
        <v>6</v>
      </c>
      <c r="O53" s="219">
        <v>7</v>
      </c>
      <c r="P53" s="220">
        <v>3</v>
      </c>
      <c r="Q53" s="221">
        <v>141</v>
      </c>
    </row>
    <row r="54" spans="1:17" ht="15.75">
      <c r="A54" s="120" t="s">
        <v>220</v>
      </c>
      <c r="B54" s="219">
        <v>67</v>
      </c>
      <c r="C54" s="220">
        <v>2</v>
      </c>
      <c r="D54" s="221">
        <v>95</v>
      </c>
      <c r="E54" s="219">
        <v>18</v>
      </c>
      <c r="F54" s="221">
        <v>3</v>
      </c>
      <c r="G54" s="219">
        <v>8</v>
      </c>
      <c r="H54" s="220">
        <v>2</v>
      </c>
      <c r="I54" s="221">
        <v>44</v>
      </c>
      <c r="J54" s="219">
        <v>90</v>
      </c>
      <c r="K54" s="220">
        <v>2</v>
      </c>
      <c r="L54" s="221">
        <v>135</v>
      </c>
      <c r="M54" s="219">
        <v>9</v>
      </c>
      <c r="N54" s="221">
        <v>3</v>
      </c>
      <c r="O54" s="219">
        <v>4</v>
      </c>
      <c r="P54" s="220">
        <v>3</v>
      </c>
      <c r="Q54" s="221">
        <v>74</v>
      </c>
    </row>
    <row r="55" spans="1:17" ht="15.75">
      <c r="A55" s="116" t="s">
        <v>221</v>
      </c>
      <c r="B55" s="219">
        <v>90</v>
      </c>
      <c r="C55" s="220">
        <v>4</v>
      </c>
      <c r="D55" s="221">
        <v>15</v>
      </c>
      <c r="E55" s="219">
        <v>1</v>
      </c>
      <c r="F55" s="221">
        <v>3</v>
      </c>
      <c r="G55" s="219">
        <v>2</v>
      </c>
      <c r="H55" s="220">
        <v>2</v>
      </c>
      <c r="I55" s="221">
        <v>3</v>
      </c>
      <c r="J55" s="219">
        <v>50</v>
      </c>
      <c r="K55" s="220">
        <v>2</v>
      </c>
      <c r="L55" s="221">
        <v>19</v>
      </c>
      <c r="M55" s="219">
        <v>3</v>
      </c>
      <c r="N55" s="221">
        <v>0</v>
      </c>
      <c r="O55" s="219">
        <v>2</v>
      </c>
      <c r="P55" s="220">
        <v>0</v>
      </c>
      <c r="Q55" s="221">
        <v>7</v>
      </c>
    </row>
    <row r="56" spans="1:17" ht="15.75">
      <c r="A56" s="120" t="s">
        <v>222</v>
      </c>
      <c r="B56" s="219">
        <v>127</v>
      </c>
      <c r="C56" s="220">
        <v>3</v>
      </c>
      <c r="D56" s="221">
        <v>176</v>
      </c>
      <c r="E56" s="219">
        <v>41</v>
      </c>
      <c r="F56" s="221">
        <v>3</v>
      </c>
      <c r="G56" s="219">
        <v>30</v>
      </c>
      <c r="H56" s="220">
        <v>6</v>
      </c>
      <c r="I56" s="221">
        <v>116</v>
      </c>
      <c r="J56" s="219">
        <v>123</v>
      </c>
      <c r="K56" s="220">
        <v>2</v>
      </c>
      <c r="L56" s="221">
        <v>191</v>
      </c>
      <c r="M56" s="219">
        <v>33</v>
      </c>
      <c r="N56" s="221">
        <v>1</v>
      </c>
      <c r="O56" s="219">
        <v>26</v>
      </c>
      <c r="P56" s="220">
        <v>13</v>
      </c>
      <c r="Q56" s="221">
        <v>110</v>
      </c>
    </row>
    <row r="57" spans="1:17" ht="15.75">
      <c r="A57" s="116" t="s">
        <v>223</v>
      </c>
      <c r="B57" s="219">
        <v>19</v>
      </c>
      <c r="C57" s="220">
        <v>7</v>
      </c>
      <c r="D57" s="221">
        <v>1</v>
      </c>
      <c r="E57" s="219">
        <v>1</v>
      </c>
      <c r="F57" s="221">
        <v>0</v>
      </c>
      <c r="G57" s="219">
        <v>0</v>
      </c>
      <c r="H57" s="220">
        <v>1</v>
      </c>
      <c r="I57" s="221">
        <v>4</v>
      </c>
      <c r="J57" s="219">
        <v>17</v>
      </c>
      <c r="K57" s="220">
        <v>6</v>
      </c>
      <c r="L57" s="221">
        <v>4</v>
      </c>
      <c r="M57" s="219">
        <v>1</v>
      </c>
      <c r="N57" s="221">
        <v>6</v>
      </c>
      <c r="O57" s="219">
        <v>2</v>
      </c>
      <c r="P57" s="220">
        <v>0</v>
      </c>
      <c r="Q57" s="221">
        <v>16</v>
      </c>
    </row>
    <row r="58" spans="1:17" ht="15.75">
      <c r="A58" s="120" t="s">
        <v>224</v>
      </c>
      <c r="B58" s="219">
        <v>29</v>
      </c>
      <c r="C58" s="220">
        <v>12</v>
      </c>
      <c r="D58" s="221">
        <v>43</v>
      </c>
      <c r="E58" s="219">
        <v>3</v>
      </c>
      <c r="F58" s="221">
        <v>5</v>
      </c>
      <c r="G58" s="219">
        <v>8</v>
      </c>
      <c r="H58" s="220">
        <v>3</v>
      </c>
      <c r="I58" s="221">
        <v>26</v>
      </c>
      <c r="J58" s="219">
        <v>20</v>
      </c>
      <c r="K58" s="220">
        <v>12</v>
      </c>
      <c r="L58" s="221">
        <v>31</v>
      </c>
      <c r="M58" s="219">
        <v>5</v>
      </c>
      <c r="N58" s="221">
        <v>4</v>
      </c>
      <c r="O58" s="219">
        <v>6</v>
      </c>
      <c r="P58" s="220">
        <v>4</v>
      </c>
      <c r="Q58" s="221">
        <v>21</v>
      </c>
    </row>
    <row r="59" spans="1:17" ht="15.75">
      <c r="A59" s="116" t="s">
        <v>225</v>
      </c>
      <c r="B59" s="219">
        <v>26</v>
      </c>
      <c r="C59" s="220">
        <v>1</v>
      </c>
      <c r="D59" s="221">
        <v>16</v>
      </c>
      <c r="E59" s="219">
        <v>3</v>
      </c>
      <c r="F59" s="221">
        <v>0</v>
      </c>
      <c r="G59" s="219">
        <v>4</v>
      </c>
      <c r="H59" s="220">
        <v>1</v>
      </c>
      <c r="I59" s="221">
        <v>3</v>
      </c>
      <c r="J59" s="219">
        <v>21</v>
      </c>
      <c r="K59" s="220">
        <v>2</v>
      </c>
      <c r="L59" s="221">
        <v>11</v>
      </c>
      <c r="M59" s="219">
        <v>8</v>
      </c>
      <c r="N59" s="221">
        <v>1</v>
      </c>
      <c r="O59" s="219">
        <v>2</v>
      </c>
      <c r="P59" s="220">
        <v>0</v>
      </c>
      <c r="Q59" s="221">
        <v>4</v>
      </c>
    </row>
    <row r="60" spans="1:17" ht="15.75">
      <c r="A60" s="120" t="s">
        <v>226</v>
      </c>
      <c r="B60" s="219">
        <v>50</v>
      </c>
      <c r="C60" s="220">
        <v>3</v>
      </c>
      <c r="D60" s="221">
        <v>64</v>
      </c>
      <c r="E60" s="219">
        <v>15</v>
      </c>
      <c r="F60" s="221">
        <v>2</v>
      </c>
      <c r="G60" s="219">
        <v>13</v>
      </c>
      <c r="H60" s="220">
        <v>4</v>
      </c>
      <c r="I60" s="221">
        <v>49</v>
      </c>
      <c r="J60" s="219">
        <v>27</v>
      </c>
      <c r="K60" s="220">
        <v>0</v>
      </c>
      <c r="L60" s="221">
        <v>62</v>
      </c>
      <c r="M60" s="219">
        <v>7</v>
      </c>
      <c r="N60" s="221">
        <v>1</v>
      </c>
      <c r="O60" s="219">
        <v>18</v>
      </c>
      <c r="P60" s="220">
        <v>3</v>
      </c>
      <c r="Q60" s="221">
        <v>97</v>
      </c>
    </row>
    <row r="61" spans="1:17" ht="15.75">
      <c r="A61" s="116" t="s">
        <v>227</v>
      </c>
      <c r="B61" s="219">
        <v>21</v>
      </c>
      <c r="C61" s="220">
        <v>2</v>
      </c>
      <c r="D61" s="221">
        <v>20</v>
      </c>
      <c r="E61" s="219">
        <v>7</v>
      </c>
      <c r="F61" s="221">
        <v>2</v>
      </c>
      <c r="G61" s="219">
        <v>6</v>
      </c>
      <c r="H61" s="220">
        <v>1</v>
      </c>
      <c r="I61" s="221">
        <v>38</v>
      </c>
      <c r="J61" s="219">
        <v>25</v>
      </c>
      <c r="K61" s="220">
        <v>5</v>
      </c>
      <c r="L61" s="221">
        <v>24</v>
      </c>
      <c r="M61" s="219">
        <v>4</v>
      </c>
      <c r="N61" s="221">
        <v>0</v>
      </c>
      <c r="O61" s="219">
        <v>2</v>
      </c>
      <c r="P61" s="220">
        <v>2</v>
      </c>
      <c r="Q61" s="221">
        <v>62</v>
      </c>
    </row>
    <row r="62" spans="1:17" ht="15.75">
      <c r="A62" s="120" t="s">
        <v>228</v>
      </c>
      <c r="B62" s="219">
        <v>64</v>
      </c>
      <c r="C62" s="220">
        <v>2</v>
      </c>
      <c r="D62" s="221">
        <v>94</v>
      </c>
      <c r="E62" s="219">
        <v>13</v>
      </c>
      <c r="F62" s="221">
        <v>4</v>
      </c>
      <c r="G62" s="219">
        <v>22</v>
      </c>
      <c r="H62" s="220">
        <v>1</v>
      </c>
      <c r="I62" s="221">
        <v>22</v>
      </c>
      <c r="J62" s="219">
        <v>53</v>
      </c>
      <c r="K62" s="220">
        <v>2</v>
      </c>
      <c r="L62" s="221">
        <v>74</v>
      </c>
      <c r="M62" s="219">
        <v>14</v>
      </c>
      <c r="N62" s="221">
        <v>2</v>
      </c>
      <c r="O62" s="219">
        <v>11</v>
      </c>
      <c r="P62" s="220">
        <v>4</v>
      </c>
      <c r="Q62" s="221">
        <v>23</v>
      </c>
    </row>
    <row r="63" spans="1:17" ht="15.75">
      <c r="A63" s="116" t="s">
        <v>229</v>
      </c>
      <c r="B63" s="219">
        <v>72</v>
      </c>
      <c r="C63" s="220">
        <v>3</v>
      </c>
      <c r="D63" s="221">
        <v>70</v>
      </c>
      <c r="E63" s="219">
        <v>29</v>
      </c>
      <c r="F63" s="221">
        <v>8</v>
      </c>
      <c r="G63" s="219">
        <v>23</v>
      </c>
      <c r="H63" s="220">
        <v>7</v>
      </c>
      <c r="I63" s="221">
        <v>63</v>
      </c>
      <c r="J63" s="219">
        <v>74</v>
      </c>
      <c r="K63" s="220">
        <v>3</v>
      </c>
      <c r="L63" s="221">
        <v>49</v>
      </c>
      <c r="M63" s="219">
        <v>33</v>
      </c>
      <c r="N63" s="221">
        <v>1</v>
      </c>
      <c r="O63" s="219">
        <v>31</v>
      </c>
      <c r="P63" s="220">
        <v>1</v>
      </c>
      <c r="Q63" s="221">
        <v>85</v>
      </c>
    </row>
    <row r="64" spans="1:17" ht="15.75">
      <c r="A64" s="120" t="s">
        <v>230</v>
      </c>
      <c r="B64" s="219">
        <v>10</v>
      </c>
      <c r="C64" s="220">
        <v>0</v>
      </c>
      <c r="D64" s="221">
        <v>2</v>
      </c>
      <c r="E64" s="219">
        <v>1</v>
      </c>
      <c r="F64" s="221">
        <v>0</v>
      </c>
      <c r="G64" s="219">
        <v>2</v>
      </c>
      <c r="H64" s="220">
        <v>0</v>
      </c>
      <c r="I64" s="221">
        <v>4</v>
      </c>
      <c r="J64" s="219">
        <v>14</v>
      </c>
      <c r="K64" s="220">
        <v>1</v>
      </c>
      <c r="L64" s="221">
        <v>3</v>
      </c>
      <c r="M64" s="219">
        <v>1</v>
      </c>
      <c r="N64" s="221">
        <v>0</v>
      </c>
      <c r="O64" s="219">
        <v>3</v>
      </c>
      <c r="P64" s="220">
        <v>0</v>
      </c>
      <c r="Q64" s="221">
        <v>9</v>
      </c>
    </row>
    <row r="65" spans="1:17" ht="15.75">
      <c r="A65" s="116" t="s">
        <v>231</v>
      </c>
      <c r="B65" s="219">
        <v>11</v>
      </c>
      <c r="C65" s="220">
        <v>0</v>
      </c>
      <c r="D65" s="221">
        <v>6</v>
      </c>
      <c r="E65" s="219">
        <v>2</v>
      </c>
      <c r="F65" s="221">
        <v>0</v>
      </c>
      <c r="G65" s="219">
        <v>1</v>
      </c>
      <c r="H65" s="220">
        <v>2</v>
      </c>
      <c r="I65" s="221">
        <v>2</v>
      </c>
      <c r="J65" s="219">
        <v>7</v>
      </c>
      <c r="K65" s="220">
        <v>2</v>
      </c>
      <c r="L65" s="221">
        <v>9</v>
      </c>
      <c r="M65" s="219">
        <v>2</v>
      </c>
      <c r="N65" s="221">
        <v>2</v>
      </c>
      <c r="O65" s="219">
        <v>0</v>
      </c>
      <c r="P65" s="220">
        <v>5</v>
      </c>
      <c r="Q65" s="221">
        <v>10</v>
      </c>
    </row>
    <row r="66" spans="1:17" ht="15.75">
      <c r="A66" s="120" t="s">
        <v>232</v>
      </c>
      <c r="B66" s="219">
        <v>42</v>
      </c>
      <c r="C66" s="220">
        <v>1</v>
      </c>
      <c r="D66" s="221">
        <v>42</v>
      </c>
      <c r="E66" s="219">
        <v>9</v>
      </c>
      <c r="F66" s="221">
        <v>0</v>
      </c>
      <c r="G66" s="219">
        <v>7</v>
      </c>
      <c r="H66" s="220">
        <v>3</v>
      </c>
      <c r="I66" s="221">
        <v>19</v>
      </c>
      <c r="J66" s="219">
        <v>38</v>
      </c>
      <c r="K66" s="220">
        <v>1</v>
      </c>
      <c r="L66" s="221">
        <v>41</v>
      </c>
      <c r="M66" s="219">
        <v>13</v>
      </c>
      <c r="N66" s="221">
        <v>4</v>
      </c>
      <c r="O66" s="219">
        <v>6</v>
      </c>
      <c r="P66" s="220">
        <v>4</v>
      </c>
      <c r="Q66" s="221">
        <v>26</v>
      </c>
    </row>
    <row r="67" spans="1:17" ht="15.75">
      <c r="A67" s="116" t="s">
        <v>233</v>
      </c>
      <c r="B67" s="219">
        <v>98</v>
      </c>
      <c r="C67" s="220">
        <v>3</v>
      </c>
      <c r="D67" s="221">
        <v>209</v>
      </c>
      <c r="E67" s="219">
        <v>22</v>
      </c>
      <c r="F67" s="221">
        <v>6</v>
      </c>
      <c r="G67" s="219">
        <v>20</v>
      </c>
      <c r="H67" s="220">
        <v>5</v>
      </c>
      <c r="I67" s="221">
        <v>71</v>
      </c>
      <c r="J67" s="219">
        <v>79</v>
      </c>
      <c r="K67" s="220">
        <v>7</v>
      </c>
      <c r="L67" s="221">
        <v>177</v>
      </c>
      <c r="M67" s="219">
        <v>23</v>
      </c>
      <c r="N67" s="221">
        <v>3</v>
      </c>
      <c r="O67" s="219">
        <v>14</v>
      </c>
      <c r="P67" s="220">
        <v>4</v>
      </c>
      <c r="Q67" s="221">
        <v>182</v>
      </c>
    </row>
    <row r="68" spans="1:17" ht="15.75">
      <c r="A68" s="120" t="s">
        <v>234</v>
      </c>
      <c r="B68" s="219">
        <v>29</v>
      </c>
      <c r="C68" s="220">
        <v>2</v>
      </c>
      <c r="D68" s="221">
        <v>51</v>
      </c>
      <c r="E68" s="219">
        <v>7</v>
      </c>
      <c r="F68" s="221">
        <v>1</v>
      </c>
      <c r="G68" s="219">
        <v>4</v>
      </c>
      <c r="H68" s="220">
        <v>3</v>
      </c>
      <c r="I68" s="221">
        <v>35</v>
      </c>
      <c r="J68" s="219">
        <v>22</v>
      </c>
      <c r="K68" s="220">
        <v>4</v>
      </c>
      <c r="L68" s="221">
        <v>41</v>
      </c>
      <c r="M68" s="219">
        <v>7</v>
      </c>
      <c r="N68" s="221">
        <v>4</v>
      </c>
      <c r="O68" s="219">
        <v>8</v>
      </c>
      <c r="P68" s="220">
        <v>3</v>
      </c>
      <c r="Q68" s="221">
        <v>51</v>
      </c>
    </row>
    <row r="69" spans="1:17" ht="15.75">
      <c r="A69" s="116" t="s">
        <v>235</v>
      </c>
      <c r="B69" s="219">
        <v>75</v>
      </c>
      <c r="C69" s="220">
        <v>2</v>
      </c>
      <c r="D69" s="221">
        <v>38</v>
      </c>
      <c r="E69" s="219">
        <v>29</v>
      </c>
      <c r="F69" s="221">
        <v>1</v>
      </c>
      <c r="G69" s="219">
        <v>15</v>
      </c>
      <c r="H69" s="220">
        <v>4</v>
      </c>
      <c r="I69" s="221">
        <v>20</v>
      </c>
      <c r="J69" s="219">
        <v>64</v>
      </c>
      <c r="K69" s="220">
        <v>2</v>
      </c>
      <c r="L69" s="221">
        <v>39</v>
      </c>
      <c r="M69" s="219">
        <v>22</v>
      </c>
      <c r="N69" s="221">
        <v>7</v>
      </c>
      <c r="O69" s="219">
        <v>11</v>
      </c>
      <c r="P69" s="220">
        <v>0</v>
      </c>
      <c r="Q69" s="221">
        <v>23</v>
      </c>
    </row>
    <row r="70" spans="1:17" ht="15.75">
      <c r="A70" s="120" t="s">
        <v>236</v>
      </c>
      <c r="B70" s="219">
        <v>2</v>
      </c>
      <c r="C70" s="220">
        <v>1</v>
      </c>
      <c r="D70" s="221">
        <v>6</v>
      </c>
      <c r="E70" s="219">
        <v>1</v>
      </c>
      <c r="F70" s="221">
        <v>1</v>
      </c>
      <c r="G70" s="219">
        <v>0</v>
      </c>
      <c r="H70" s="220">
        <v>0</v>
      </c>
      <c r="I70" s="221">
        <v>1</v>
      </c>
      <c r="J70" s="219">
        <v>4</v>
      </c>
      <c r="K70" s="220">
        <v>0</v>
      </c>
      <c r="L70" s="221">
        <v>4</v>
      </c>
      <c r="M70" s="219">
        <v>0</v>
      </c>
      <c r="N70" s="221">
        <v>0</v>
      </c>
      <c r="O70" s="219">
        <v>0</v>
      </c>
      <c r="P70" s="220">
        <v>0</v>
      </c>
      <c r="Q70" s="221">
        <v>3</v>
      </c>
    </row>
    <row r="71" spans="1:17" ht="15.75">
      <c r="A71" s="116" t="s">
        <v>237</v>
      </c>
      <c r="B71" s="219">
        <v>126</v>
      </c>
      <c r="C71" s="220">
        <v>3</v>
      </c>
      <c r="D71" s="221">
        <v>65</v>
      </c>
      <c r="E71" s="219">
        <v>12</v>
      </c>
      <c r="F71" s="221">
        <v>1</v>
      </c>
      <c r="G71" s="219">
        <v>8</v>
      </c>
      <c r="H71" s="220">
        <v>0</v>
      </c>
      <c r="I71" s="221">
        <v>17</v>
      </c>
      <c r="J71" s="219">
        <v>102</v>
      </c>
      <c r="K71" s="220">
        <v>3</v>
      </c>
      <c r="L71" s="221">
        <v>62</v>
      </c>
      <c r="M71" s="219">
        <v>15</v>
      </c>
      <c r="N71" s="221">
        <v>3</v>
      </c>
      <c r="O71" s="219">
        <v>12</v>
      </c>
      <c r="P71" s="220">
        <v>0</v>
      </c>
      <c r="Q71" s="221">
        <v>32</v>
      </c>
    </row>
    <row r="72" spans="1:17" ht="15.75">
      <c r="A72" s="120" t="s">
        <v>238</v>
      </c>
      <c r="B72" s="219">
        <v>24</v>
      </c>
      <c r="C72" s="220">
        <v>1</v>
      </c>
      <c r="D72" s="221">
        <v>36</v>
      </c>
      <c r="E72" s="219">
        <v>7</v>
      </c>
      <c r="F72" s="221">
        <v>0</v>
      </c>
      <c r="G72" s="219">
        <v>5</v>
      </c>
      <c r="H72" s="220">
        <v>1</v>
      </c>
      <c r="I72" s="221">
        <v>29</v>
      </c>
      <c r="J72" s="219">
        <v>23</v>
      </c>
      <c r="K72" s="220">
        <v>0</v>
      </c>
      <c r="L72" s="221">
        <v>29</v>
      </c>
      <c r="M72" s="219">
        <v>7</v>
      </c>
      <c r="N72" s="221">
        <v>2</v>
      </c>
      <c r="O72" s="219">
        <v>9</v>
      </c>
      <c r="P72" s="220">
        <v>3</v>
      </c>
      <c r="Q72" s="221">
        <v>21</v>
      </c>
    </row>
    <row r="73" spans="1:17" ht="15.75">
      <c r="A73" s="116" t="s">
        <v>239</v>
      </c>
      <c r="B73" s="219">
        <v>66</v>
      </c>
      <c r="C73" s="220">
        <v>3</v>
      </c>
      <c r="D73" s="221">
        <v>57</v>
      </c>
      <c r="E73" s="219">
        <v>8</v>
      </c>
      <c r="F73" s="221">
        <v>2</v>
      </c>
      <c r="G73" s="219">
        <v>5</v>
      </c>
      <c r="H73" s="220">
        <v>1</v>
      </c>
      <c r="I73" s="221">
        <v>45</v>
      </c>
      <c r="J73" s="219">
        <v>46</v>
      </c>
      <c r="K73" s="220">
        <v>5</v>
      </c>
      <c r="L73" s="221">
        <v>35</v>
      </c>
      <c r="M73" s="219">
        <v>12</v>
      </c>
      <c r="N73" s="221">
        <v>3</v>
      </c>
      <c r="O73" s="219">
        <v>11</v>
      </c>
      <c r="P73" s="220">
        <v>1</v>
      </c>
      <c r="Q73" s="221">
        <v>46</v>
      </c>
    </row>
    <row r="74" spans="1:17" ht="15.75">
      <c r="A74" s="120" t="s">
        <v>240</v>
      </c>
      <c r="B74" s="219">
        <v>25</v>
      </c>
      <c r="C74" s="220">
        <v>0</v>
      </c>
      <c r="D74" s="221">
        <v>23</v>
      </c>
      <c r="E74" s="219">
        <v>4</v>
      </c>
      <c r="F74" s="221">
        <v>1</v>
      </c>
      <c r="G74" s="219">
        <v>4</v>
      </c>
      <c r="H74" s="220">
        <v>0</v>
      </c>
      <c r="I74" s="221">
        <v>21</v>
      </c>
      <c r="J74" s="219">
        <v>24</v>
      </c>
      <c r="K74" s="220">
        <v>2</v>
      </c>
      <c r="L74" s="221">
        <v>12</v>
      </c>
      <c r="M74" s="219">
        <v>2</v>
      </c>
      <c r="N74" s="221">
        <v>2</v>
      </c>
      <c r="O74" s="219">
        <v>2</v>
      </c>
      <c r="P74" s="220">
        <v>1</v>
      </c>
      <c r="Q74" s="221">
        <v>440</v>
      </c>
    </row>
    <row r="75" spans="1:17" ht="15.75">
      <c r="A75" s="116" t="s">
        <v>241</v>
      </c>
      <c r="B75" s="219">
        <v>36</v>
      </c>
      <c r="C75" s="220">
        <v>0</v>
      </c>
      <c r="D75" s="221">
        <v>82</v>
      </c>
      <c r="E75" s="219">
        <v>10</v>
      </c>
      <c r="F75" s="221">
        <v>0</v>
      </c>
      <c r="G75" s="219">
        <v>8</v>
      </c>
      <c r="H75" s="220">
        <v>1</v>
      </c>
      <c r="I75" s="221">
        <v>56</v>
      </c>
      <c r="J75" s="219">
        <v>40</v>
      </c>
      <c r="K75" s="220">
        <v>0</v>
      </c>
      <c r="L75" s="221">
        <v>75</v>
      </c>
      <c r="M75" s="219">
        <v>9</v>
      </c>
      <c r="N75" s="221">
        <v>3</v>
      </c>
      <c r="O75" s="219">
        <v>5</v>
      </c>
      <c r="P75" s="220">
        <v>1</v>
      </c>
      <c r="Q75" s="221">
        <v>69</v>
      </c>
    </row>
    <row r="76" spans="1:17" ht="15.75">
      <c r="A76" s="120" t="s">
        <v>242</v>
      </c>
      <c r="B76" s="219">
        <v>27</v>
      </c>
      <c r="C76" s="220">
        <v>2</v>
      </c>
      <c r="D76" s="221">
        <v>25</v>
      </c>
      <c r="E76" s="219">
        <v>8</v>
      </c>
      <c r="F76" s="221">
        <v>1</v>
      </c>
      <c r="G76" s="219">
        <v>5</v>
      </c>
      <c r="H76" s="220">
        <v>2</v>
      </c>
      <c r="I76" s="221">
        <v>16</v>
      </c>
      <c r="J76" s="219">
        <v>29</v>
      </c>
      <c r="K76" s="220">
        <v>7</v>
      </c>
      <c r="L76" s="221">
        <v>16</v>
      </c>
      <c r="M76" s="219">
        <v>5</v>
      </c>
      <c r="N76" s="221">
        <v>3</v>
      </c>
      <c r="O76" s="219">
        <v>10</v>
      </c>
      <c r="P76" s="220">
        <v>7</v>
      </c>
      <c r="Q76" s="221">
        <v>298</v>
      </c>
    </row>
    <row r="77" spans="1:17" ht="15.75">
      <c r="A77" s="116" t="s">
        <v>243</v>
      </c>
      <c r="B77" s="219">
        <v>3</v>
      </c>
      <c r="C77" s="220">
        <v>0</v>
      </c>
      <c r="D77" s="221">
        <v>4</v>
      </c>
      <c r="E77" s="219">
        <v>0</v>
      </c>
      <c r="F77" s="221">
        <v>0</v>
      </c>
      <c r="G77" s="219">
        <v>3</v>
      </c>
      <c r="H77" s="220">
        <v>0</v>
      </c>
      <c r="I77" s="221">
        <v>2</v>
      </c>
      <c r="J77" s="219">
        <v>0</v>
      </c>
      <c r="K77" s="220">
        <v>0</v>
      </c>
      <c r="L77" s="221">
        <v>1</v>
      </c>
      <c r="M77" s="219">
        <v>3</v>
      </c>
      <c r="N77" s="221">
        <v>0</v>
      </c>
      <c r="O77" s="219">
        <v>0</v>
      </c>
      <c r="P77" s="220">
        <v>0</v>
      </c>
      <c r="Q77" s="221">
        <v>3</v>
      </c>
    </row>
    <row r="78" spans="1:17" ht="15.75">
      <c r="A78" s="120" t="s">
        <v>244</v>
      </c>
      <c r="B78" s="219">
        <v>21</v>
      </c>
      <c r="C78" s="220">
        <v>2</v>
      </c>
      <c r="D78" s="221">
        <v>26</v>
      </c>
      <c r="E78" s="219">
        <v>5</v>
      </c>
      <c r="F78" s="221">
        <v>0</v>
      </c>
      <c r="G78" s="219">
        <v>2</v>
      </c>
      <c r="H78" s="220">
        <v>0</v>
      </c>
      <c r="I78" s="221">
        <v>71</v>
      </c>
      <c r="J78" s="219">
        <v>18</v>
      </c>
      <c r="K78" s="220">
        <v>2</v>
      </c>
      <c r="L78" s="221">
        <v>30</v>
      </c>
      <c r="M78" s="219">
        <v>4</v>
      </c>
      <c r="N78" s="221">
        <v>0</v>
      </c>
      <c r="O78" s="219">
        <v>5</v>
      </c>
      <c r="P78" s="220">
        <v>2</v>
      </c>
      <c r="Q78" s="221">
        <v>222</v>
      </c>
    </row>
    <row r="79" spans="1:17" ht="15.75">
      <c r="A79" s="116" t="s">
        <v>245</v>
      </c>
      <c r="B79" s="219">
        <v>16</v>
      </c>
      <c r="C79" s="220">
        <v>1</v>
      </c>
      <c r="D79" s="221">
        <v>5</v>
      </c>
      <c r="E79" s="219">
        <v>4</v>
      </c>
      <c r="F79" s="221">
        <v>2</v>
      </c>
      <c r="G79" s="219">
        <v>2</v>
      </c>
      <c r="H79" s="220">
        <v>1</v>
      </c>
      <c r="I79" s="221">
        <v>1</v>
      </c>
      <c r="J79" s="219">
        <v>7</v>
      </c>
      <c r="K79" s="220">
        <v>2</v>
      </c>
      <c r="L79" s="221">
        <v>4</v>
      </c>
      <c r="M79" s="219">
        <v>4</v>
      </c>
      <c r="N79" s="221">
        <v>0</v>
      </c>
      <c r="O79" s="219">
        <v>4</v>
      </c>
      <c r="P79" s="220">
        <v>2</v>
      </c>
      <c r="Q79" s="221">
        <v>5</v>
      </c>
    </row>
    <row r="80" spans="1:17" ht="15.75">
      <c r="A80" s="120" t="s">
        <v>246</v>
      </c>
      <c r="B80" s="219">
        <v>41</v>
      </c>
      <c r="C80" s="220">
        <v>0</v>
      </c>
      <c r="D80" s="221">
        <v>14</v>
      </c>
      <c r="E80" s="219">
        <v>7</v>
      </c>
      <c r="F80" s="221">
        <v>1</v>
      </c>
      <c r="G80" s="219">
        <v>6</v>
      </c>
      <c r="H80" s="220">
        <v>0</v>
      </c>
      <c r="I80" s="221">
        <v>9</v>
      </c>
      <c r="J80" s="219">
        <v>31</v>
      </c>
      <c r="K80" s="220">
        <v>1</v>
      </c>
      <c r="L80" s="221">
        <v>16</v>
      </c>
      <c r="M80" s="219">
        <v>4</v>
      </c>
      <c r="N80" s="221">
        <v>0</v>
      </c>
      <c r="O80" s="219">
        <v>1</v>
      </c>
      <c r="P80" s="220">
        <v>0</v>
      </c>
      <c r="Q80" s="221">
        <v>0</v>
      </c>
    </row>
    <row r="81" spans="1:17" ht="15.75">
      <c r="A81" s="116" t="s">
        <v>247</v>
      </c>
      <c r="B81" s="219">
        <v>47</v>
      </c>
      <c r="C81" s="220">
        <v>2</v>
      </c>
      <c r="D81" s="221">
        <v>13</v>
      </c>
      <c r="E81" s="219">
        <v>1</v>
      </c>
      <c r="F81" s="221">
        <v>0</v>
      </c>
      <c r="G81" s="219">
        <v>1</v>
      </c>
      <c r="H81" s="220">
        <v>0</v>
      </c>
      <c r="I81" s="221">
        <v>2</v>
      </c>
      <c r="J81" s="219">
        <v>31</v>
      </c>
      <c r="K81" s="220">
        <v>2</v>
      </c>
      <c r="L81" s="221">
        <v>4</v>
      </c>
      <c r="M81" s="219">
        <v>4</v>
      </c>
      <c r="N81" s="221">
        <v>1</v>
      </c>
      <c r="O81" s="219">
        <v>1</v>
      </c>
      <c r="P81" s="220">
        <v>2</v>
      </c>
      <c r="Q81" s="221">
        <v>2</v>
      </c>
    </row>
    <row r="82" spans="1:17" ht="15.75">
      <c r="A82" s="120" t="s">
        <v>248</v>
      </c>
      <c r="B82" s="219">
        <v>14</v>
      </c>
      <c r="C82" s="220">
        <v>0</v>
      </c>
      <c r="D82" s="221">
        <v>15</v>
      </c>
      <c r="E82" s="219">
        <v>2</v>
      </c>
      <c r="F82" s="221">
        <v>2</v>
      </c>
      <c r="G82" s="219">
        <v>2</v>
      </c>
      <c r="H82" s="220">
        <v>1</v>
      </c>
      <c r="I82" s="221">
        <v>8</v>
      </c>
      <c r="J82" s="219">
        <v>4</v>
      </c>
      <c r="K82" s="220">
        <v>0</v>
      </c>
      <c r="L82" s="221">
        <v>13</v>
      </c>
      <c r="M82" s="219">
        <v>1</v>
      </c>
      <c r="N82" s="221">
        <v>2</v>
      </c>
      <c r="O82" s="219">
        <v>3</v>
      </c>
      <c r="P82" s="220">
        <v>2</v>
      </c>
      <c r="Q82" s="221">
        <v>3</v>
      </c>
    </row>
    <row r="83" spans="1:17" ht="15.75">
      <c r="A83" s="116" t="s">
        <v>249</v>
      </c>
      <c r="B83" s="219">
        <v>0</v>
      </c>
      <c r="C83" s="220">
        <v>0</v>
      </c>
      <c r="D83" s="221">
        <v>4</v>
      </c>
      <c r="E83" s="219">
        <v>0</v>
      </c>
      <c r="F83" s="221">
        <v>0</v>
      </c>
      <c r="G83" s="219">
        <v>0</v>
      </c>
      <c r="H83" s="220">
        <v>0</v>
      </c>
      <c r="I83" s="221">
        <v>12</v>
      </c>
      <c r="J83" s="219">
        <v>1</v>
      </c>
      <c r="K83" s="220">
        <v>1</v>
      </c>
      <c r="L83" s="221">
        <v>8</v>
      </c>
      <c r="M83" s="219">
        <v>0</v>
      </c>
      <c r="N83" s="221">
        <v>1</v>
      </c>
      <c r="O83" s="219">
        <v>0</v>
      </c>
      <c r="P83" s="220">
        <v>0</v>
      </c>
      <c r="Q83" s="221">
        <v>8</v>
      </c>
    </row>
    <row r="84" spans="1:17" ht="15.75">
      <c r="A84" s="120" t="s">
        <v>250</v>
      </c>
      <c r="B84" s="219">
        <v>12</v>
      </c>
      <c r="C84" s="220">
        <v>3</v>
      </c>
      <c r="D84" s="221">
        <v>19</v>
      </c>
      <c r="E84" s="219">
        <v>3</v>
      </c>
      <c r="F84" s="221">
        <v>0</v>
      </c>
      <c r="G84" s="219">
        <v>0</v>
      </c>
      <c r="H84" s="220">
        <v>0</v>
      </c>
      <c r="I84" s="221">
        <v>10</v>
      </c>
      <c r="J84" s="219">
        <v>12</v>
      </c>
      <c r="K84" s="220">
        <v>0</v>
      </c>
      <c r="L84" s="221">
        <v>18</v>
      </c>
      <c r="M84" s="219">
        <v>3</v>
      </c>
      <c r="N84" s="221">
        <v>0</v>
      </c>
      <c r="O84" s="219">
        <v>1</v>
      </c>
      <c r="P84" s="220">
        <v>0</v>
      </c>
      <c r="Q84" s="221">
        <v>12</v>
      </c>
    </row>
    <row r="85" spans="1:17" ht="15.75">
      <c r="A85" s="116" t="s">
        <v>251</v>
      </c>
      <c r="B85" s="219">
        <v>40</v>
      </c>
      <c r="C85" s="220">
        <v>1</v>
      </c>
      <c r="D85" s="221">
        <v>24</v>
      </c>
      <c r="E85" s="219">
        <v>7</v>
      </c>
      <c r="F85" s="221">
        <v>1</v>
      </c>
      <c r="G85" s="219">
        <v>8</v>
      </c>
      <c r="H85" s="220">
        <v>3</v>
      </c>
      <c r="I85" s="221">
        <v>8</v>
      </c>
      <c r="J85" s="219">
        <v>22</v>
      </c>
      <c r="K85" s="220">
        <v>1</v>
      </c>
      <c r="L85" s="221">
        <v>22</v>
      </c>
      <c r="M85" s="219">
        <v>8</v>
      </c>
      <c r="N85" s="221">
        <v>2</v>
      </c>
      <c r="O85" s="219">
        <v>6</v>
      </c>
      <c r="P85" s="220">
        <v>0</v>
      </c>
      <c r="Q85" s="221">
        <v>9</v>
      </c>
    </row>
    <row r="86" spans="1:17" ht="15.75">
      <c r="A86" s="120" t="s">
        <v>252</v>
      </c>
      <c r="B86" s="219">
        <v>14</v>
      </c>
      <c r="C86" s="220">
        <v>5</v>
      </c>
      <c r="D86" s="221">
        <v>13</v>
      </c>
      <c r="E86" s="219">
        <v>2</v>
      </c>
      <c r="F86" s="221">
        <v>1</v>
      </c>
      <c r="G86" s="219">
        <v>2</v>
      </c>
      <c r="H86" s="220">
        <v>2</v>
      </c>
      <c r="I86" s="221">
        <v>8</v>
      </c>
      <c r="J86" s="219">
        <v>11</v>
      </c>
      <c r="K86" s="220">
        <v>1</v>
      </c>
      <c r="L86" s="221">
        <v>10</v>
      </c>
      <c r="M86" s="219">
        <v>7</v>
      </c>
      <c r="N86" s="221">
        <v>1</v>
      </c>
      <c r="O86" s="219">
        <v>1</v>
      </c>
      <c r="P86" s="220">
        <v>3</v>
      </c>
      <c r="Q86" s="221">
        <v>9</v>
      </c>
    </row>
    <row r="87" spans="1:17" ht="15.75">
      <c r="A87" s="116" t="s">
        <v>253</v>
      </c>
      <c r="B87" s="219">
        <v>8</v>
      </c>
      <c r="C87" s="220">
        <v>0</v>
      </c>
      <c r="D87" s="221">
        <v>6</v>
      </c>
      <c r="E87" s="219">
        <v>1</v>
      </c>
      <c r="F87" s="221">
        <v>0</v>
      </c>
      <c r="G87" s="219">
        <v>1</v>
      </c>
      <c r="H87" s="220">
        <v>0</v>
      </c>
      <c r="I87" s="221">
        <v>37</v>
      </c>
      <c r="J87" s="219">
        <v>6</v>
      </c>
      <c r="K87" s="220">
        <v>0</v>
      </c>
      <c r="L87" s="221">
        <v>10</v>
      </c>
      <c r="M87" s="219">
        <v>1</v>
      </c>
      <c r="N87" s="221">
        <v>1</v>
      </c>
      <c r="O87" s="219">
        <v>2</v>
      </c>
      <c r="P87" s="220">
        <v>1</v>
      </c>
      <c r="Q87" s="221">
        <v>4</v>
      </c>
    </row>
    <row r="88" spans="1:17" ht="15.75">
      <c r="A88" s="120" t="s">
        <v>254</v>
      </c>
      <c r="B88" s="219">
        <v>39</v>
      </c>
      <c r="C88" s="220">
        <v>1</v>
      </c>
      <c r="D88" s="221">
        <v>31</v>
      </c>
      <c r="E88" s="219">
        <v>13</v>
      </c>
      <c r="F88" s="221">
        <v>1</v>
      </c>
      <c r="G88" s="219">
        <v>8</v>
      </c>
      <c r="H88" s="220">
        <v>1</v>
      </c>
      <c r="I88" s="221">
        <v>21</v>
      </c>
      <c r="J88" s="219">
        <v>25</v>
      </c>
      <c r="K88" s="220">
        <v>2</v>
      </c>
      <c r="L88" s="221">
        <v>23</v>
      </c>
      <c r="M88" s="219">
        <v>9</v>
      </c>
      <c r="N88" s="221">
        <v>1</v>
      </c>
      <c r="O88" s="219">
        <v>11</v>
      </c>
      <c r="P88" s="220">
        <v>1</v>
      </c>
      <c r="Q88" s="221">
        <v>31</v>
      </c>
    </row>
    <row r="89" spans="1:17" ht="16.5" thickBot="1">
      <c r="A89" s="124" t="s">
        <v>255</v>
      </c>
      <c r="B89" s="219">
        <v>24</v>
      </c>
      <c r="C89" s="220">
        <v>1</v>
      </c>
      <c r="D89" s="221">
        <v>23</v>
      </c>
      <c r="E89" s="219">
        <v>9</v>
      </c>
      <c r="F89" s="221">
        <v>0</v>
      </c>
      <c r="G89" s="219">
        <v>9</v>
      </c>
      <c r="H89" s="220">
        <v>0</v>
      </c>
      <c r="I89" s="221">
        <v>17</v>
      </c>
      <c r="J89" s="219">
        <v>18</v>
      </c>
      <c r="K89" s="220">
        <v>2</v>
      </c>
      <c r="L89" s="221">
        <v>30</v>
      </c>
      <c r="M89" s="219">
        <v>8</v>
      </c>
      <c r="N89" s="221">
        <v>0</v>
      </c>
      <c r="O89" s="219">
        <v>1</v>
      </c>
      <c r="P89" s="220">
        <v>1</v>
      </c>
      <c r="Q89" s="221">
        <v>70</v>
      </c>
    </row>
    <row r="90" spans="1:17" s="129" customFormat="1" ht="17.25" thickBot="1" thickTop="1">
      <c r="A90" s="125" t="s">
        <v>256</v>
      </c>
      <c r="B90" s="204">
        <f>SUM(B9:B89)</f>
        <v>10882</v>
      </c>
      <c r="C90" s="205">
        <f aca="true" t="shared" si="0" ref="C90:I90">SUM(C9:C89)</f>
        <v>208</v>
      </c>
      <c r="D90" s="206">
        <f t="shared" si="0"/>
        <v>10544</v>
      </c>
      <c r="E90" s="204">
        <f t="shared" si="0"/>
        <v>2792</v>
      </c>
      <c r="F90" s="206">
        <f t="shared" si="0"/>
        <v>233</v>
      </c>
      <c r="G90" s="204">
        <f t="shared" si="0"/>
        <v>2780</v>
      </c>
      <c r="H90" s="205">
        <f t="shared" si="0"/>
        <v>315</v>
      </c>
      <c r="I90" s="206">
        <f t="shared" si="0"/>
        <v>5385</v>
      </c>
      <c r="J90" s="204">
        <f>SUM(J9:J89)</f>
        <v>8973</v>
      </c>
      <c r="K90" s="205">
        <f aca="true" t="shared" si="1" ref="K90:Q90">SUM(K9:K89)</f>
        <v>260</v>
      </c>
      <c r="L90" s="206">
        <f t="shared" si="1"/>
        <v>8714</v>
      </c>
      <c r="M90" s="204">
        <f t="shared" si="1"/>
        <v>2583</v>
      </c>
      <c r="N90" s="206">
        <f t="shared" si="1"/>
        <v>308</v>
      </c>
      <c r="O90" s="204">
        <f t="shared" si="1"/>
        <v>2642</v>
      </c>
      <c r="P90" s="205">
        <f t="shared" si="1"/>
        <v>364</v>
      </c>
      <c r="Q90" s="207">
        <f t="shared" si="1"/>
        <v>6869</v>
      </c>
    </row>
    <row r="91" spans="1:17" s="135" customFormat="1" ht="16.5" thickTop="1">
      <c r="A91" s="130" t="s">
        <v>18</v>
      </c>
      <c r="B91" s="131"/>
      <c r="C91" s="132"/>
      <c r="D91" s="132"/>
      <c r="E91" s="133"/>
      <c r="F91" s="133"/>
      <c r="G91" s="133"/>
      <c r="H91" s="133"/>
      <c r="I91" s="133"/>
      <c r="J91" s="134"/>
      <c r="K91" s="134"/>
      <c r="L91" s="134"/>
      <c r="M91" s="134"/>
      <c r="N91" s="134"/>
      <c r="O91" s="134"/>
      <c r="P91" s="134"/>
      <c r="Q91" s="134"/>
    </row>
    <row r="92" spans="1:10" s="139" customFormat="1" ht="20.25">
      <c r="A92" s="136"/>
      <c r="B92" s="137"/>
      <c r="C92" s="137"/>
      <c r="D92" s="137"/>
      <c r="E92" s="137"/>
      <c r="F92" s="137"/>
      <c r="G92" s="137"/>
      <c r="H92" s="137"/>
      <c r="I92" s="137"/>
      <c r="J92" s="138"/>
    </row>
    <row r="93" spans="1:10" s="141" customFormat="1" ht="20.25">
      <c r="A93" s="140"/>
      <c r="J93" s="142"/>
    </row>
  </sheetData>
  <sheetProtection/>
  <mergeCells count="27"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&amp;L18.03.2011&amp;CTÜRKİYE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286" t="s">
        <v>374</v>
      </c>
      <c r="B2" s="286"/>
      <c r="C2" s="286"/>
      <c r="D2" s="286"/>
      <c r="E2" s="286"/>
      <c r="F2" s="286"/>
      <c r="G2" s="286"/>
      <c r="H2" s="286"/>
    </row>
    <row r="5" spans="1:8" ht="18.75" customHeight="1">
      <c r="A5" s="331" t="s">
        <v>452</v>
      </c>
      <c r="B5" s="331"/>
      <c r="C5" s="331"/>
      <c r="D5" s="331"/>
      <c r="E5" s="331"/>
      <c r="F5" s="331"/>
      <c r="G5" s="331"/>
      <c r="H5" s="331"/>
    </row>
    <row r="6" spans="2:8" ht="15.75">
      <c r="B6" s="1"/>
      <c r="C6" s="102"/>
      <c r="D6" s="102"/>
      <c r="E6" s="102"/>
      <c r="F6" s="102"/>
      <c r="G6" s="102"/>
      <c r="H6" s="102"/>
    </row>
    <row r="7" spans="2:8" ht="15.75">
      <c r="B7" s="1"/>
      <c r="C7" s="102"/>
      <c r="D7" s="102"/>
      <c r="E7" s="102"/>
      <c r="F7" s="102"/>
      <c r="G7" s="102"/>
      <c r="H7" s="102"/>
    </row>
    <row r="9" spans="1:7" ht="31.5" customHeight="1">
      <c r="A9" s="154"/>
      <c r="B9" s="425" t="s">
        <v>3</v>
      </c>
      <c r="C9" s="426"/>
      <c r="D9" s="425" t="s">
        <v>6</v>
      </c>
      <c r="E9" s="426"/>
      <c r="F9" s="425" t="s">
        <v>2</v>
      </c>
      <c r="G9" s="426"/>
    </row>
    <row r="10" spans="1:7" ht="31.5" customHeight="1">
      <c r="A10" s="155" t="s">
        <v>9</v>
      </c>
      <c r="B10" s="421">
        <v>27</v>
      </c>
      <c r="C10" s="422"/>
      <c r="D10" s="421">
        <v>272</v>
      </c>
      <c r="E10" s="422"/>
      <c r="F10" s="423">
        <v>299</v>
      </c>
      <c r="G10" s="424"/>
    </row>
    <row r="11" spans="1:8" ht="30">
      <c r="A11" s="156" t="s">
        <v>263</v>
      </c>
      <c r="B11" s="427">
        <v>882350000</v>
      </c>
      <c r="C11" s="428"/>
      <c r="D11" s="427">
        <v>54697025</v>
      </c>
      <c r="E11" s="428"/>
      <c r="F11" s="427">
        <v>937047025</v>
      </c>
      <c r="G11" s="428"/>
      <c r="H11" s="224"/>
    </row>
    <row r="12" spans="1:8" ht="45">
      <c r="A12" s="157" t="s">
        <v>264</v>
      </c>
      <c r="B12" s="427">
        <v>878455723</v>
      </c>
      <c r="C12" s="428"/>
      <c r="D12" s="427">
        <v>44053825</v>
      </c>
      <c r="E12" s="428"/>
      <c r="F12" s="427">
        <v>922509548</v>
      </c>
      <c r="G12" s="428"/>
      <c r="H12" s="224"/>
    </row>
    <row r="13" spans="1:7" ht="60" customHeight="1">
      <c r="A13" s="158" t="s">
        <v>265</v>
      </c>
      <c r="B13" s="429">
        <v>99.56</v>
      </c>
      <c r="C13" s="430"/>
      <c r="D13" s="429">
        <v>80.54</v>
      </c>
      <c r="E13" s="430"/>
      <c r="F13" s="429">
        <v>98.45</v>
      </c>
      <c r="G13" s="430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60" customHeight="1">
      <c r="A16" s="3"/>
      <c r="B16" s="3"/>
      <c r="C16" s="3"/>
      <c r="D16" s="3"/>
    </row>
    <row r="17" spans="1:4" ht="15">
      <c r="A17" s="3"/>
      <c r="B17" s="3"/>
      <c r="C17" s="3"/>
      <c r="D17" s="3"/>
    </row>
    <row r="18" ht="15.75" customHeight="1"/>
    <row r="19" spans="1:7" ht="15.75" customHeight="1">
      <c r="A19" s="431" t="s">
        <v>380</v>
      </c>
      <c r="B19" s="431"/>
      <c r="C19" s="431"/>
      <c r="D19" s="431"/>
      <c r="E19" s="431"/>
      <c r="F19" s="431"/>
      <c r="G19" s="431"/>
    </row>
    <row r="20" spans="1:7" ht="15.75" customHeight="1">
      <c r="A20" s="431"/>
      <c r="B20" s="431"/>
      <c r="C20" s="431"/>
      <c r="D20" s="431"/>
      <c r="E20" s="431"/>
      <c r="F20" s="431"/>
      <c r="G20" s="431"/>
    </row>
    <row r="21" spans="1:7" ht="31.5" customHeight="1">
      <c r="A21" s="88"/>
      <c r="B21" s="88"/>
      <c r="C21" s="88"/>
      <c r="D21" s="88"/>
      <c r="E21" s="88"/>
      <c r="F21" s="88"/>
      <c r="G21" s="88"/>
    </row>
    <row r="22" spans="1:8" ht="15">
      <c r="A22" s="432"/>
      <c r="B22" s="432"/>
      <c r="C22" s="432"/>
      <c r="D22" s="432"/>
      <c r="E22" s="432"/>
      <c r="F22" s="432"/>
      <c r="G22" s="432"/>
      <c r="H22" s="432"/>
    </row>
    <row r="23" spans="1:7" ht="15">
      <c r="A23" s="159"/>
      <c r="B23" s="425" t="s">
        <v>3</v>
      </c>
      <c r="C23" s="426"/>
      <c r="D23" s="425" t="s">
        <v>6</v>
      </c>
      <c r="E23" s="426"/>
      <c r="F23" s="425" t="s">
        <v>2</v>
      </c>
      <c r="G23" s="426"/>
    </row>
    <row r="24" spans="1:7" ht="15">
      <c r="A24" s="160" t="s">
        <v>9</v>
      </c>
      <c r="B24" s="433">
        <v>57</v>
      </c>
      <c r="C24" s="434"/>
      <c r="D24" s="433">
        <v>463</v>
      </c>
      <c r="E24" s="434"/>
      <c r="F24" s="433">
        <v>520</v>
      </c>
      <c r="G24" s="435"/>
    </row>
    <row r="25" spans="1:7" ht="60" customHeight="1">
      <c r="A25" s="161" t="s">
        <v>263</v>
      </c>
      <c r="B25" s="436">
        <v>893825000</v>
      </c>
      <c r="C25" s="437"/>
      <c r="D25" s="436">
        <v>89305625</v>
      </c>
      <c r="E25" s="437"/>
      <c r="F25" s="436">
        <v>983130625</v>
      </c>
      <c r="G25" s="438"/>
    </row>
    <row r="26" spans="1:7" ht="45">
      <c r="A26" s="162" t="s">
        <v>264</v>
      </c>
      <c r="B26" s="436">
        <v>882518394</v>
      </c>
      <c r="C26" s="438"/>
      <c r="D26" s="436">
        <v>67488000</v>
      </c>
      <c r="E26" s="438"/>
      <c r="F26" s="436">
        <v>950006394</v>
      </c>
      <c r="G26" s="438"/>
    </row>
    <row r="27" spans="1:7" ht="15">
      <c r="A27" s="158" t="s">
        <v>265</v>
      </c>
      <c r="B27" s="429">
        <f>(B26/B25)*100</f>
        <v>98.73503135401225</v>
      </c>
      <c r="C27" s="430"/>
      <c r="D27" s="429">
        <f>(D26/D25)*100</f>
        <v>75.569707955126</v>
      </c>
      <c r="E27" s="430"/>
      <c r="F27" s="429">
        <f>(F26/F25)*100</f>
        <v>96.6307395825453</v>
      </c>
      <c r="G27" s="430"/>
    </row>
    <row r="28" spans="1:4" ht="18.75" customHeight="1">
      <c r="A28" s="3" t="s">
        <v>18</v>
      </c>
      <c r="B28" s="3"/>
      <c r="C28" s="3"/>
      <c r="D28" s="3"/>
    </row>
  </sheetData>
  <sheetProtection/>
  <mergeCells count="34"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3:C23"/>
    <mergeCell ref="D23:E23"/>
    <mergeCell ref="F23:G23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A19:G20"/>
    <mergeCell ref="A22:H22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&amp;L18.03.2011&amp;CTÜRKİYE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217" max="217" width="18.00390625" style="0" customWidth="1"/>
    <col min="218" max="219" width="13.8515625" style="0" customWidth="1"/>
    <col min="220" max="220" width="19.421875" style="0" customWidth="1"/>
    <col min="221" max="221" width="10.140625" style="0" bestFit="1" customWidth="1"/>
    <col min="222" max="222" width="8.8515625" style="0" customWidth="1"/>
    <col min="223" max="223" width="10.140625" style="0" bestFit="1" customWidth="1"/>
  </cols>
  <sheetData>
    <row r="1" spans="1:7" ht="18.75" thickBot="1">
      <c r="A1" s="286" t="s">
        <v>371</v>
      </c>
      <c r="B1" s="286"/>
      <c r="C1" s="286"/>
      <c r="D1" s="286"/>
      <c r="E1" s="286"/>
      <c r="F1" s="286"/>
      <c r="G1" s="286"/>
    </row>
    <row r="3" spans="1:7" ht="15">
      <c r="A3" s="439" t="s">
        <v>381</v>
      </c>
      <c r="B3" s="439"/>
      <c r="C3" s="439"/>
      <c r="D3" s="439"/>
      <c r="E3" s="439"/>
      <c r="F3" s="439"/>
      <c r="G3" s="439"/>
    </row>
    <row r="4" spans="1:7" ht="15">
      <c r="A4" s="439"/>
      <c r="B4" s="439"/>
      <c r="C4" s="439"/>
      <c r="D4" s="439"/>
      <c r="E4" s="439"/>
      <c r="F4" s="439"/>
      <c r="G4" s="439"/>
    </row>
    <row r="6" spans="2:5" ht="15.75" customHeight="1">
      <c r="B6" s="346" t="s">
        <v>140</v>
      </c>
      <c r="C6" s="346"/>
      <c r="D6" s="346"/>
      <c r="E6" s="346"/>
    </row>
    <row r="7" spans="2:5" ht="15.75" customHeight="1">
      <c r="B7" s="163"/>
      <c r="C7" s="163"/>
      <c r="D7" s="163"/>
      <c r="E7" s="163"/>
    </row>
    <row r="8" spans="2:5" ht="45" customHeight="1">
      <c r="B8" s="440" t="s">
        <v>266</v>
      </c>
      <c r="C8" s="440" t="s">
        <v>267</v>
      </c>
      <c r="D8" s="440" t="s">
        <v>268</v>
      </c>
      <c r="E8" s="440" t="s">
        <v>269</v>
      </c>
    </row>
    <row r="9" spans="2:5" ht="45" customHeight="1">
      <c r="B9" s="440"/>
      <c r="C9" s="440"/>
      <c r="D9" s="441"/>
      <c r="E9" s="441"/>
    </row>
    <row r="10" spans="2:5" ht="15">
      <c r="B10" s="440"/>
      <c r="C10" s="440"/>
      <c r="D10" s="441"/>
      <c r="E10" s="441"/>
    </row>
    <row r="11" spans="2:5" ht="15">
      <c r="B11" s="164" t="s">
        <v>208</v>
      </c>
      <c r="C11" s="165">
        <v>42</v>
      </c>
      <c r="D11" s="166">
        <v>886680000</v>
      </c>
      <c r="E11" s="166">
        <v>878197874</v>
      </c>
    </row>
    <row r="12" spans="2:5" ht="15">
      <c r="B12" s="164" t="s">
        <v>180</v>
      </c>
      <c r="C12" s="165">
        <v>7</v>
      </c>
      <c r="D12" s="166">
        <v>3050000</v>
      </c>
      <c r="E12" s="166">
        <v>2091505</v>
      </c>
    </row>
    <row r="13" spans="2:5" ht="15">
      <c r="B13" s="164" t="s">
        <v>181</v>
      </c>
      <c r="C13" s="165">
        <v>2</v>
      </c>
      <c r="D13" s="166">
        <v>550000</v>
      </c>
      <c r="E13" s="166">
        <v>141667</v>
      </c>
    </row>
    <row r="14" spans="2:5" ht="15">
      <c r="B14" s="164" t="s">
        <v>215</v>
      </c>
      <c r="C14" s="165">
        <v>1</v>
      </c>
      <c r="D14" s="166">
        <v>300000</v>
      </c>
      <c r="E14" s="166">
        <v>180000</v>
      </c>
    </row>
    <row r="15" spans="2:5" ht="15">
      <c r="B15" s="164" t="s">
        <v>207</v>
      </c>
      <c r="C15" s="165">
        <v>1</v>
      </c>
      <c r="D15" s="166">
        <v>500000</v>
      </c>
      <c r="E15" s="166">
        <v>75000</v>
      </c>
    </row>
    <row r="16" spans="2:5" ht="15">
      <c r="B16" s="164" t="s">
        <v>209</v>
      </c>
      <c r="C16" s="165">
        <v>1</v>
      </c>
      <c r="D16" s="166">
        <v>750000</v>
      </c>
      <c r="E16" s="166">
        <v>749850</v>
      </c>
    </row>
    <row r="17" spans="2:5" ht="15">
      <c r="B17" s="164" t="s">
        <v>190</v>
      </c>
      <c r="C17" s="165">
        <v>1</v>
      </c>
      <c r="D17" s="166">
        <v>250000</v>
      </c>
      <c r="E17" s="166">
        <v>2500</v>
      </c>
    </row>
    <row r="18" spans="2:5" ht="15">
      <c r="B18" s="164" t="s">
        <v>242</v>
      </c>
      <c r="C18" s="165">
        <v>1</v>
      </c>
      <c r="D18" s="166">
        <v>245000</v>
      </c>
      <c r="E18" s="166">
        <v>80000</v>
      </c>
    </row>
    <row r="19" spans="2:5" ht="15" customHeight="1">
      <c r="B19" s="164" t="s">
        <v>201</v>
      </c>
      <c r="C19" s="165">
        <v>1</v>
      </c>
      <c r="D19" s="230">
        <v>1500000</v>
      </c>
      <c r="E19" s="166">
        <v>999998</v>
      </c>
    </row>
    <row r="20" spans="2:5" ht="15">
      <c r="B20" s="443" t="s">
        <v>32</v>
      </c>
      <c r="C20" s="444"/>
      <c r="D20" s="445"/>
      <c r="E20" s="171">
        <f>SUM(E11:E19)</f>
        <v>882518394</v>
      </c>
    </row>
    <row r="21" spans="2:5" ht="15">
      <c r="B21" s="3" t="s">
        <v>18</v>
      </c>
      <c r="C21" s="3"/>
      <c r="D21" s="3"/>
      <c r="E21" s="167"/>
    </row>
    <row r="22" spans="2:5" ht="15">
      <c r="B22" s="168"/>
      <c r="C22" s="168"/>
      <c r="D22" s="169"/>
      <c r="E22" s="169"/>
    </row>
    <row r="23" spans="2:5" ht="15.75" customHeight="1">
      <c r="B23" s="346" t="s">
        <v>153</v>
      </c>
      <c r="C23" s="346"/>
      <c r="D23" s="346"/>
      <c r="E23" s="346"/>
    </row>
    <row r="24" spans="2:5" ht="15" customHeight="1">
      <c r="B24" s="170"/>
      <c r="C24" s="170"/>
      <c r="D24" s="170"/>
      <c r="E24" s="170"/>
    </row>
    <row r="25" spans="2:5" ht="15">
      <c r="B25" s="446" t="s">
        <v>266</v>
      </c>
      <c r="C25" s="446" t="s">
        <v>267</v>
      </c>
      <c r="D25" s="446" t="s">
        <v>268</v>
      </c>
      <c r="E25" s="446" t="s">
        <v>269</v>
      </c>
    </row>
    <row r="26" spans="2:5" ht="15">
      <c r="B26" s="447"/>
      <c r="C26" s="447"/>
      <c r="D26" s="447"/>
      <c r="E26" s="447"/>
    </row>
    <row r="27" spans="2:5" ht="15">
      <c r="B27" s="448"/>
      <c r="C27" s="448"/>
      <c r="D27" s="448"/>
      <c r="E27" s="448"/>
    </row>
    <row r="28" spans="2:5" ht="15">
      <c r="B28" s="164" t="s">
        <v>208</v>
      </c>
      <c r="C28" s="165">
        <v>299</v>
      </c>
      <c r="D28" s="166">
        <v>54574512</v>
      </c>
      <c r="E28" s="166">
        <v>42252028</v>
      </c>
    </row>
    <row r="29" spans="2:5" ht="15">
      <c r="B29" s="164" t="s">
        <v>181</v>
      </c>
      <c r="C29" s="165">
        <v>46</v>
      </c>
      <c r="D29" s="166">
        <v>19047550</v>
      </c>
      <c r="E29" s="166">
        <v>16059467</v>
      </c>
    </row>
    <row r="30" spans="2:5" ht="15">
      <c r="B30" s="164" t="s">
        <v>180</v>
      </c>
      <c r="C30" s="165">
        <v>24</v>
      </c>
      <c r="D30" s="166">
        <v>1840003</v>
      </c>
      <c r="E30" s="166">
        <v>1229027</v>
      </c>
    </row>
    <row r="31" spans="2:5" ht="15">
      <c r="B31" s="164" t="s">
        <v>209</v>
      </c>
      <c r="C31" s="165">
        <v>14</v>
      </c>
      <c r="D31" s="166">
        <v>2135750</v>
      </c>
      <c r="E31" s="166">
        <v>1487000</v>
      </c>
    </row>
    <row r="32" spans="2:5" ht="15">
      <c r="B32" s="164" t="s">
        <v>183</v>
      </c>
      <c r="C32" s="165">
        <v>11</v>
      </c>
      <c r="D32" s="166">
        <v>900000</v>
      </c>
      <c r="E32" s="166">
        <v>490025</v>
      </c>
    </row>
    <row r="33" spans="2:5" ht="15">
      <c r="B33" s="164" t="s">
        <v>190</v>
      </c>
      <c r="C33" s="165">
        <v>8</v>
      </c>
      <c r="D33" s="166">
        <v>755250</v>
      </c>
      <c r="E33" s="166">
        <v>445278</v>
      </c>
    </row>
    <row r="34" spans="2:5" ht="15">
      <c r="B34" s="164" t="s">
        <v>222</v>
      </c>
      <c r="C34" s="165">
        <v>8</v>
      </c>
      <c r="D34" s="166">
        <v>760000</v>
      </c>
      <c r="E34" s="166">
        <v>561000</v>
      </c>
    </row>
    <row r="35" spans="2:5" ht="15">
      <c r="B35" s="164" t="s">
        <v>207</v>
      </c>
      <c r="C35" s="165">
        <v>8</v>
      </c>
      <c r="D35" s="166">
        <v>800500</v>
      </c>
      <c r="E35" s="166">
        <v>479075</v>
      </c>
    </row>
    <row r="36" spans="2:5" ht="15">
      <c r="B36" s="164" t="s">
        <v>251</v>
      </c>
      <c r="C36" s="165">
        <v>5</v>
      </c>
      <c r="D36" s="166">
        <v>195000</v>
      </c>
      <c r="E36" s="166">
        <v>119000</v>
      </c>
    </row>
    <row r="37" spans="2:5" ht="15">
      <c r="B37" s="164" t="s">
        <v>228</v>
      </c>
      <c r="C37" s="165">
        <v>4</v>
      </c>
      <c r="D37" s="166">
        <v>650000</v>
      </c>
      <c r="E37" s="166">
        <v>376000</v>
      </c>
    </row>
    <row r="38" spans="2:5" ht="15">
      <c r="B38" s="164" t="s">
        <v>205</v>
      </c>
      <c r="C38" s="165">
        <v>3</v>
      </c>
      <c r="D38" s="166">
        <v>310000</v>
      </c>
      <c r="E38" s="166">
        <v>158000</v>
      </c>
    </row>
    <row r="39" spans="2:5" ht="15">
      <c r="B39" s="164" t="s">
        <v>221</v>
      </c>
      <c r="C39" s="165">
        <v>3</v>
      </c>
      <c r="D39" s="166">
        <v>2100000</v>
      </c>
      <c r="E39" s="166">
        <v>970000</v>
      </c>
    </row>
    <row r="40" spans="2:5" ht="15">
      <c r="B40" s="164" t="s">
        <v>212</v>
      </c>
      <c r="C40" s="165">
        <v>3</v>
      </c>
      <c r="D40" s="166">
        <v>300000</v>
      </c>
      <c r="E40" s="166">
        <v>250000</v>
      </c>
    </row>
    <row r="41" spans="2:5" ht="15">
      <c r="B41" s="164" t="s">
        <v>175</v>
      </c>
      <c r="C41" s="165">
        <v>3</v>
      </c>
      <c r="D41" s="166">
        <v>205000</v>
      </c>
      <c r="E41" s="166">
        <v>102500</v>
      </c>
    </row>
    <row r="42" spans="2:5" ht="15">
      <c r="B42" s="164" t="s">
        <v>248</v>
      </c>
      <c r="C42" s="165">
        <v>2</v>
      </c>
      <c r="D42" s="166">
        <v>105000</v>
      </c>
      <c r="E42" s="166">
        <v>52500</v>
      </c>
    </row>
    <row r="43" spans="2:5" ht="15">
      <c r="B43" s="164" t="s">
        <v>219</v>
      </c>
      <c r="C43" s="165">
        <v>2</v>
      </c>
      <c r="D43" s="166">
        <v>200000</v>
      </c>
      <c r="E43" s="166">
        <v>149000</v>
      </c>
    </row>
    <row r="44" spans="2:5" ht="15">
      <c r="B44" s="164" t="s">
        <v>239</v>
      </c>
      <c r="C44" s="165">
        <v>2</v>
      </c>
      <c r="D44" s="166">
        <v>420000</v>
      </c>
      <c r="E44" s="166">
        <v>250000</v>
      </c>
    </row>
    <row r="45" spans="2:5" ht="15">
      <c r="B45" s="164" t="s">
        <v>227</v>
      </c>
      <c r="C45" s="165">
        <v>2</v>
      </c>
      <c r="D45" s="166">
        <v>335000</v>
      </c>
      <c r="E45" s="166">
        <v>169950</v>
      </c>
    </row>
    <row r="46" spans="2:5" ht="15">
      <c r="B46" s="164" t="s">
        <v>247</v>
      </c>
      <c r="C46" s="165">
        <v>2</v>
      </c>
      <c r="D46" s="166">
        <v>1250000</v>
      </c>
      <c r="E46" s="166">
        <v>525000</v>
      </c>
    </row>
    <row r="47" spans="2:5" ht="15">
      <c r="B47" s="164" t="s">
        <v>213</v>
      </c>
      <c r="C47" s="165">
        <v>1</v>
      </c>
      <c r="D47" s="166">
        <v>100000</v>
      </c>
      <c r="E47" s="166">
        <v>100000</v>
      </c>
    </row>
    <row r="48" spans="2:5" ht="15">
      <c r="B48" s="164" t="s">
        <v>225</v>
      </c>
      <c r="C48" s="165">
        <v>1</v>
      </c>
      <c r="D48" s="166">
        <v>100000</v>
      </c>
      <c r="E48" s="166">
        <v>20000</v>
      </c>
    </row>
    <row r="49" spans="2:5" ht="15">
      <c r="B49" s="164" t="s">
        <v>254</v>
      </c>
      <c r="C49" s="165">
        <v>1</v>
      </c>
      <c r="D49" s="166">
        <v>100000</v>
      </c>
      <c r="E49" s="166">
        <v>34000</v>
      </c>
    </row>
    <row r="50" spans="2:5" ht="15">
      <c r="B50" s="164" t="s">
        <v>182</v>
      </c>
      <c r="C50" s="165">
        <v>1</v>
      </c>
      <c r="D50" s="166">
        <v>250000</v>
      </c>
      <c r="E50" s="166">
        <v>125000</v>
      </c>
    </row>
    <row r="51" spans="2:5" ht="15">
      <c r="B51" s="164" t="s">
        <v>252</v>
      </c>
      <c r="C51" s="165">
        <v>1</v>
      </c>
      <c r="D51" s="166">
        <v>500000</v>
      </c>
      <c r="E51" s="166">
        <v>200000</v>
      </c>
    </row>
    <row r="52" spans="2:5" ht="15">
      <c r="B52" s="164" t="s">
        <v>233</v>
      </c>
      <c r="C52" s="165">
        <v>1</v>
      </c>
      <c r="D52" s="166">
        <v>20000</v>
      </c>
      <c r="E52" s="166">
        <v>18000</v>
      </c>
    </row>
    <row r="53" spans="2:5" ht="15">
      <c r="B53" s="164" t="s">
        <v>218</v>
      </c>
      <c r="C53" s="165">
        <v>1</v>
      </c>
      <c r="D53" s="166">
        <v>25000</v>
      </c>
      <c r="E53" s="166">
        <v>5000</v>
      </c>
    </row>
    <row r="54" spans="2:5" ht="15">
      <c r="B54" s="164" t="s">
        <v>238</v>
      </c>
      <c r="C54" s="165">
        <v>1</v>
      </c>
      <c r="D54" s="166">
        <v>300000</v>
      </c>
      <c r="E54" s="166">
        <v>153000</v>
      </c>
    </row>
    <row r="55" spans="2:5" ht="15">
      <c r="B55" s="164" t="s">
        <v>237</v>
      </c>
      <c r="C55" s="165">
        <v>1</v>
      </c>
      <c r="D55" s="166">
        <v>100000</v>
      </c>
      <c r="E55" s="166">
        <v>30000</v>
      </c>
    </row>
    <row r="56" spans="2:5" ht="15">
      <c r="B56" s="164" t="s">
        <v>250</v>
      </c>
      <c r="C56" s="165">
        <v>1</v>
      </c>
      <c r="D56" s="166">
        <v>300000</v>
      </c>
      <c r="E56" s="166">
        <v>120000</v>
      </c>
    </row>
    <row r="57" spans="2:5" ht="15">
      <c r="B57" s="164" t="s">
        <v>216</v>
      </c>
      <c r="C57" s="165">
        <v>1</v>
      </c>
      <c r="D57" s="166">
        <v>100000</v>
      </c>
      <c r="E57" s="166">
        <v>45000</v>
      </c>
    </row>
    <row r="58" spans="2:5" ht="15">
      <c r="B58" s="164" t="s">
        <v>217</v>
      </c>
      <c r="C58" s="165">
        <v>1</v>
      </c>
      <c r="D58" s="166">
        <v>20000</v>
      </c>
      <c r="E58" s="166">
        <v>10000</v>
      </c>
    </row>
    <row r="59" spans="2:5" ht="15">
      <c r="B59" s="164" t="s">
        <v>255</v>
      </c>
      <c r="C59" s="165">
        <v>1</v>
      </c>
      <c r="D59" s="166">
        <v>10000</v>
      </c>
      <c r="E59" s="166">
        <v>5000</v>
      </c>
    </row>
    <row r="60" spans="2:5" ht="15">
      <c r="B60" s="164" t="s">
        <v>235</v>
      </c>
      <c r="C60" s="165">
        <v>1</v>
      </c>
      <c r="D60" s="166">
        <v>500000</v>
      </c>
      <c r="E60" s="166">
        <v>500000</v>
      </c>
    </row>
    <row r="61" spans="2:5" ht="15">
      <c r="B61" s="442" t="s">
        <v>32</v>
      </c>
      <c r="C61" s="442"/>
      <c r="D61" s="442"/>
      <c r="E61" s="171">
        <f>SUM(E28:E60)</f>
        <v>67489850</v>
      </c>
    </row>
  </sheetData>
  <sheetProtection/>
  <mergeCells count="14">
    <mergeCell ref="B61:D61"/>
    <mergeCell ref="B20:D20"/>
    <mergeCell ref="B23:E23"/>
    <mergeCell ref="B25:B27"/>
    <mergeCell ref="C25:C27"/>
    <mergeCell ref="D25:D27"/>
    <mergeCell ref="E25:E27"/>
    <mergeCell ref="A1:G1"/>
    <mergeCell ref="A3:G4"/>
    <mergeCell ref="B6:E6"/>
    <mergeCell ref="B8:B10"/>
    <mergeCell ref="C8:C10"/>
    <mergeCell ref="D8:D10"/>
    <mergeCell ref="E8:E10"/>
  </mergeCells>
  <hyperlinks>
    <hyperlink ref="B11" r:id="rId1" display="http://www.ticaretsicil.gov.tr/istatistik/yabanci_iller_detay.php?il_kod=34&amp;yil0=2010"/>
    <hyperlink ref="B12" r:id="rId2" display="http://www.ticaretsicil.gov.tr/istatistik/yabanci_iller_detay.php?il_kod=6&amp;yil0=2010"/>
    <hyperlink ref="B13" r:id="rId3" display="http://www.ticaretsicil.gov.tr/istatistik/yabanci_iller_detay.php?il_kod=35&amp;yil0=2010"/>
    <hyperlink ref="B14" r:id="rId4" display="http://www.ticaretsicil.gov.tr/istatistik/yabanci_iller_detay.php?il_kod=41&amp;yil0=2010"/>
    <hyperlink ref="B15" r:id="rId5" display="http://www.ticaretsicil.gov.tr/istatistik/yabanci_iller_detay.php?il_kod=16&amp;yil0=2010"/>
    <hyperlink ref="B17" r:id="rId6" display="http://www.ticaretsicil.gov.tr/istatistik/yabanci_iller_detay.php?il_kod=27&amp;yil0=2010"/>
    <hyperlink ref="B18" r:id="rId7" display="http://www.ticaretsicil.gov.tr/istatistik/yabanci_iller_detay.php?il_kod=48&amp;yil0=2010"/>
    <hyperlink ref="B19" r:id="rId8" display="http://www.ticaretsicil.gov.tr/istatistik/yabanci_iller_detay.php?il_kod=33&amp;yil0=2010"/>
    <hyperlink ref="B37" r:id="rId9" display="http://www.ticaretsicil.gov.tr/istatistik/yabanci_iller_detay.php?il_kod=42&amp;yil0=2010"/>
    <hyperlink ref="B38" r:id="rId10" display="http://www.ticaretsicil.gov.tr/istatistik/yabanci_iller_detay.php?il_kod=31&amp;yil0=2010"/>
    <hyperlink ref="B39" r:id="rId11" display="http://www.ticaretsicil.gov.tr/istatistik/yabanci_iller_detay.php?il_kod=27&amp;yil0=2010"/>
    <hyperlink ref="B40" r:id="rId12" display="http://www.ticaretsicil.gov.tr/istatistik/yabanci_iller_detay.php?il_kod=1&amp;yil0=2010"/>
    <hyperlink ref="B41" r:id="rId13" display="http://www.ticaretsicil.gov.tr/istatistik/yabanci_iller_detay.php?il_kod=16&amp;yil0=2010"/>
    <hyperlink ref="B42" r:id="rId14" display="http://www.ticaretsicil.gov.tr/istatistik/yabanci_iller_detay.php?il_kod=61&amp;yil0=2010"/>
    <hyperlink ref="B43" r:id="rId15" display="http://www.ticaretsicil.gov.tr/istatistik/yabanci_iller_detay.php?il_kod=41&amp;yil0=2010"/>
    <hyperlink ref="B44" r:id="rId16" display="http://www.ticaretsicil.gov.tr/istatistik/yabanci_iller_detay.php?il_kod=45&amp;yil0=2010"/>
    <hyperlink ref="B45" r:id="rId17" display="http://www.ticaretsicil.gov.tr/istatistik/yabanci_iller_detay.php?il_kod=3&amp;yil0=2010"/>
    <hyperlink ref="B46" r:id="rId18" display="http://www.ticaretsicil.gov.tr/istatistik/yabanci_iller_detay.php?il_kod=32&amp;yil0=2010"/>
    <hyperlink ref="B47" r:id="rId19" display="http://www.ticaretsicil.gov.tr/istatistik/yabanci_iller_detay.php?il_kod=59&amp;yil0=2010"/>
    <hyperlink ref="B48" r:id="rId20" display="http://www.ticaretsicil.gov.tr/istatistik/yabanci_iller_detay.php?il_kod=22&amp;yil0=2010"/>
    <hyperlink ref="B49" r:id="rId21" display="http://www.ticaretsicil.gov.tr/istatistik/yabanci_iller_detay.php?il_kod=65&amp;yil0=2010"/>
    <hyperlink ref="B50" r:id="rId22" display="http://www.ticaretsicil.gov.tr/istatistik/yabanci_iller_detay.php?il_kod=38&amp;yil0=2010"/>
    <hyperlink ref="B51" r:id="rId23" display="http://www.ticaretsicil.gov.tr/istatistik/yabanci_iller_detay.php?il_kod=14&amp;yil0=2010"/>
    <hyperlink ref="B52" r:id="rId24" display="http://www.ticaretsicil.gov.tr/istatistik/yabanci_iller_detay.php?il_kod=26&amp;yil0=2010"/>
    <hyperlink ref="B53" r:id="rId25" display="http://www.ticaretsicil.gov.tr/istatistik/yabanci_iller_detay.php?il_kod=68&amp;yil0=2010"/>
    <hyperlink ref="B54" r:id="rId26" display="http://www.ticaretsicil.gov.tr/istatistik/yabanci_iller_detay.php?il_kod=54&amp;yil0=2010"/>
    <hyperlink ref="B55" r:id="rId27" display="http://www.ticaretsicil.gov.tr/istatistik/yabanci_iller_detay.php?il_kod=77&amp;yil0=2010"/>
    <hyperlink ref="B56" r:id="rId28" display="http://www.ticaretsicil.gov.tr/istatistik/yabanci_iller_detay.php?il_kod=52&amp;yil0=2010"/>
    <hyperlink ref="B57" r:id="rId29" display="http://www.ticaretsicil.gov.tr/istatistik/yabanci_iller_detay.php?il_kod=44&amp;yil0=2010"/>
    <hyperlink ref="B58" r:id="rId30" display="http://www.ticaretsicil.gov.tr/istatistik/yabanci_iller_detay.php?il_kod=67&amp;yil0=2010"/>
    <hyperlink ref="B59" r:id="rId31" display="http://www.ticaretsicil.gov.tr/istatistik/yabanci_iller_detay.php?il_kod=43&amp;yil0=2010"/>
    <hyperlink ref="B60" r:id="rId32" display="http://www.ticaretsicil.gov.tr/istatistik/yabanci_iller_detay.php?il_kod=55&amp;yil0=2010"/>
    <hyperlink ref="B16" r:id="rId33" display="http://www.ticaretsicil.gov.tr/istatistik/yabanci_iller_detay.php?il_kod=33&amp;yil0=2010"/>
    <hyperlink ref="B36" r:id="rId34" display="http://www.ticaretsicil.gov.tr/istatistik/yabanci_iller_detay.php?il_kod=9&amp;yil0=2010"/>
    <hyperlink ref="B35" r:id="rId35" display="http://www.ticaretsicil.gov.tr/istatistik/yabanci_iller_detay.php?il_kod=33&amp;yil0=2010"/>
    <hyperlink ref="B32" r:id="rId36" display="http://www.ticaretsicil.gov.tr/istatistik/yabanci_iller_detay.php?il_kod=48&amp;yil0=2010"/>
    <hyperlink ref="B31" r:id="rId37" display="http://www.ticaretsicil.gov.tr/istatistik/yabanci_iller_detay.php?il_kod=35&amp;yil0=2010"/>
    <hyperlink ref="B30" r:id="rId38" display="http://www.ticaretsicil.gov.tr/istatistik/yabanci_iller_detay.php?il_kod=6&amp;yil0=2010"/>
    <hyperlink ref="B29" r:id="rId39" display="http://www.ticaretsicil.gov.tr/istatistik/yabanci_iller_detay.php?il_kod=7&amp;yil0=2010"/>
    <hyperlink ref="B28" r:id="rId40" display="http://www.ticaretsicil.gov.tr/istatistik/yabanci_iller_detay.php?il_kod=34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41"/>
  <headerFooter>
    <oddFooter>&amp;L18.03.2011&amp;CTÜRKİYE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J15" sqref="J15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234" max="234" width="18.00390625" style="0" customWidth="1"/>
    <col min="235" max="236" width="13.8515625" style="0" customWidth="1"/>
    <col min="237" max="237" width="19.421875" style="0" customWidth="1"/>
    <col min="239" max="239" width="11.421875" style="0" customWidth="1"/>
    <col min="241" max="241" width="20.140625" style="0" bestFit="1" customWidth="1"/>
  </cols>
  <sheetData>
    <row r="1" spans="1:6" ht="21.75" customHeight="1" thickBot="1">
      <c r="A1" s="449" t="s">
        <v>376</v>
      </c>
      <c r="B1" s="449"/>
      <c r="C1" s="449"/>
      <c r="D1" s="449"/>
      <c r="E1" s="449"/>
      <c r="F1" s="449"/>
    </row>
    <row r="2" spans="1:6" ht="21.75" customHeight="1">
      <c r="A2" s="231"/>
      <c r="B2" s="231"/>
      <c r="C2" s="231"/>
      <c r="D2" s="231"/>
      <c r="E2" s="231"/>
      <c r="F2" s="231"/>
    </row>
    <row r="4" spans="1:6" ht="16.5" customHeight="1">
      <c r="A4" s="306" t="s">
        <v>270</v>
      </c>
      <c r="B4" s="306"/>
      <c r="C4" s="306"/>
      <c r="D4" s="306"/>
      <c r="E4" s="306"/>
      <c r="F4" s="306"/>
    </row>
    <row r="5" spans="1:6" ht="16.5" customHeight="1">
      <c r="A5" s="234"/>
      <c r="B5" s="234"/>
      <c r="C5" s="234"/>
      <c r="D5" s="234"/>
      <c r="E5" s="234"/>
      <c r="F5" s="234"/>
    </row>
    <row r="6" spans="2:6" ht="16.5" customHeight="1">
      <c r="B6" s="211"/>
      <c r="C6" s="211"/>
      <c r="D6" s="211"/>
      <c r="E6" s="211"/>
      <c r="F6" s="211"/>
    </row>
    <row r="7" spans="2:5" ht="16.5" customHeight="1">
      <c r="B7" s="346" t="s">
        <v>140</v>
      </c>
      <c r="C7" s="346"/>
      <c r="D7" s="346"/>
      <c r="E7" s="346"/>
    </row>
    <row r="8" spans="2:5" ht="16.5" customHeight="1">
      <c r="B8" s="440" t="s">
        <v>271</v>
      </c>
      <c r="C8" s="440" t="s">
        <v>272</v>
      </c>
      <c r="D8" s="440" t="s">
        <v>268</v>
      </c>
      <c r="E8" s="440" t="s">
        <v>269</v>
      </c>
    </row>
    <row r="9" spans="2:5" ht="16.5" customHeight="1">
      <c r="B9" s="440"/>
      <c r="C9" s="440"/>
      <c r="D9" s="441"/>
      <c r="E9" s="441"/>
    </row>
    <row r="10" spans="2:5" ht="16.5" customHeight="1">
      <c r="B10" s="440"/>
      <c r="C10" s="440"/>
      <c r="D10" s="441"/>
      <c r="E10" s="441"/>
    </row>
    <row r="11" spans="2:5" ht="16.5" customHeight="1">
      <c r="B11" s="165" t="s">
        <v>333</v>
      </c>
      <c r="C11" s="165">
        <v>4</v>
      </c>
      <c r="D11" s="166">
        <v>650000</v>
      </c>
      <c r="E11" s="166">
        <v>10202</v>
      </c>
    </row>
    <row r="12" spans="2:5" ht="16.5" customHeight="1">
      <c r="B12" s="165" t="s">
        <v>340</v>
      </c>
      <c r="C12" s="165">
        <v>2</v>
      </c>
      <c r="D12" s="166">
        <v>2500000</v>
      </c>
      <c r="E12" s="166">
        <v>1275000</v>
      </c>
    </row>
    <row r="13" spans="2:5" ht="16.5" customHeight="1">
      <c r="B13" s="165" t="s">
        <v>334</v>
      </c>
      <c r="C13" s="165">
        <v>2</v>
      </c>
      <c r="D13" s="166">
        <v>2100000</v>
      </c>
      <c r="E13" s="166">
        <v>499700</v>
      </c>
    </row>
    <row r="14" spans="2:5" ht="16.5" customHeight="1">
      <c r="B14" s="165" t="s">
        <v>335</v>
      </c>
      <c r="C14" s="165">
        <v>2</v>
      </c>
      <c r="D14" s="166">
        <v>350000</v>
      </c>
      <c r="E14" s="166">
        <v>2004</v>
      </c>
    </row>
    <row r="15" spans="2:5" ht="16.5" customHeight="1">
      <c r="B15" s="165" t="s">
        <v>348</v>
      </c>
      <c r="C15" s="165">
        <v>1</v>
      </c>
      <c r="D15" s="166">
        <v>100000</v>
      </c>
      <c r="E15" s="166">
        <v>300</v>
      </c>
    </row>
    <row r="16" spans="2:5" ht="16.5" customHeight="1">
      <c r="B16" s="165" t="s">
        <v>326</v>
      </c>
      <c r="C16" s="165">
        <v>1</v>
      </c>
      <c r="D16" s="166">
        <v>50000</v>
      </c>
      <c r="E16" s="166">
        <v>16667</v>
      </c>
    </row>
    <row r="17" spans="2:5" ht="16.5" customHeight="1">
      <c r="B17" s="165" t="s">
        <v>327</v>
      </c>
      <c r="C17" s="165">
        <v>1</v>
      </c>
      <c r="D17" s="166">
        <v>100000</v>
      </c>
      <c r="E17" s="166">
        <v>49500</v>
      </c>
    </row>
    <row r="18" spans="2:5" ht="16.5" customHeight="1">
      <c r="B18" s="165" t="s">
        <v>363</v>
      </c>
      <c r="C18" s="165">
        <v>1</v>
      </c>
      <c r="D18" s="166">
        <v>50000</v>
      </c>
      <c r="E18" s="166">
        <v>1000</v>
      </c>
    </row>
    <row r="19" spans="2:5" ht="16.5" customHeight="1">
      <c r="B19" s="165" t="s">
        <v>412</v>
      </c>
      <c r="C19" s="165">
        <v>1</v>
      </c>
      <c r="D19" s="166">
        <v>50000</v>
      </c>
      <c r="E19" s="165">
        <v>2</v>
      </c>
    </row>
    <row r="20" spans="2:5" ht="16.5" customHeight="1">
      <c r="B20" s="165" t="s">
        <v>362</v>
      </c>
      <c r="C20" s="165">
        <v>1</v>
      </c>
      <c r="D20" s="166">
        <v>100000</v>
      </c>
      <c r="E20" s="166">
        <v>1000</v>
      </c>
    </row>
    <row r="21" spans="2:5" ht="16.5" customHeight="1">
      <c r="B21" s="165" t="s">
        <v>361</v>
      </c>
      <c r="C21" s="165">
        <v>1</v>
      </c>
      <c r="D21" s="166">
        <v>2000000</v>
      </c>
      <c r="E21" s="165">
        <v>5000</v>
      </c>
    </row>
    <row r="22" spans="2:5" ht="16.5" customHeight="1">
      <c r="B22" s="165" t="s">
        <v>346</v>
      </c>
      <c r="C22" s="165">
        <v>1</v>
      </c>
      <c r="D22" s="166">
        <v>750000</v>
      </c>
      <c r="E22" s="166">
        <v>150</v>
      </c>
    </row>
    <row r="23" spans="2:5" ht="16.5" customHeight="1">
      <c r="B23" s="165" t="s">
        <v>344</v>
      </c>
      <c r="C23" s="165">
        <v>1</v>
      </c>
      <c r="D23" s="166">
        <v>50000</v>
      </c>
      <c r="E23" s="165">
        <v>12500</v>
      </c>
    </row>
    <row r="24" spans="2:5" ht="16.5" customHeight="1">
      <c r="B24" s="165" t="s">
        <v>339</v>
      </c>
      <c r="C24" s="165">
        <v>1</v>
      </c>
      <c r="D24" s="166">
        <v>50000</v>
      </c>
      <c r="E24" s="165">
        <v>40</v>
      </c>
    </row>
    <row r="25" spans="2:5" ht="16.5" customHeight="1">
      <c r="B25" s="165" t="s">
        <v>342</v>
      </c>
      <c r="C25" s="165">
        <v>1</v>
      </c>
      <c r="D25" s="166">
        <v>50000</v>
      </c>
      <c r="E25" s="165">
        <v>12500</v>
      </c>
    </row>
    <row r="26" spans="2:5" ht="16.5" customHeight="1">
      <c r="B26" s="165" t="s">
        <v>352</v>
      </c>
      <c r="C26" s="165">
        <v>1</v>
      </c>
      <c r="D26" s="166">
        <v>300000</v>
      </c>
      <c r="E26" s="166">
        <v>75000</v>
      </c>
    </row>
    <row r="27" spans="2:5" ht="16.5" customHeight="1">
      <c r="B27" s="165" t="s">
        <v>413</v>
      </c>
      <c r="C27" s="165">
        <v>1</v>
      </c>
      <c r="D27" s="166">
        <v>1500000</v>
      </c>
      <c r="E27" s="166">
        <v>585000</v>
      </c>
    </row>
    <row r="28" spans="2:5" ht="16.5" customHeight="1">
      <c r="B28" s="165" t="s">
        <v>325</v>
      </c>
      <c r="C28" s="165">
        <v>1</v>
      </c>
      <c r="D28" s="166">
        <v>500000</v>
      </c>
      <c r="E28" s="166">
        <v>400000</v>
      </c>
    </row>
    <row r="29" spans="2:5" ht="16.5" customHeight="1">
      <c r="B29" s="442" t="s">
        <v>32</v>
      </c>
      <c r="C29" s="442"/>
      <c r="D29" s="442"/>
      <c r="E29" s="171">
        <f>SUM(E11:E28)</f>
        <v>2945565</v>
      </c>
    </row>
    <row r="30" spans="2:5" ht="16.5" customHeight="1">
      <c r="B30" s="278"/>
      <c r="C30" s="278"/>
      <c r="D30" s="278"/>
      <c r="E30" s="279"/>
    </row>
    <row r="31" spans="2:5" ht="16.5" customHeight="1">
      <c r="B31" s="168"/>
      <c r="C31" s="168"/>
      <c r="D31" s="169"/>
      <c r="E31" s="169"/>
    </row>
    <row r="32" spans="2:5" ht="16.5" customHeight="1">
      <c r="B32" s="346" t="s">
        <v>153</v>
      </c>
      <c r="C32" s="346"/>
      <c r="D32" s="346"/>
      <c r="E32" s="346"/>
    </row>
    <row r="33" spans="2:5" ht="16.5" customHeight="1">
      <c r="B33" s="440" t="s">
        <v>271</v>
      </c>
      <c r="C33" s="440" t="s">
        <v>267</v>
      </c>
      <c r="D33" s="440" t="s">
        <v>268</v>
      </c>
      <c r="E33" s="440" t="s">
        <v>269</v>
      </c>
    </row>
    <row r="34" spans="2:5" ht="16.5" customHeight="1">
      <c r="B34" s="440"/>
      <c r="C34" s="440"/>
      <c r="D34" s="441"/>
      <c r="E34" s="441"/>
    </row>
    <row r="35" spans="2:5" ht="16.5" customHeight="1">
      <c r="B35" s="440"/>
      <c r="C35" s="440"/>
      <c r="D35" s="441"/>
      <c r="E35" s="441"/>
    </row>
    <row r="36" spans="2:5" ht="16.5" customHeight="1">
      <c r="B36" s="172" t="s">
        <v>325</v>
      </c>
      <c r="C36" s="173">
        <v>51</v>
      </c>
      <c r="D36" s="174">
        <v>13853500</v>
      </c>
      <c r="E36" s="174">
        <v>12430200</v>
      </c>
    </row>
    <row r="37" spans="2:5" ht="16.5" customHeight="1">
      <c r="B37" s="172" t="s">
        <v>326</v>
      </c>
      <c r="C37" s="173">
        <v>31</v>
      </c>
      <c r="D37" s="174">
        <v>2759050</v>
      </c>
      <c r="E37" s="174">
        <v>1317642</v>
      </c>
    </row>
    <row r="38" spans="2:5" ht="16.5" customHeight="1">
      <c r="B38" s="165" t="s">
        <v>329</v>
      </c>
      <c r="C38" s="173">
        <v>24</v>
      </c>
      <c r="D38" s="174">
        <v>6170000</v>
      </c>
      <c r="E38" s="174">
        <v>3399250</v>
      </c>
    </row>
    <row r="39" spans="2:5" ht="16.5" customHeight="1">
      <c r="B39" s="165" t="s">
        <v>327</v>
      </c>
      <c r="C39" s="173">
        <v>23</v>
      </c>
      <c r="D39" s="174">
        <v>1821100</v>
      </c>
      <c r="E39" s="174">
        <v>929200</v>
      </c>
    </row>
    <row r="40" spans="2:5" ht="16.5" customHeight="1">
      <c r="B40" s="165" t="s">
        <v>341</v>
      </c>
      <c r="C40" s="173">
        <v>11</v>
      </c>
      <c r="D40" s="174">
        <v>10860002</v>
      </c>
      <c r="E40" s="174">
        <v>10415585</v>
      </c>
    </row>
    <row r="41" spans="2:5" ht="16.5" customHeight="1">
      <c r="B41" s="165" t="s">
        <v>340</v>
      </c>
      <c r="C41" s="173">
        <v>8</v>
      </c>
      <c r="D41" s="174">
        <v>2000003</v>
      </c>
      <c r="E41" s="174">
        <v>932501</v>
      </c>
    </row>
    <row r="42" spans="2:5" ht="16.5" customHeight="1">
      <c r="B42" s="172" t="s">
        <v>333</v>
      </c>
      <c r="C42" s="173">
        <v>7</v>
      </c>
      <c r="D42" s="174">
        <v>1315650</v>
      </c>
      <c r="E42" s="174">
        <v>957310</v>
      </c>
    </row>
    <row r="43" spans="2:5" ht="16.5" customHeight="1">
      <c r="B43" s="165" t="s">
        <v>363</v>
      </c>
      <c r="C43" s="173">
        <v>7</v>
      </c>
      <c r="D43" s="174">
        <v>275050</v>
      </c>
      <c r="E43" s="174">
        <v>147276</v>
      </c>
    </row>
    <row r="44" spans="2:5" ht="16.5" customHeight="1">
      <c r="B44" s="165" t="s">
        <v>347</v>
      </c>
      <c r="C44" s="173">
        <v>7</v>
      </c>
      <c r="D44" s="174">
        <v>220000</v>
      </c>
      <c r="E44" s="174">
        <v>128725</v>
      </c>
    </row>
    <row r="45" spans="2:5" ht="16.5" customHeight="1">
      <c r="B45" s="165" t="s">
        <v>339</v>
      </c>
      <c r="C45" s="173">
        <v>6</v>
      </c>
      <c r="D45" s="174">
        <v>1015050</v>
      </c>
      <c r="E45" s="174">
        <v>765540</v>
      </c>
    </row>
    <row r="46" spans="2:5" ht="16.5" customHeight="1">
      <c r="B46" s="172" t="s">
        <v>342</v>
      </c>
      <c r="C46" s="173">
        <v>6</v>
      </c>
      <c r="D46" s="174">
        <v>530050</v>
      </c>
      <c r="E46" s="174">
        <v>254988</v>
      </c>
    </row>
    <row r="47" spans="2:5" ht="16.5" customHeight="1">
      <c r="B47" s="165" t="s">
        <v>349</v>
      </c>
      <c r="C47" s="173">
        <v>5</v>
      </c>
      <c r="D47" s="174">
        <v>880000</v>
      </c>
      <c r="E47" s="174">
        <v>394700</v>
      </c>
    </row>
    <row r="48" spans="2:5" ht="16.5" customHeight="1">
      <c r="B48" s="165" t="s">
        <v>350</v>
      </c>
      <c r="C48" s="173">
        <v>5</v>
      </c>
      <c r="D48" s="174">
        <v>1380000</v>
      </c>
      <c r="E48" s="174">
        <v>728500</v>
      </c>
    </row>
    <row r="49" spans="2:5" ht="16.5" customHeight="1">
      <c r="B49" s="165" t="s">
        <v>334</v>
      </c>
      <c r="C49" s="173">
        <v>5</v>
      </c>
      <c r="D49" s="174">
        <v>665002</v>
      </c>
      <c r="E49" s="174">
        <v>487650</v>
      </c>
    </row>
    <row r="50" spans="2:5" ht="16.5" customHeight="1">
      <c r="B50" s="165" t="s">
        <v>328</v>
      </c>
      <c r="C50" s="173">
        <v>5</v>
      </c>
      <c r="D50" s="174">
        <v>150000</v>
      </c>
      <c r="E50" s="174">
        <v>32050</v>
      </c>
    </row>
    <row r="51" spans="2:5" ht="16.5" customHeight="1">
      <c r="B51" s="165" t="s">
        <v>365</v>
      </c>
      <c r="C51" s="173">
        <v>4</v>
      </c>
      <c r="D51" s="174">
        <v>650000</v>
      </c>
      <c r="E51" s="174">
        <v>625000</v>
      </c>
    </row>
    <row r="52" spans="2:5" ht="16.5" customHeight="1">
      <c r="B52" s="165" t="s">
        <v>345</v>
      </c>
      <c r="C52" s="173">
        <v>4</v>
      </c>
      <c r="D52" s="174">
        <v>1360000</v>
      </c>
      <c r="E52" s="174">
        <v>1204900</v>
      </c>
    </row>
    <row r="53" spans="2:5" ht="16.5" customHeight="1">
      <c r="B53" s="165" t="s">
        <v>337</v>
      </c>
      <c r="C53" s="173">
        <v>4</v>
      </c>
      <c r="D53" s="174">
        <v>95000</v>
      </c>
      <c r="E53" s="174">
        <v>81500</v>
      </c>
    </row>
    <row r="54" spans="2:5" ht="16.5" customHeight="1">
      <c r="B54" s="165" t="s">
        <v>338</v>
      </c>
      <c r="C54" s="173">
        <v>4</v>
      </c>
      <c r="D54" s="174">
        <v>195000</v>
      </c>
      <c r="E54" s="174">
        <v>154500</v>
      </c>
    </row>
    <row r="55" spans="2:5" ht="16.5" customHeight="1">
      <c r="B55" s="165" t="s">
        <v>361</v>
      </c>
      <c r="C55" s="173">
        <v>3</v>
      </c>
      <c r="D55" s="174">
        <v>435002</v>
      </c>
      <c r="E55" s="174">
        <v>219955</v>
      </c>
    </row>
    <row r="56" spans="2:5" ht="16.5" customHeight="1">
      <c r="B56" s="165" t="s">
        <v>357</v>
      </c>
      <c r="C56" s="173">
        <v>3</v>
      </c>
      <c r="D56" s="174">
        <v>230000</v>
      </c>
      <c r="E56" s="174">
        <v>154975</v>
      </c>
    </row>
    <row r="57" spans="2:5" ht="16.5" customHeight="1">
      <c r="B57" s="165" t="s">
        <v>332</v>
      </c>
      <c r="C57" s="173">
        <v>3</v>
      </c>
      <c r="D57" s="174">
        <v>300000</v>
      </c>
      <c r="E57" s="174">
        <v>278000</v>
      </c>
    </row>
    <row r="58" spans="2:5" ht="16.5" customHeight="1">
      <c r="B58" s="165" t="s">
        <v>351</v>
      </c>
      <c r="C58" s="173">
        <v>3</v>
      </c>
      <c r="D58" s="174">
        <v>300000</v>
      </c>
      <c r="E58" s="174">
        <v>239000</v>
      </c>
    </row>
    <row r="59" spans="2:5" ht="16.5" customHeight="1">
      <c r="B59" s="165" t="s">
        <v>348</v>
      </c>
      <c r="C59" s="173">
        <v>3</v>
      </c>
      <c r="D59" s="174">
        <v>205100</v>
      </c>
      <c r="E59" s="174">
        <v>67800</v>
      </c>
    </row>
    <row r="60" spans="2:5" ht="16.5" customHeight="1">
      <c r="B60" s="165" t="s">
        <v>414</v>
      </c>
      <c r="C60" s="173">
        <v>3</v>
      </c>
      <c r="D60" s="174">
        <v>255000</v>
      </c>
      <c r="E60" s="174">
        <v>136450</v>
      </c>
    </row>
    <row r="61" spans="2:5" ht="16.5" customHeight="1">
      <c r="B61" s="165" t="s">
        <v>415</v>
      </c>
      <c r="C61" s="173">
        <v>3</v>
      </c>
      <c r="D61" s="174">
        <v>205000</v>
      </c>
      <c r="E61" s="174">
        <v>25125</v>
      </c>
    </row>
    <row r="62" spans="2:5" ht="16.5" customHeight="1">
      <c r="B62" s="165" t="s">
        <v>331</v>
      </c>
      <c r="C62" s="173">
        <v>2</v>
      </c>
      <c r="D62" s="174">
        <v>250000</v>
      </c>
      <c r="E62" s="174">
        <v>35000</v>
      </c>
    </row>
    <row r="63" spans="2:5" ht="16.5" customHeight="1">
      <c r="B63" s="165" t="s">
        <v>343</v>
      </c>
      <c r="C63" s="173">
        <v>2</v>
      </c>
      <c r="D63" s="174">
        <v>180000</v>
      </c>
      <c r="E63" s="174">
        <v>148000</v>
      </c>
    </row>
    <row r="64" spans="2:5" ht="16.5" customHeight="1">
      <c r="B64" s="165" t="s">
        <v>364</v>
      </c>
      <c r="C64" s="173">
        <v>2</v>
      </c>
      <c r="D64" s="174">
        <v>350000</v>
      </c>
      <c r="E64" s="174">
        <v>221500</v>
      </c>
    </row>
    <row r="65" spans="2:5" ht="16.5" customHeight="1">
      <c r="B65" s="165" t="s">
        <v>416</v>
      </c>
      <c r="C65" s="173">
        <v>2</v>
      </c>
      <c r="D65" s="174">
        <v>350000</v>
      </c>
      <c r="E65" s="174">
        <v>126000</v>
      </c>
    </row>
    <row r="66" spans="2:5" ht="16.5" customHeight="1">
      <c r="B66" s="165" t="s">
        <v>346</v>
      </c>
      <c r="C66" s="173">
        <v>2</v>
      </c>
      <c r="D66" s="174">
        <v>205750</v>
      </c>
      <c r="E66" s="174">
        <v>102650</v>
      </c>
    </row>
    <row r="67" spans="2:5" ht="16.5" customHeight="1">
      <c r="B67" s="165" t="s">
        <v>417</v>
      </c>
      <c r="C67" s="173">
        <v>2</v>
      </c>
      <c r="D67" s="174">
        <v>30000</v>
      </c>
      <c r="E67" s="174">
        <v>23750</v>
      </c>
    </row>
    <row r="68" spans="2:5" ht="16.5" customHeight="1">
      <c r="B68" s="165" t="s">
        <v>418</v>
      </c>
      <c r="C68" s="173">
        <v>1</v>
      </c>
      <c r="D68" s="174">
        <v>10000</v>
      </c>
      <c r="E68" s="174">
        <v>9975</v>
      </c>
    </row>
    <row r="69" spans="2:5" ht="16.5" customHeight="1">
      <c r="B69" s="165" t="s">
        <v>356</v>
      </c>
      <c r="C69" s="173">
        <v>1</v>
      </c>
      <c r="D69" s="174">
        <v>1000000</v>
      </c>
      <c r="E69" s="174">
        <v>990000</v>
      </c>
    </row>
    <row r="70" spans="2:5" ht="16.5" customHeight="1">
      <c r="B70" s="165" t="s">
        <v>419</v>
      </c>
      <c r="C70" s="173">
        <v>1</v>
      </c>
      <c r="D70" s="174">
        <v>5000</v>
      </c>
      <c r="E70" s="174">
        <v>1250</v>
      </c>
    </row>
    <row r="71" spans="2:5" ht="16.5" customHeight="1">
      <c r="B71" s="165" t="s">
        <v>353</v>
      </c>
      <c r="C71" s="173">
        <v>1</v>
      </c>
      <c r="D71" s="174">
        <v>1000000</v>
      </c>
      <c r="E71" s="174">
        <v>990000</v>
      </c>
    </row>
    <row r="72" spans="2:5" ht="16.5" customHeight="1">
      <c r="B72" s="165" t="s">
        <v>330</v>
      </c>
      <c r="C72" s="173">
        <v>1</v>
      </c>
      <c r="D72" s="174">
        <v>25000</v>
      </c>
      <c r="E72" s="174">
        <v>25000</v>
      </c>
    </row>
    <row r="73" spans="2:5" ht="16.5" customHeight="1">
      <c r="B73" s="165" t="s">
        <v>358</v>
      </c>
      <c r="C73" s="173">
        <v>1</v>
      </c>
      <c r="D73" s="174">
        <v>1000000</v>
      </c>
      <c r="E73" s="174">
        <v>1000000</v>
      </c>
    </row>
    <row r="74" spans="2:5" ht="16.5" customHeight="1">
      <c r="B74" s="165" t="s">
        <v>359</v>
      </c>
      <c r="C74" s="173">
        <v>1</v>
      </c>
      <c r="D74" s="174">
        <v>50000</v>
      </c>
      <c r="E74" s="174">
        <v>12500</v>
      </c>
    </row>
    <row r="75" spans="2:5" ht="16.5" customHeight="1">
      <c r="B75" s="165" t="s">
        <v>360</v>
      </c>
      <c r="C75" s="173">
        <v>1</v>
      </c>
      <c r="D75" s="174">
        <v>150000</v>
      </c>
      <c r="E75" s="174">
        <v>75000</v>
      </c>
    </row>
    <row r="76" spans="2:5" ht="16.5" customHeight="1">
      <c r="B76" s="165" t="s">
        <v>420</v>
      </c>
      <c r="C76" s="173">
        <v>1</v>
      </c>
      <c r="D76" s="174">
        <v>50000</v>
      </c>
      <c r="E76" s="174">
        <v>500</v>
      </c>
    </row>
    <row r="77" spans="2:5" ht="16.5" customHeight="1">
      <c r="B77" s="165" t="s">
        <v>421</v>
      </c>
      <c r="C77" s="173">
        <v>1</v>
      </c>
      <c r="D77" s="174">
        <v>10000</v>
      </c>
      <c r="E77" s="174">
        <v>10000</v>
      </c>
    </row>
    <row r="78" spans="2:5" ht="16.5" customHeight="1">
      <c r="B78" s="165" t="s">
        <v>362</v>
      </c>
      <c r="C78" s="173">
        <v>1</v>
      </c>
      <c r="D78" s="174">
        <v>75100</v>
      </c>
      <c r="E78" s="174">
        <v>37501</v>
      </c>
    </row>
    <row r="79" spans="2:5" ht="16.5" customHeight="1">
      <c r="B79" s="165" t="s">
        <v>422</v>
      </c>
      <c r="C79" s="173">
        <v>1</v>
      </c>
      <c r="D79" s="174">
        <v>100000</v>
      </c>
      <c r="E79" s="174">
        <v>40000</v>
      </c>
    </row>
    <row r="80" spans="2:5" ht="16.5" customHeight="1">
      <c r="B80" s="165" t="s">
        <v>423</v>
      </c>
      <c r="C80" s="173">
        <v>1</v>
      </c>
      <c r="D80" s="174">
        <v>500000</v>
      </c>
      <c r="E80" s="174">
        <v>1000</v>
      </c>
    </row>
    <row r="81" spans="2:5" ht="16.5" customHeight="1">
      <c r="B81" s="165" t="s">
        <v>412</v>
      </c>
      <c r="C81" s="173">
        <v>1</v>
      </c>
      <c r="D81" s="174">
        <v>5050</v>
      </c>
      <c r="E81" s="174">
        <v>3452</v>
      </c>
    </row>
    <row r="82" spans="2:5" ht="16.5" customHeight="1">
      <c r="B82" s="165" t="s">
        <v>336</v>
      </c>
      <c r="C82" s="173">
        <v>1</v>
      </c>
      <c r="D82" s="174">
        <v>5000</v>
      </c>
      <c r="E82" s="174">
        <v>1050</v>
      </c>
    </row>
    <row r="83" spans="2:5" ht="16.5" customHeight="1">
      <c r="B83" s="165" t="s">
        <v>424</v>
      </c>
      <c r="C83" s="173">
        <v>1</v>
      </c>
      <c r="D83" s="174">
        <v>320000</v>
      </c>
      <c r="E83" s="174">
        <v>163200</v>
      </c>
    </row>
    <row r="84" spans="2:5" ht="16.5" customHeight="1">
      <c r="B84" s="165" t="s">
        <v>425</v>
      </c>
      <c r="C84" s="173">
        <v>1</v>
      </c>
      <c r="D84" s="174">
        <v>50000</v>
      </c>
      <c r="E84" s="174">
        <v>5000</v>
      </c>
    </row>
    <row r="85" spans="2:5" ht="16.5" customHeight="1">
      <c r="B85" s="165" t="s">
        <v>354</v>
      </c>
      <c r="C85" s="173">
        <v>1</v>
      </c>
      <c r="D85" s="174">
        <v>80000</v>
      </c>
      <c r="E85" s="174">
        <v>8000</v>
      </c>
    </row>
    <row r="86" spans="2:5" ht="16.5" customHeight="1">
      <c r="B86" s="165" t="s">
        <v>426</v>
      </c>
      <c r="C86" s="173">
        <v>1</v>
      </c>
      <c r="D86" s="174">
        <v>1000000</v>
      </c>
      <c r="E86" s="174">
        <v>500000</v>
      </c>
    </row>
    <row r="87" spans="2:5" ht="16.5" customHeight="1">
      <c r="B87" s="165" t="s">
        <v>427</v>
      </c>
      <c r="C87" s="173">
        <v>1</v>
      </c>
      <c r="D87" s="174">
        <v>600000</v>
      </c>
      <c r="E87" s="174">
        <v>450000</v>
      </c>
    </row>
    <row r="88" spans="2:5" ht="16.5" customHeight="1">
      <c r="B88" s="165" t="s">
        <v>355</v>
      </c>
      <c r="C88" s="173">
        <v>1</v>
      </c>
      <c r="D88" s="174">
        <v>20000</v>
      </c>
      <c r="E88" s="174">
        <v>20000</v>
      </c>
    </row>
    <row r="89" spans="2:5" ht="16.5" customHeight="1">
      <c r="B89" s="165" t="s">
        <v>431</v>
      </c>
      <c r="C89" s="173">
        <v>1</v>
      </c>
      <c r="D89" s="174">
        <v>100000</v>
      </c>
      <c r="E89" s="174">
        <v>80000</v>
      </c>
    </row>
    <row r="90" spans="2:5" ht="16.5" customHeight="1">
      <c r="B90" s="165" t="s">
        <v>428</v>
      </c>
      <c r="C90" s="173">
        <v>1</v>
      </c>
      <c r="D90" s="174">
        <v>50000</v>
      </c>
      <c r="E90" s="174">
        <v>25000</v>
      </c>
    </row>
    <row r="91" spans="2:5" ht="16.5" customHeight="1">
      <c r="B91" s="165" t="s">
        <v>429</v>
      </c>
      <c r="C91" s="173">
        <v>1</v>
      </c>
      <c r="D91" s="174">
        <v>50000</v>
      </c>
      <c r="E91" s="174">
        <v>12500</v>
      </c>
    </row>
    <row r="92" spans="2:5" ht="16.5" customHeight="1">
      <c r="B92" s="165" t="s">
        <v>430</v>
      </c>
      <c r="C92" s="173">
        <v>1</v>
      </c>
      <c r="D92" s="174">
        <v>100000</v>
      </c>
      <c r="E92" s="174">
        <v>25000</v>
      </c>
    </row>
    <row r="93" spans="2:5" ht="16.5" customHeight="1">
      <c r="B93" s="442" t="s">
        <v>32</v>
      </c>
      <c r="C93" s="442"/>
      <c r="D93" s="442"/>
      <c r="E93" s="171">
        <f>SUM(E36:E92)</f>
        <v>41651150</v>
      </c>
    </row>
    <row r="94" spans="2:4" ht="16.5" customHeight="1">
      <c r="B94" s="3" t="s">
        <v>18</v>
      </c>
      <c r="C94" s="3"/>
      <c r="D94" s="3"/>
    </row>
    <row r="96" spans="2:5" ht="16.5" customHeight="1">
      <c r="B96" s="208" t="s">
        <v>273</v>
      </c>
      <c r="C96" s="208"/>
      <c r="D96" s="208"/>
      <c r="E96" s="208"/>
    </row>
    <row r="105" ht="16.5" customHeight="1">
      <c r="F105" s="208"/>
    </row>
  </sheetData>
  <sheetProtection/>
  <mergeCells count="14">
    <mergeCell ref="A1:F1"/>
    <mergeCell ref="A4:F4"/>
    <mergeCell ref="B93:D93"/>
    <mergeCell ref="B29:D29"/>
    <mergeCell ref="B32:E32"/>
    <mergeCell ref="B33:B35"/>
    <mergeCell ref="C33:C35"/>
    <mergeCell ref="D33:D35"/>
    <mergeCell ref="E33:E35"/>
    <mergeCell ref="B7:E7"/>
    <mergeCell ref="B8:B10"/>
    <mergeCell ref="C8:C10"/>
    <mergeCell ref="D8:D10"/>
    <mergeCell ref="E8:E10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&amp;L18.03.2011&amp;CTÜRKİYE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B78" sqref="B78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211" max="211" width="4.28125" style="0" bestFit="1" customWidth="1"/>
    <col min="212" max="212" width="41.8515625" style="0" customWidth="1"/>
    <col min="213" max="213" width="12.140625" style="0" customWidth="1"/>
    <col min="214" max="214" width="13.140625" style="0" customWidth="1"/>
    <col min="215" max="215" width="17.140625" style="0" customWidth="1"/>
  </cols>
  <sheetData>
    <row r="1" spans="1:6" ht="18.75" thickBot="1">
      <c r="A1" s="286" t="s">
        <v>376</v>
      </c>
      <c r="B1" s="286"/>
      <c r="C1" s="286"/>
      <c r="D1" s="286"/>
      <c r="E1" s="286"/>
      <c r="F1" s="286"/>
    </row>
    <row r="4" spans="1:5" ht="15" customHeight="1">
      <c r="A4" s="439" t="s">
        <v>382</v>
      </c>
      <c r="B4" s="439"/>
      <c r="C4" s="439"/>
      <c r="D4" s="439"/>
      <c r="E4" s="439"/>
    </row>
    <row r="5" spans="1:5" ht="15" customHeight="1">
      <c r="A5" s="439"/>
      <c r="B5" s="439"/>
      <c r="C5" s="439"/>
      <c r="D5" s="439"/>
      <c r="E5" s="439"/>
    </row>
    <row r="7" spans="2:5" ht="15">
      <c r="B7" s="346" t="s">
        <v>140</v>
      </c>
      <c r="C7" s="346"/>
      <c r="D7" s="346"/>
      <c r="E7" s="346"/>
    </row>
    <row r="8" spans="2:5" ht="15.75" customHeight="1">
      <c r="B8" s="163"/>
      <c r="C8" s="163"/>
      <c r="D8" s="163"/>
      <c r="E8" s="163"/>
    </row>
    <row r="9" spans="1:5" ht="15" customHeight="1">
      <c r="A9" s="440" t="s">
        <v>141</v>
      </c>
      <c r="B9" s="440" t="s">
        <v>274</v>
      </c>
      <c r="C9" s="440" t="s">
        <v>267</v>
      </c>
      <c r="D9" s="440" t="s">
        <v>268</v>
      </c>
      <c r="E9" s="440" t="s">
        <v>269</v>
      </c>
    </row>
    <row r="10" spans="1:5" ht="45" customHeight="1">
      <c r="A10" s="440"/>
      <c r="B10" s="440"/>
      <c r="C10" s="440"/>
      <c r="D10" s="441"/>
      <c r="E10" s="441"/>
    </row>
    <row r="11" spans="1:5" ht="45" customHeight="1">
      <c r="A11" s="440"/>
      <c r="B11" s="440"/>
      <c r="C11" s="440"/>
      <c r="D11" s="441"/>
      <c r="E11" s="441"/>
    </row>
    <row r="12" spans="1:5" ht="15">
      <c r="A12" s="175">
        <v>1</v>
      </c>
      <c r="B12" s="238" t="s">
        <v>276</v>
      </c>
      <c r="C12" s="176">
        <v>4</v>
      </c>
      <c r="D12" s="177">
        <v>300000</v>
      </c>
      <c r="E12" s="177">
        <v>220003</v>
      </c>
    </row>
    <row r="13" spans="1:5" ht="30">
      <c r="A13" s="175">
        <v>2</v>
      </c>
      <c r="B13" s="238" t="s">
        <v>275</v>
      </c>
      <c r="C13" s="176">
        <v>3</v>
      </c>
      <c r="D13" s="177">
        <v>3050000</v>
      </c>
      <c r="E13" s="177">
        <v>2199500</v>
      </c>
    </row>
    <row r="14" spans="1:5" ht="30">
      <c r="A14" s="175">
        <v>3</v>
      </c>
      <c r="B14" s="238" t="s">
        <v>283</v>
      </c>
      <c r="C14" s="176">
        <v>3</v>
      </c>
      <c r="D14" s="177">
        <v>450000</v>
      </c>
      <c r="E14" s="177">
        <v>250500</v>
      </c>
    </row>
    <row r="15" spans="1:5" ht="30">
      <c r="A15" s="175">
        <v>4</v>
      </c>
      <c r="B15" s="238" t="s">
        <v>432</v>
      </c>
      <c r="C15" s="176">
        <v>2</v>
      </c>
      <c r="D15" s="177">
        <v>600000</v>
      </c>
      <c r="E15" s="177">
        <v>500000</v>
      </c>
    </row>
    <row r="16" spans="1:5" ht="15">
      <c r="A16" s="175">
        <v>5</v>
      </c>
      <c r="B16" s="238" t="s">
        <v>433</v>
      </c>
      <c r="C16" s="176">
        <v>2</v>
      </c>
      <c r="D16" s="177">
        <v>150000</v>
      </c>
      <c r="E16" s="177">
        <v>38000</v>
      </c>
    </row>
    <row r="17" spans="1:5" ht="30">
      <c r="A17" s="175">
        <v>6</v>
      </c>
      <c r="B17" s="238" t="s">
        <v>290</v>
      </c>
      <c r="C17" s="176">
        <v>2</v>
      </c>
      <c r="D17" s="177">
        <v>250000</v>
      </c>
      <c r="E17" s="177">
        <v>114500</v>
      </c>
    </row>
    <row r="18" spans="1:5" ht="30">
      <c r="A18" s="175">
        <v>7</v>
      </c>
      <c r="B18" s="238" t="s">
        <v>434</v>
      </c>
      <c r="C18" s="176">
        <v>1</v>
      </c>
      <c r="D18" s="177">
        <v>200000</v>
      </c>
      <c r="E18" s="177">
        <v>132000</v>
      </c>
    </row>
    <row r="19" spans="1:5" ht="15">
      <c r="A19" s="175">
        <v>8</v>
      </c>
      <c r="B19" s="238" t="s">
        <v>435</v>
      </c>
      <c r="C19" s="176">
        <v>1</v>
      </c>
      <c r="D19" s="177">
        <v>260000</v>
      </c>
      <c r="E19" s="177">
        <v>130000</v>
      </c>
    </row>
    <row r="20" spans="1:5" ht="30">
      <c r="A20" s="175">
        <v>9</v>
      </c>
      <c r="B20" s="238" t="s">
        <v>436</v>
      </c>
      <c r="C20" s="176">
        <v>1</v>
      </c>
      <c r="D20" s="177">
        <v>100000</v>
      </c>
      <c r="E20" s="177">
        <v>100000</v>
      </c>
    </row>
    <row r="21" spans="1:5" ht="30">
      <c r="A21" s="175">
        <v>10</v>
      </c>
      <c r="B21" s="238" t="s">
        <v>437</v>
      </c>
      <c r="C21" s="176">
        <v>1</v>
      </c>
      <c r="D21" s="177">
        <v>50000</v>
      </c>
      <c r="E21" s="177">
        <v>25000</v>
      </c>
    </row>
    <row r="22" spans="1:5" ht="30">
      <c r="A22" s="175">
        <v>11</v>
      </c>
      <c r="B22" s="238" t="s">
        <v>438</v>
      </c>
      <c r="C22" s="176">
        <v>1</v>
      </c>
      <c r="D22" s="177">
        <v>500000</v>
      </c>
      <c r="E22" s="177">
        <v>50000</v>
      </c>
    </row>
    <row r="23" spans="1:5" ht="15">
      <c r="A23" s="175">
        <v>12</v>
      </c>
      <c r="B23" s="238" t="s">
        <v>439</v>
      </c>
      <c r="C23" s="176">
        <v>1</v>
      </c>
      <c r="D23" s="177">
        <v>100000</v>
      </c>
      <c r="E23" s="177">
        <v>99800</v>
      </c>
    </row>
    <row r="24" spans="1:5" ht="15">
      <c r="A24" s="175">
        <v>13</v>
      </c>
      <c r="B24" s="238" t="s">
        <v>440</v>
      </c>
      <c r="C24" s="178">
        <v>1</v>
      </c>
      <c r="D24" s="179">
        <v>1500000</v>
      </c>
      <c r="E24" s="179">
        <v>999998</v>
      </c>
    </row>
    <row r="25" spans="1:5" ht="30">
      <c r="A25" s="175">
        <v>14</v>
      </c>
      <c r="B25" s="238" t="s">
        <v>441</v>
      </c>
      <c r="C25" s="178">
        <v>1</v>
      </c>
      <c r="D25" s="179">
        <v>8000000</v>
      </c>
      <c r="E25" s="179">
        <v>6000000</v>
      </c>
    </row>
    <row r="26" spans="1:5" ht="15">
      <c r="A26" s="175">
        <v>15</v>
      </c>
      <c r="B26" s="238" t="s">
        <v>442</v>
      </c>
      <c r="C26" s="178">
        <v>1</v>
      </c>
      <c r="D26" s="179">
        <v>50000</v>
      </c>
      <c r="E26" s="179">
        <v>50000</v>
      </c>
    </row>
    <row r="27" spans="1:5" ht="15">
      <c r="A27" s="175">
        <v>16</v>
      </c>
      <c r="B27" s="238" t="s">
        <v>443</v>
      </c>
      <c r="C27" s="178">
        <v>1</v>
      </c>
      <c r="D27" s="179">
        <v>300000</v>
      </c>
      <c r="E27" s="179">
        <v>180000</v>
      </c>
    </row>
    <row r="28" spans="1:5" ht="30">
      <c r="A28" s="175">
        <v>17</v>
      </c>
      <c r="B28" s="238" t="s">
        <v>444</v>
      </c>
      <c r="C28" s="178">
        <v>1</v>
      </c>
      <c r="D28" s="179">
        <v>50000</v>
      </c>
      <c r="E28" s="179">
        <v>20000</v>
      </c>
    </row>
    <row r="29" spans="1:5" ht="15">
      <c r="A29" s="175">
        <v>18</v>
      </c>
      <c r="B29" s="238" t="s">
        <v>445</v>
      </c>
      <c r="C29" s="178">
        <v>1</v>
      </c>
      <c r="D29" s="179">
        <v>750000</v>
      </c>
      <c r="E29" s="179">
        <v>262500</v>
      </c>
    </row>
    <row r="30" spans="1:5" ht="30">
      <c r="A30" s="175">
        <v>19</v>
      </c>
      <c r="B30" s="238" t="s">
        <v>446</v>
      </c>
      <c r="C30" s="178">
        <v>1</v>
      </c>
      <c r="D30" s="179">
        <v>50000</v>
      </c>
      <c r="E30" s="179">
        <v>16667</v>
      </c>
    </row>
    <row r="31" spans="1:5" ht="15">
      <c r="A31" s="175">
        <v>20</v>
      </c>
      <c r="B31" s="238" t="s">
        <v>447</v>
      </c>
      <c r="C31" s="178">
        <v>1</v>
      </c>
      <c r="D31" s="179">
        <v>50000</v>
      </c>
      <c r="E31" s="179">
        <v>50000</v>
      </c>
    </row>
    <row r="32" spans="1:5" ht="15" customHeight="1">
      <c r="A32" s="443" t="s">
        <v>32</v>
      </c>
      <c r="B32" s="444"/>
      <c r="C32" s="444"/>
      <c r="D32" s="445"/>
      <c r="E32" s="171">
        <f>SUM(E12:E31)</f>
        <v>11438468</v>
      </c>
    </row>
    <row r="33" spans="2:5" ht="15">
      <c r="B33" s="3" t="s">
        <v>18</v>
      </c>
      <c r="C33" s="3"/>
      <c r="D33" s="3"/>
      <c r="E33" s="180"/>
    </row>
    <row r="34" spans="2:5" ht="15">
      <c r="B34" s="168"/>
      <c r="C34" s="168"/>
      <c r="D34" s="169"/>
      <c r="E34" s="169"/>
    </row>
    <row r="35" spans="2:5" ht="15">
      <c r="B35" s="168"/>
      <c r="C35" s="168"/>
      <c r="D35" s="169"/>
      <c r="E35" s="169"/>
    </row>
    <row r="36" spans="2:5" ht="15">
      <c r="B36" s="168"/>
      <c r="C36" s="168"/>
      <c r="D36" s="169"/>
      <c r="E36" s="169"/>
    </row>
    <row r="37" spans="2:5" ht="15">
      <c r="B37" s="168"/>
      <c r="C37" s="168"/>
      <c r="D37" s="169"/>
      <c r="E37" s="169"/>
    </row>
    <row r="38" spans="2:5" ht="15">
      <c r="B38" s="168"/>
      <c r="C38" s="168"/>
      <c r="D38" s="169"/>
      <c r="E38" s="169"/>
    </row>
    <row r="39" spans="2:5" ht="15">
      <c r="B39" s="168"/>
      <c r="C39" s="168"/>
      <c r="D39" s="169"/>
      <c r="E39" s="169"/>
    </row>
    <row r="40" spans="2:5" ht="15">
      <c r="B40" s="168"/>
      <c r="C40" s="168"/>
      <c r="D40" s="169"/>
      <c r="E40" s="169"/>
    </row>
    <row r="41" spans="2:5" ht="15">
      <c r="B41" s="168"/>
      <c r="C41" s="168"/>
      <c r="D41" s="169"/>
      <c r="E41" s="169"/>
    </row>
    <row r="42" spans="2:5" ht="15">
      <c r="B42" s="346" t="s">
        <v>153</v>
      </c>
      <c r="C42" s="346"/>
      <c r="D42" s="346"/>
      <c r="E42" s="346"/>
    </row>
    <row r="43" ht="15.75" customHeight="1"/>
    <row r="44" spans="1:5" ht="30" customHeight="1">
      <c r="A44" s="440" t="s">
        <v>141</v>
      </c>
      <c r="B44" s="440" t="s">
        <v>274</v>
      </c>
      <c r="C44" s="440" t="s">
        <v>267</v>
      </c>
      <c r="D44" s="440" t="s">
        <v>268</v>
      </c>
      <c r="E44" s="440" t="s">
        <v>269</v>
      </c>
    </row>
    <row r="45" spans="1:5" ht="33" customHeight="1">
      <c r="A45" s="440"/>
      <c r="B45" s="440"/>
      <c r="C45" s="440"/>
      <c r="D45" s="441"/>
      <c r="E45" s="441"/>
    </row>
    <row r="46" spans="1:5" ht="0.75" customHeight="1" hidden="1">
      <c r="A46" s="440"/>
      <c r="B46" s="440"/>
      <c r="C46" s="440"/>
      <c r="D46" s="441"/>
      <c r="E46" s="441"/>
    </row>
    <row r="47" spans="1:5" ht="30">
      <c r="A47" s="175">
        <v>1</v>
      </c>
      <c r="B47" s="233" t="s">
        <v>275</v>
      </c>
      <c r="C47" s="176">
        <v>36</v>
      </c>
      <c r="D47" s="177">
        <v>12530003</v>
      </c>
      <c r="E47" s="177">
        <v>9415202</v>
      </c>
    </row>
    <row r="48" spans="1:5" ht="15">
      <c r="A48" s="175">
        <v>2</v>
      </c>
      <c r="B48" s="233" t="s">
        <v>279</v>
      </c>
      <c r="C48" s="176">
        <v>23</v>
      </c>
      <c r="D48" s="177">
        <v>3897600</v>
      </c>
      <c r="E48" s="177">
        <v>3509600</v>
      </c>
    </row>
    <row r="49" spans="1:5" ht="15">
      <c r="A49" s="175">
        <v>3</v>
      </c>
      <c r="B49" s="238" t="s">
        <v>285</v>
      </c>
      <c r="C49" s="176">
        <v>18</v>
      </c>
      <c r="D49" s="177">
        <v>12310000</v>
      </c>
      <c r="E49" s="177">
        <v>11703000</v>
      </c>
    </row>
    <row r="50" spans="1:5" ht="30">
      <c r="A50" s="175">
        <v>4</v>
      </c>
      <c r="B50" s="238" t="s">
        <v>286</v>
      </c>
      <c r="C50" s="176">
        <v>16</v>
      </c>
      <c r="D50" s="177">
        <v>1666000</v>
      </c>
      <c r="E50" s="177">
        <v>1283000</v>
      </c>
    </row>
    <row r="51" spans="1:5" ht="15">
      <c r="A51" s="175">
        <v>5</v>
      </c>
      <c r="B51" s="238" t="s">
        <v>288</v>
      </c>
      <c r="C51" s="176">
        <v>13</v>
      </c>
      <c r="D51" s="177">
        <v>3050000</v>
      </c>
      <c r="E51" s="177">
        <v>1566750</v>
      </c>
    </row>
    <row r="52" spans="1:5" ht="15">
      <c r="A52" s="175">
        <v>6</v>
      </c>
      <c r="B52" s="238" t="s">
        <v>277</v>
      </c>
      <c r="C52" s="176">
        <v>9</v>
      </c>
      <c r="D52" s="177">
        <v>2605000</v>
      </c>
      <c r="E52" s="177">
        <v>1727500</v>
      </c>
    </row>
    <row r="53" spans="1:5" ht="30">
      <c r="A53" s="175">
        <v>7</v>
      </c>
      <c r="B53" s="238" t="s">
        <v>287</v>
      </c>
      <c r="C53" s="176">
        <v>9</v>
      </c>
      <c r="D53" s="177">
        <v>1585000</v>
      </c>
      <c r="E53" s="177">
        <v>1096900</v>
      </c>
    </row>
    <row r="54" spans="1:5" ht="30">
      <c r="A54" s="175">
        <v>8</v>
      </c>
      <c r="B54" s="238" t="s">
        <v>315</v>
      </c>
      <c r="C54" s="176">
        <v>8</v>
      </c>
      <c r="D54" s="177">
        <v>840000</v>
      </c>
      <c r="E54" s="177">
        <v>739000</v>
      </c>
    </row>
    <row r="55" spans="1:5" ht="30">
      <c r="A55" s="175">
        <v>9</v>
      </c>
      <c r="B55" s="238" t="s">
        <v>283</v>
      </c>
      <c r="C55" s="176">
        <v>8</v>
      </c>
      <c r="D55" s="177">
        <v>326450</v>
      </c>
      <c r="E55" s="177">
        <v>280207</v>
      </c>
    </row>
    <row r="56" spans="1:5" ht="15">
      <c r="A56" s="175">
        <v>10</v>
      </c>
      <c r="B56" s="238" t="s">
        <v>278</v>
      </c>
      <c r="C56" s="176">
        <v>7</v>
      </c>
      <c r="D56" s="177">
        <v>1305000</v>
      </c>
      <c r="E56" s="177">
        <v>1291000</v>
      </c>
    </row>
    <row r="57" spans="1:5" ht="15">
      <c r="A57" s="175">
        <v>11</v>
      </c>
      <c r="B57" s="238" t="s">
        <v>289</v>
      </c>
      <c r="C57" s="176">
        <v>7</v>
      </c>
      <c r="D57" s="177">
        <v>935000</v>
      </c>
      <c r="E57" s="177">
        <v>644200</v>
      </c>
    </row>
    <row r="58" spans="1:5" ht="30">
      <c r="A58" s="175">
        <v>12</v>
      </c>
      <c r="B58" s="238" t="s">
        <v>280</v>
      </c>
      <c r="C58" s="176">
        <v>7</v>
      </c>
      <c r="D58" s="177">
        <v>705000</v>
      </c>
      <c r="E58" s="177">
        <v>523000</v>
      </c>
    </row>
    <row r="59" spans="1:5" ht="30">
      <c r="A59" s="175">
        <v>13</v>
      </c>
      <c r="B59" s="238" t="s">
        <v>282</v>
      </c>
      <c r="C59" s="178">
        <v>7</v>
      </c>
      <c r="D59" s="179">
        <v>665000</v>
      </c>
      <c r="E59" s="179">
        <v>265925</v>
      </c>
    </row>
    <row r="60" spans="1:5" ht="15">
      <c r="A60" s="175">
        <v>14</v>
      </c>
      <c r="B60" s="238" t="s">
        <v>284</v>
      </c>
      <c r="C60" s="178">
        <v>7</v>
      </c>
      <c r="D60" s="179">
        <v>1355000</v>
      </c>
      <c r="E60" s="179">
        <v>828900</v>
      </c>
    </row>
    <row r="61" spans="1:5" ht="30">
      <c r="A61" s="175">
        <v>15</v>
      </c>
      <c r="B61" s="238" t="s">
        <v>290</v>
      </c>
      <c r="C61" s="178">
        <v>7</v>
      </c>
      <c r="D61" s="179">
        <v>390250</v>
      </c>
      <c r="E61" s="179">
        <v>171915</v>
      </c>
    </row>
    <row r="62" spans="1:5" ht="30">
      <c r="A62" s="175">
        <v>16</v>
      </c>
      <c r="B62" s="238" t="s">
        <v>366</v>
      </c>
      <c r="C62" s="178">
        <v>6</v>
      </c>
      <c r="D62" s="179">
        <v>1150000</v>
      </c>
      <c r="E62" s="179">
        <v>664500</v>
      </c>
    </row>
    <row r="63" spans="1:5" ht="30">
      <c r="A63" s="175">
        <v>17</v>
      </c>
      <c r="B63" s="238" t="s">
        <v>367</v>
      </c>
      <c r="C63" s="178">
        <v>5</v>
      </c>
      <c r="D63" s="179">
        <v>580000</v>
      </c>
      <c r="E63" s="179">
        <v>234000</v>
      </c>
    </row>
    <row r="64" spans="1:5" ht="45">
      <c r="A64" s="175">
        <v>18</v>
      </c>
      <c r="B64" s="238" t="s">
        <v>448</v>
      </c>
      <c r="C64" s="178">
        <v>5</v>
      </c>
      <c r="D64" s="179">
        <v>1950000</v>
      </c>
      <c r="E64" s="179">
        <v>927475</v>
      </c>
    </row>
    <row r="65" spans="1:5" ht="15">
      <c r="A65" s="175">
        <v>19</v>
      </c>
      <c r="B65" s="238" t="s">
        <v>449</v>
      </c>
      <c r="C65" s="178">
        <v>5</v>
      </c>
      <c r="D65" s="179">
        <v>405000</v>
      </c>
      <c r="E65" s="179">
        <v>405000</v>
      </c>
    </row>
    <row r="66" spans="1:5" ht="15">
      <c r="A66" s="175">
        <v>20</v>
      </c>
      <c r="B66" s="238" t="s">
        <v>281</v>
      </c>
      <c r="C66" s="178">
        <v>5</v>
      </c>
      <c r="D66" s="179">
        <v>550000</v>
      </c>
      <c r="E66" s="179">
        <v>469500</v>
      </c>
    </row>
    <row r="67" spans="1:5" ht="15" customHeight="1">
      <c r="A67" s="443" t="s">
        <v>32</v>
      </c>
      <c r="B67" s="444"/>
      <c r="C67" s="444"/>
      <c r="D67" s="445"/>
      <c r="E67" s="171">
        <f>SUM(E47:E66)</f>
        <v>37746574</v>
      </c>
    </row>
    <row r="68" spans="1:2" ht="15">
      <c r="A68" s="3"/>
      <c r="B68" s="3" t="s">
        <v>18</v>
      </c>
    </row>
  </sheetData>
  <sheetProtection/>
  <mergeCells count="16">
    <mergeCell ref="A67:D67"/>
    <mergeCell ref="A32:D32"/>
    <mergeCell ref="B42:E42"/>
    <mergeCell ref="A44:A46"/>
    <mergeCell ref="B44:B46"/>
    <mergeCell ref="C44:C46"/>
    <mergeCell ref="D44:D46"/>
    <mergeCell ref="E44:E46"/>
    <mergeCell ref="A1:F1"/>
    <mergeCell ref="A4:E5"/>
    <mergeCell ref="B7:E7"/>
    <mergeCell ref="A9:A11"/>
    <mergeCell ref="B9:B11"/>
    <mergeCell ref="C9:C11"/>
    <mergeCell ref="D9:D11"/>
    <mergeCell ref="E9:E1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&amp;L18.03.2011&amp;CTÜRKİYE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86" t="s">
        <v>371</v>
      </c>
      <c r="B1" s="286"/>
      <c r="C1" s="286"/>
    </row>
    <row r="7" ht="15">
      <c r="B7" s="1"/>
    </row>
    <row r="8" ht="18">
      <c r="B8" s="184" t="s">
        <v>295</v>
      </c>
    </row>
    <row r="9" ht="15.75" thickBot="1"/>
    <row r="10" spans="1:3" ht="15.75">
      <c r="A10" s="185"/>
      <c r="B10" s="186"/>
      <c r="C10" s="187"/>
    </row>
    <row r="11" spans="1:3" ht="25.5">
      <c r="A11" s="188"/>
      <c r="B11" s="189"/>
      <c r="C11" s="190" t="s">
        <v>296</v>
      </c>
    </row>
    <row r="12" spans="1:3" ht="15">
      <c r="A12" s="188"/>
      <c r="B12" s="191" t="s">
        <v>0</v>
      </c>
      <c r="C12" s="192">
        <v>3</v>
      </c>
    </row>
    <row r="13" spans="1:3" ht="15.75">
      <c r="A13" s="193"/>
      <c r="B13" s="191" t="s">
        <v>297</v>
      </c>
      <c r="C13" s="194" t="s">
        <v>298</v>
      </c>
    </row>
    <row r="14" spans="1:3" ht="15.75">
      <c r="A14" s="193"/>
      <c r="B14" s="195" t="s">
        <v>299</v>
      </c>
      <c r="C14" s="192">
        <v>7</v>
      </c>
    </row>
    <row r="15" spans="1:3" ht="13.5" customHeight="1">
      <c r="A15" s="193"/>
      <c r="B15" s="195" t="s">
        <v>300</v>
      </c>
      <c r="C15" s="194">
        <v>8</v>
      </c>
    </row>
    <row r="16" spans="1:3" ht="15" customHeight="1">
      <c r="A16" s="196"/>
      <c r="B16" s="195" t="s">
        <v>301</v>
      </c>
      <c r="C16" s="192">
        <v>9</v>
      </c>
    </row>
    <row r="17" spans="1:3" ht="15.75">
      <c r="A17" s="196"/>
      <c r="B17" s="197" t="s">
        <v>302</v>
      </c>
      <c r="C17" s="192">
        <v>10</v>
      </c>
    </row>
    <row r="18" spans="1:3" ht="15.75">
      <c r="A18" s="196"/>
      <c r="B18" s="191" t="s">
        <v>303</v>
      </c>
      <c r="C18" s="192">
        <v>11</v>
      </c>
    </row>
    <row r="19" spans="1:3" ht="15">
      <c r="A19" s="198"/>
      <c r="B19" s="191" t="s">
        <v>304</v>
      </c>
      <c r="C19" s="199">
        <v>12</v>
      </c>
    </row>
    <row r="20" spans="1:3" ht="15">
      <c r="A20" s="198"/>
      <c r="B20" s="191" t="s">
        <v>305</v>
      </c>
      <c r="C20" s="199" t="s">
        <v>306</v>
      </c>
    </row>
    <row r="21" spans="1:3" ht="15">
      <c r="A21" s="198"/>
      <c r="B21" s="191" t="s">
        <v>307</v>
      </c>
      <c r="C21" s="199" t="s">
        <v>308</v>
      </c>
    </row>
    <row r="22" spans="1:3" ht="15">
      <c r="A22" s="198"/>
      <c r="B22" s="191" t="s">
        <v>309</v>
      </c>
      <c r="C22" s="199" t="s">
        <v>310</v>
      </c>
    </row>
    <row r="23" spans="1:3" ht="15">
      <c r="A23" s="198"/>
      <c r="B23" s="191" t="s">
        <v>311</v>
      </c>
      <c r="C23" s="199">
        <v>19</v>
      </c>
    </row>
    <row r="24" spans="1:3" ht="15">
      <c r="A24" s="198"/>
      <c r="B24" s="191" t="s">
        <v>312</v>
      </c>
      <c r="C24" s="199" t="s">
        <v>368</v>
      </c>
    </row>
    <row r="25" spans="1:3" ht="15">
      <c r="A25" s="198"/>
      <c r="B25" s="191" t="s">
        <v>313</v>
      </c>
      <c r="C25" s="199" t="s">
        <v>450</v>
      </c>
    </row>
    <row r="26" spans="1:3" ht="15">
      <c r="A26" s="198"/>
      <c r="B26" s="195" t="s">
        <v>314</v>
      </c>
      <c r="C26" s="199" t="s">
        <v>451</v>
      </c>
    </row>
    <row r="27" spans="1:3" ht="15.75" thickBot="1">
      <c r="A27" s="200"/>
      <c r="B27" s="201"/>
      <c r="C27" s="202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2" sqref="A2:I2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293" t="s">
        <v>372</v>
      </c>
      <c r="B2" s="293"/>
      <c r="C2" s="293"/>
      <c r="D2" s="293"/>
      <c r="E2" s="293"/>
      <c r="F2" s="293"/>
      <c r="G2" s="293"/>
      <c r="H2" s="293"/>
      <c r="I2" s="293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294" t="s">
        <v>0</v>
      </c>
      <c r="D6" s="294"/>
      <c r="E6" s="294"/>
      <c r="F6" s="294"/>
    </row>
    <row r="8" ht="15.75" thickBot="1"/>
    <row r="9" spans="1:8" ht="16.5" thickBot="1">
      <c r="A9" s="295"/>
      <c r="B9" s="296"/>
      <c r="C9" s="299" t="s">
        <v>1</v>
      </c>
      <c r="D9" s="300"/>
      <c r="E9" s="300"/>
      <c r="F9" s="300"/>
      <c r="G9" s="301"/>
      <c r="H9" s="302" t="s">
        <v>2</v>
      </c>
    </row>
    <row r="10" spans="1:8" ht="16.5" thickBot="1">
      <c r="A10" s="297"/>
      <c r="B10" s="298"/>
      <c r="C10" s="277" t="s">
        <v>3</v>
      </c>
      <c r="D10" s="275" t="s">
        <v>4</v>
      </c>
      <c r="E10" s="275" t="s">
        <v>5</v>
      </c>
      <c r="F10" s="275" t="s">
        <v>6</v>
      </c>
      <c r="G10" s="276" t="s">
        <v>7</v>
      </c>
      <c r="H10" s="303"/>
    </row>
    <row r="11" spans="1:8" ht="15" customHeight="1">
      <c r="A11" s="304" t="s">
        <v>8</v>
      </c>
      <c r="B11" s="253" t="s">
        <v>9</v>
      </c>
      <c r="C11" s="248">
        <v>234</v>
      </c>
      <c r="D11" s="241">
        <v>2</v>
      </c>
      <c r="E11" s="241">
        <v>0</v>
      </c>
      <c r="F11" s="241">
        <v>4663</v>
      </c>
      <c r="G11" s="269">
        <v>101</v>
      </c>
      <c r="H11" s="262">
        <f aca="true" t="shared" si="0" ref="H11:H17">SUM(C11:G11)</f>
        <v>5000</v>
      </c>
    </row>
    <row r="12" spans="1:8" ht="15.75" customHeight="1" thickBot="1">
      <c r="A12" s="289"/>
      <c r="B12" s="254" t="s">
        <v>10</v>
      </c>
      <c r="C12" s="249">
        <v>1171945949</v>
      </c>
      <c r="D12" s="246">
        <v>265000</v>
      </c>
      <c r="E12" s="246">
        <v>0</v>
      </c>
      <c r="F12" s="240">
        <v>901910100</v>
      </c>
      <c r="G12" s="270">
        <v>0</v>
      </c>
      <c r="H12" s="263">
        <f t="shared" si="0"/>
        <v>2074121049</v>
      </c>
    </row>
    <row r="13" spans="1:8" ht="15" customHeight="1">
      <c r="A13" s="290" t="s">
        <v>11</v>
      </c>
      <c r="B13" s="255" t="s">
        <v>12</v>
      </c>
      <c r="C13" s="248">
        <v>3</v>
      </c>
      <c r="D13" s="241">
        <v>6</v>
      </c>
      <c r="E13" s="241">
        <v>0</v>
      </c>
      <c r="F13" s="241">
        <v>35</v>
      </c>
      <c r="G13" s="269">
        <v>0</v>
      </c>
      <c r="H13" s="264">
        <f t="shared" si="0"/>
        <v>44</v>
      </c>
    </row>
    <row r="14" spans="1:8" ht="15" customHeight="1">
      <c r="A14" s="291"/>
      <c r="B14" s="256" t="s">
        <v>13</v>
      </c>
      <c r="C14" s="250">
        <v>36</v>
      </c>
      <c r="D14" s="2">
        <v>0</v>
      </c>
      <c r="E14" s="2">
        <v>0</v>
      </c>
      <c r="F14" s="2">
        <v>8</v>
      </c>
      <c r="G14" s="271">
        <v>0</v>
      </c>
      <c r="H14" s="265">
        <f t="shared" si="0"/>
        <v>44</v>
      </c>
    </row>
    <row r="15" spans="1:8" ht="15.75" customHeight="1" thickBot="1">
      <c r="A15" s="292"/>
      <c r="B15" s="256" t="s">
        <v>14</v>
      </c>
      <c r="C15" s="250">
        <v>190457451</v>
      </c>
      <c r="D15" s="2">
        <v>0</v>
      </c>
      <c r="E15" s="2">
        <v>0</v>
      </c>
      <c r="F15" s="2">
        <v>6931650</v>
      </c>
      <c r="G15" s="271">
        <v>0</v>
      </c>
      <c r="H15" s="265">
        <f t="shared" si="0"/>
        <v>197389101</v>
      </c>
    </row>
    <row r="16" spans="1:8" ht="15.75" customHeight="1">
      <c r="A16" s="287" t="s">
        <v>15</v>
      </c>
      <c r="B16" s="257" t="s">
        <v>9</v>
      </c>
      <c r="C16" s="250">
        <v>207</v>
      </c>
      <c r="D16" s="2">
        <v>3</v>
      </c>
      <c r="E16" s="2">
        <v>0</v>
      </c>
      <c r="F16" s="235">
        <v>890</v>
      </c>
      <c r="G16" s="271">
        <v>2</v>
      </c>
      <c r="H16" s="266">
        <f t="shared" si="0"/>
        <v>1102</v>
      </c>
    </row>
    <row r="17" spans="1:8" ht="15.75" customHeight="1">
      <c r="A17" s="288"/>
      <c r="B17" s="257" t="s">
        <v>386</v>
      </c>
      <c r="C17" s="250">
        <v>2132312371</v>
      </c>
      <c r="D17" s="2">
        <v>25020</v>
      </c>
      <c r="E17" s="2">
        <v>0</v>
      </c>
      <c r="F17" s="235">
        <v>1380164430</v>
      </c>
      <c r="G17" s="271">
        <v>5000</v>
      </c>
      <c r="H17" s="266">
        <f t="shared" si="0"/>
        <v>3512506821</v>
      </c>
    </row>
    <row r="18" spans="1:8" ht="15.75" thickBot="1">
      <c r="A18" s="289"/>
      <c r="B18" s="254" t="s">
        <v>14</v>
      </c>
      <c r="C18" s="251">
        <v>4513998837</v>
      </c>
      <c r="D18" s="242">
        <v>1150000</v>
      </c>
      <c r="E18" s="242">
        <v>0</v>
      </c>
      <c r="F18" s="243">
        <v>2104141880</v>
      </c>
      <c r="G18" s="272">
        <v>10000</v>
      </c>
      <c r="H18" s="263">
        <f>SUM(C18,D18,E18,F18,G18)</f>
        <v>6619300717</v>
      </c>
    </row>
    <row r="19" spans="1:8" ht="15">
      <c r="A19" s="290" t="s">
        <v>16</v>
      </c>
      <c r="B19" s="258" t="s">
        <v>9</v>
      </c>
      <c r="C19" s="248">
        <v>9</v>
      </c>
      <c r="D19" s="241">
        <v>1</v>
      </c>
      <c r="E19" s="241">
        <v>0</v>
      </c>
      <c r="F19" s="241">
        <v>7</v>
      </c>
      <c r="G19" s="269">
        <v>0</v>
      </c>
      <c r="H19" s="264">
        <v>17</v>
      </c>
    </row>
    <row r="20" spans="1:8" ht="15">
      <c r="A20" s="291"/>
      <c r="B20" s="259" t="s">
        <v>386</v>
      </c>
      <c r="C20" s="250">
        <v>71610000</v>
      </c>
      <c r="D20" s="2">
        <v>300000</v>
      </c>
      <c r="E20" s="2">
        <v>0</v>
      </c>
      <c r="F20" s="2">
        <v>26185500</v>
      </c>
      <c r="G20" s="271">
        <v>0</v>
      </c>
      <c r="H20" s="265">
        <f>SUM(C20:G20)</f>
        <v>98095500</v>
      </c>
    </row>
    <row r="21" spans="1:8" ht="15.75" thickBot="1">
      <c r="A21" s="292"/>
      <c r="B21" s="260" t="s">
        <v>14</v>
      </c>
      <c r="C21" s="249">
        <v>14445000</v>
      </c>
      <c r="D21" s="239">
        <v>10000</v>
      </c>
      <c r="E21" s="239">
        <v>0</v>
      </c>
      <c r="F21" s="240">
        <v>9382500</v>
      </c>
      <c r="G21" s="273">
        <v>0</v>
      </c>
      <c r="H21" s="267">
        <f>SUM(C21:G21)</f>
        <v>23837500</v>
      </c>
    </row>
    <row r="22" spans="1:8" ht="16.5" thickBot="1">
      <c r="A22" s="247" t="s">
        <v>17</v>
      </c>
      <c r="B22" s="261" t="s">
        <v>9</v>
      </c>
      <c r="C22" s="252">
        <v>84</v>
      </c>
      <c r="D22" s="244">
        <v>9</v>
      </c>
      <c r="E22" s="244">
        <v>0</v>
      </c>
      <c r="F22" s="245">
        <v>817</v>
      </c>
      <c r="G22" s="274">
        <v>74</v>
      </c>
      <c r="H22" s="268">
        <f>SUM(C22:G22)</f>
        <v>984</v>
      </c>
    </row>
    <row r="24" spans="1:2" ht="15">
      <c r="A24" s="232" t="s">
        <v>18</v>
      </c>
      <c r="B24" s="232"/>
    </row>
    <row r="27" ht="15">
      <c r="A27" s="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&amp;L18.03.2011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I12" sqref="I12"/>
    </sheetView>
  </sheetViews>
  <sheetFormatPr defaultColWidth="9.140625" defaultRowHeight="15"/>
  <cols>
    <col min="1" max="1" width="19.421875" style="52" customWidth="1"/>
    <col min="2" max="2" width="5.7109375" style="51" bestFit="1" customWidth="1"/>
    <col min="3" max="3" width="10.140625" style="53" customWidth="1"/>
    <col min="4" max="5" width="4.28125" style="51" bestFit="1" customWidth="1"/>
    <col min="6" max="6" width="11.57421875" style="53" customWidth="1"/>
    <col min="7" max="7" width="11.28125" style="51" customWidth="1"/>
    <col min="8" max="8" width="11.7109375" style="51" customWidth="1"/>
    <col min="9" max="9" width="6.7109375" style="51" customWidth="1"/>
    <col min="10" max="247" width="9.140625" style="5" customWidth="1"/>
    <col min="248" max="248" width="19.421875" style="5" customWidth="1"/>
    <col min="249" max="249" width="5.7109375" style="5" bestFit="1" customWidth="1"/>
    <col min="250" max="250" width="10.140625" style="5" customWidth="1"/>
    <col min="251" max="252" width="4.28125" style="5" bestFit="1" customWidth="1"/>
    <col min="253" max="253" width="11.57421875" style="5" customWidth="1"/>
    <col min="254" max="254" width="11.28125" style="5" customWidth="1"/>
    <col min="255" max="255" width="11.7109375" style="5" customWidth="1"/>
    <col min="256" max="16384" width="6.7109375" style="5" customWidth="1"/>
  </cols>
  <sheetData>
    <row r="1" spans="1:9" ht="15.75" customHeight="1" thickBot="1">
      <c r="A1" s="305" t="s">
        <v>373</v>
      </c>
      <c r="B1" s="286"/>
      <c r="C1" s="286"/>
      <c r="D1" s="286"/>
      <c r="E1" s="286"/>
      <c r="F1" s="286"/>
      <c r="G1" s="286"/>
      <c r="H1" s="286"/>
      <c r="I1" s="286"/>
    </row>
    <row r="2" spans="1:9" ht="15.75" customHeight="1" thickBot="1">
      <c r="A2" s="306" t="s">
        <v>19</v>
      </c>
      <c r="B2" s="306"/>
      <c r="C2" s="306"/>
      <c r="D2" s="306"/>
      <c r="E2" s="306"/>
      <c r="F2" s="306"/>
      <c r="G2" s="306"/>
      <c r="H2" s="306"/>
      <c r="I2" s="306"/>
    </row>
    <row r="3" spans="1:9" ht="9.75" customHeight="1">
      <c r="A3" s="307" t="s">
        <v>20</v>
      </c>
      <c r="B3" s="310" t="s">
        <v>8</v>
      </c>
      <c r="C3" s="310"/>
      <c r="D3" s="310" t="s">
        <v>11</v>
      </c>
      <c r="E3" s="310"/>
      <c r="F3" s="310"/>
      <c r="G3" s="209" t="s">
        <v>21</v>
      </c>
      <c r="H3" s="209" t="s">
        <v>22</v>
      </c>
      <c r="I3" s="6" t="s">
        <v>17</v>
      </c>
    </row>
    <row r="4" spans="1:9" ht="12.75" customHeight="1">
      <c r="A4" s="308"/>
      <c r="B4" s="7"/>
      <c r="C4" s="8"/>
      <c r="D4" s="311" t="s">
        <v>9</v>
      </c>
      <c r="E4" s="311"/>
      <c r="F4" s="9"/>
      <c r="G4" s="7"/>
      <c r="H4" s="7"/>
      <c r="I4" s="10"/>
    </row>
    <row r="5" spans="1:9" ht="9.75" customHeight="1">
      <c r="A5" s="308"/>
      <c r="B5" s="210" t="s">
        <v>9</v>
      </c>
      <c r="C5" s="210" t="s">
        <v>10</v>
      </c>
      <c r="D5" s="311"/>
      <c r="E5" s="311"/>
      <c r="F5" s="11" t="s">
        <v>14</v>
      </c>
      <c r="G5" s="210" t="s">
        <v>9</v>
      </c>
      <c r="H5" s="210" t="s">
        <v>9</v>
      </c>
      <c r="I5" s="12" t="s">
        <v>9</v>
      </c>
    </row>
    <row r="6" spans="1:9" ht="9.75" thickBot="1">
      <c r="A6" s="309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21" customFormat="1" ht="11.25">
      <c r="A7" s="16" t="s">
        <v>25</v>
      </c>
      <c r="B7" s="17"/>
      <c r="C7" s="18"/>
      <c r="D7" s="19"/>
      <c r="E7" s="19"/>
      <c r="F7" s="18"/>
      <c r="G7" s="19"/>
      <c r="H7" s="19"/>
      <c r="I7" s="20"/>
    </row>
    <row r="8" spans="1:9" s="21" customFormat="1" ht="11.25">
      <c r="A8" s="16" t="s">
        <v>26</v>
      </c>
      <c r="B8" s="22">
        <f>SUM(B15,B22,B29,B36,B43,B50,B57,B64,B72,B79,B86,B93,B100,B107,B114,B121,B128,B138,B145,B152,B159)</f>
        <v>234</v>
      </c>
      <c r="C8" s="22">
        <f aca="true" t="shared" si="0" ref="C8:I8">SUM(C15,C22,C29,C36,C43,C50,C57,C64,C72,C79,C86,C93,C100,C107,C114,C121,C128,C138,C145,C152,C159)</f>
        <v>1171945949</v>
      </c>
      <c r="D8" s="22">
        <f t="shared" si="0"/>
        <v>3</v>
      </c>
      <c r="E8" s="22">
        <f t="shared" si="0"/>
        <v>36</v>
      </c>
      <c r="F8" s="22">
        <f t="shared" si="0"/>
        <v>190457451</v>
      </c>
      <c r="G8" s="22">
        <f t="shared" si="0"/>
        <v>207</v>
      </c>
      <c r="H8" s="22">
        <f t="shared" si="0"/>
        <v>9</v>
      </c>
      <c r="I8" s="22">
        <f t="shared" si="0"/>
        <v>84</v>
      </c>
    </row>
    <row r="9" spans="1:9" s="21" customFormat="1" ht="11.25">
      <c r="A9" s="16" t="s">
        <v>27</v>
      </c>
      <c r="B9" s="22">
        <f>SUM(B16,B23,B30,B37,B44,B51,B58,B65,B73,B80,B87,B94,B101,B108,B115,B122,B129,B139,B146,B153,B160)</f>
        <v>2</v>
      </c>
      <c r="C9" s="22">
        <f aca="true" t="shared" si="1" ref="C9:I9">SUM(C16,C23,C30,C37,C44,C51,C58,C65,C73,C80,C87,C94,C101,C108,C115,C122,C129,C139,C146,C153,C160)</f>
        <v>265000</v>
      </c>
      <c r="D9" s="22">
        <f t="shared" si="1"/>
        <v>6</v>
      </c>
      <c r="E9" s="22">
        <f t="shared" si="1"/>
        <v>0</v>
      </c>
      <c r="F9" s="22">
        <f t="shared" si="1"/>
        <v>0</v>
      </c>
      <c r="G9" s="22">
        <f t="shared" si="1"/>
        <v>3</v>
      </c>
      <c r="H9" s="22">
        <f t="shared" si="1"/>
        <v>1</v>
      </c>
      <c r="I9" s="22">
        <f t="shared" si="1"/>
        <v>9</v>
      </c>
    </row>
    <row r="10" spans="1:9" s="21" customFormat="1" ht="11.25">
      <c r="A10" s="16" t="s">
        <v>28</v>
      </c>
      <c r="B10" s="22">
        <f>SUM(B17,B24,B31,B38,B45,B52,B59,B66,B74,B81,B88,B95,B102,B109,B116,B123,B130,B140,B147,B154,B161)</f>
        <v>0</v>
      </c>
      <c r="C10" s="22">
        <f aca="true" t="shared" si="2" ref="C10:I10">SUM(C17,C24,C31,C38,C45,C52,C59,C66,C74,C81,C88,C95,C102,C109,C116,C123,C130,C140,C147,C154,C161)</f>
        <v>0</v>
      </c>
      <c r="D10" s="22">
        <f t="shared" si="2"/>
        <v>0</v>
      </c>
      <c r="E10" s="22">
        <f t="shared" si="2"/>
        <v>0</v>
      </c>
      <c r="F10" s="22">
        <f t="shared" si="2"/>
        <v>0</v>
      </c>
      <c r="G10" s="22">
        <f t="shared" si="2"/>
        <v>0</v>
      </c>
      <c r="H10" s="22">
        <f t="shared" si="2"/>
        <v>0</v>
      </c>
      <c r="I10" s="22">
        <f t="shared" si="2"/>
        <v>0</v>
      </c>
    </row>
    <row r="11" spans="1:9" s="21" customFormat="1" ht="11.25">
      <c r="A11" s="16" t="s">
        <v>29</v>
      </c>
      <c r="B11" s="22">
        <f>SUM(B18,B25,B32,B39,B46,B53,B60,B67,B75,B82,B89,B96,B103,B110,B117,B124,B131,B141,B148,B155,B162)</f>
        <v>4663</v>
      </c>
      <c r="C11" s="22">
        <f aca="true" t="shared" si="3" ref="C11:I11">SUM(C18,C25,C32,C39,C46,C53,C60,C67,C75,C82,C89,C96,C103,C110,C117,C124,C131,C141,C148,C155,C162)</f>
        <v>901910100</v>
      </c>
      <c r="D11" s="22">
        <f t="shared" si="3"/>
        <v>35</v>
      </c>
      <c r="E11" s="22">
        <f t="shared" si="3"/>
        <v>8</v>
      </c>
      <c r="F11" s="22">
        <f t="shared" si="3"/>
        <v>6931650</v>
      </c>
      <c r="G11" s="22">
        <f t="shared" si="3"/>
        <v>890</v>
      </c>
      <c r="H11" s="22">
        <f t="shared" si="3"/>
        <v>7</v>
      </c>
      <c r="I11" s="22">
        <f t="shared" si="3"/>
        <v>817</v>
      </c>
    </row>
    <row r="12" spans="1:9" s="21" customFormat="1" ht="12" thickBot="1">
      <c r="A12" s="23" t="s">
        <v>30</v>
      </c>
      <c r="B12" s="24">
        <f>SUM(B19,B26,B33,B40,B47,B54,B61,B68,B76,B83,B90,B97,B104,B111,B118,B125,B132,B142,B156,B163)</f>
        <v>101</v>
      </c>
      <c r="C12" s="24">
        <f aca="true" t="shared" si="4" ref="C12:I12">SUM(C19,C26,C33,C40,C47,C54,C61,C68,C76,C83,C90,C97,C104,C111,C118,C125,C132,C142,C156,C163)</f>
        <v>0</v>
      </c>
      <c r="D12" s="24">
        <f t="shared" si="4"/>
        <v>0</v>
      </c>
      <c r="E12" s="24">
        <f t="shared" si="4"/>
        <v>0</v>
      </c>
      <c r="F12" s="24">
        <f t="shared" si="4"/>
        <v>0</v>
      </c>
      <c r="G12" s="24">
        <f t="shared" si="4"/>
        <v>2</v>
      </c>
      <c r="H12" s="24">
        <f t="shared" si="4"/>
        <v>0</v>
      </c>
      <c r="I12" s="24">
        <f>SUM(I19,I26,I33,I40,I47,I54,I61,I68,I76,I83,I90,I97,I104,I111,I118,I125,I132,I142,I149,I156,I163)</f>
        <v>74</v>
      </c>
    </row>
    <row r="13" spans="1:9" s="21" customFormat="1" ht="12" thickBot="1">
      <c r="A13" s="312" t="s">
        <v>31</v>
      </c>
      <c r="B13" s="315"/>
      <c r="C13" s="315"/>
      <c r="D13" s="315"/>
      <c r="E13" s="315"/>
      <c r="F13" s="315"/>
      <c r="G13" s="315"/>
      <c r="H13" s="315"/>
      <c r="I13" s="316"/>
    </row>
    <row r="14" spans="1:9" s="21" customFormat="1" ht="11.25">
      <c r="A14" s="25" t="s">
        <v>32</v>
      </c>
      <c r="B14" s="26">
        <f>SUM(B15,B16,B17,B18,B19)</f>
        <v>143</v>
      </c>
      <c r="C14" s="26">
        <f aca="true" t="shared" si="5" ref="C14:I14">SUM(C15,C16,C17,C18,C19)</f>
        <v>34745000</v>
      </c>
      <c r="D14" s="26">
        <f t="shared" si="5"/>
        <v>1</v>
      </c>
      <c r="E14" s="26">
        <f t="shared" si="5"/>
        <v>1</v>
      </c>
      <c r="F14" s="26">
        <f t="shared" si="5"/>
        <v>110000</v>
      </c>
      <c r="G14" s="26">
        <f t="shared" si="5"/>
        <v>27</v>
      </c>
      <c r="H14" s="26">
        <f t="shared" si="5"/>
        <v>0</v>
      </c>
      <c r="I14" s="26">
        <f t="shared" si="5"/>
        <v>24</v>
      </c>
    </row>
    <row r="15" spans="1:9" s="21" customFormat="1" ht="11.25">
      <c r="A15" s="25" t="s">
        <v>33</v>
      </c>
      <c r="B15" s="27">
        <v>8</v>
      </c>
      <c r="C15" s="28">
        <v>6250000</v>
      </c>
      <c r="D15" s="29">
        <v>0</v>
      </c>
      <c r="E15" s="30">
        <v>1</v>
      </c>
      <c r="F15" s="31">
        <v>110000</v>
      </c>
      <c r="G15" s="30">
        <v>9</v>
      </c>
      <c r="H15" s="29">
        <v>0</v>
      </c>
      <c r="I15" s="32">
        <v>3</v>
      </c>
    </row>
    <row r="16" spans="1:9" s="21" customFormat="1" ht="11.25">
      <c r="A16" s="25" t="s">
        <v>34</v>
      </c>
      <c r="B16" s="27">
        <v>0</v>
      </c>
      <c r="C16" s="28">
        <v>0</v>
      </c>
      <c r="D16" s="29">
        <v>1</v>
      </c>
      <c r="E16" s="29">
        <v>0</v>
      </c>
      <c r="F16" s="28">
        <v>0</v>
      </c>
      <c r="G16" s="29">
        <v>0</v>
      </c>
      <c r="H16" s="29">
        <v>0</v>
      </c>
      <c r="I16" s="33">
        <v>0</v>
      </c>
    </row>
    <row r="17" spans="1:9" ht="11.25">
      <c r="A17" s="25" t="s">
        <v>35</v>
      </c>
      <c r="B17" s="27">
        <v>0</v>
      </c>
      <c r="C17" s="28">
        <v>0</v>
      </c>
      <c r="D17" s="29">
        <v>0</v>
      </c>
      <c r="E17" s="29">
        <v>0</v>
      </c>
      <c r="F17" s="28">
        <v>0</v>
      </c>
      <c r="G17" s="29">
        <v>0</v>
      </c>
      <c r="H17" s="29">
        <v>0</v>
      </c>
      <c r="I17" s="33">
        <v>0</v>
      </c>
    </row>
    <row r="18" spans="1:10" ht="11.25">
      <c r="A18" s="25" t="s">
        <v>36</v>
      </c>
      <c r="B18" s="27">
        <v>110</v>
      </c>
      <c r="C18" s="28">
        <v>28495000</v>
      </c>
      <c r="D18" s="29">
        <v>0</v>
      </c>
      <c r="E18" s="29">
        <v>0</v>
      </c>
      <c r="F18" s="28">
        <v>0</v>
      </c>
      <c r="G18" s="30">
        <v>17</v>
      </c>
      <c r="H18" s="29">
        <v>0</v>
      </c>
      <c r="I18" s="32">
        <v>15</v>
      </c>
      <c r="J18" s="34"/>
    </row>
    <row r="19" spans="1:9" ht="12" thickBot="1">
      <c r="A19" s="35" t="s">
        <v>30</v>
      </c>
      <c r="B19" s="36">
        <v>25</v>
      </c>
      <c r="C19" s="37">
        <v>0</v>
      </c>
      <c r="D19" s="38">
        <v>0</v>
      </c>
      <c r="E19" s="38">
        <v>0</v>
      </c>
      <c r="F19" s="37">
        <v>0</v>
      </c>
      <c r="G19" s="39">
        <v>1</v>
      </c>
      <c r="H19" s="38">
        <v>0</v>
      </c>
      <c r="I19" s="40">
        <v>6</v>
      </c>
    </row>
    <row r="20" spans="1:9" ht="12" thickBot="1">
      <c r="A20" s="312" t="s">
        <v>37</v>
      </c>
      <c r="B20" s="313"/>
      <c r="C20" s="313"/>
      <c r="D20" s="313"/>
      <c r="E20" s="313"/>
      <c r="F20" s="313"/>
      <c r="G20" s="313"/>
      <c r="H20" s="313"/>
      <c r="I20" s="314"/>
    </row>
    <row r="21" spans="1:9" ht="11.25">
      <c r="A21" s="25" t="s">
        <v>32</v>
      </c>
      <c r="B21" s="26">
        <f>SUM(B22,B23,B24,B25,B26)</f>
        <v>82</v>
      </c>
      <c r="C21" s="26">
        <f aca="true" t="shared" si="6" ref="C21:I21">SUM(C22,C23,C24,C25,C26)</f>
        <v>27426000</v>
      </c>
      <c r="D21" s="26">
        <f t="shared" si="6"/>
        <v>1</v>
      </c>
      <c r="E21" s="26">
        <f t="shared" si="6"/>
        <v>1</v>
      </c>
      <c r="F21" s="26">
        <f t="shared" si="6"/>
        <v>505000</v>
      </c>
      <c r="G21" s="26">
        <f t="shared" si="6"/>
        <v>16</v>
      </c>
      <c r="H21" s="26">
        <f t="shared" si="6"/>
        <v>0</v>
      </c>
      <c r="I21" s="26">
        <f t="shared" si="6"/>
        <v>5</v>
      </c>
    </row>
    <row r="22" spans="1:9" ht="11.25">
      <c r="A22" s="25" t="s">
        <v>33</v>
      </c>
      <c r="B22" s="27">
        <v>9</v>
      </c>
      <c r="C22" s="28">
        <v>3400000</v>
      </c>
      <c r="D22" s="29">
        <v>0</v>
      </c>
      <c r="E22" s="30">
        <v>1</v>
      </c>
      <c r="F22" s="31">
        <v>505000</v>
      </c>
      <c r="G22" s="30">
        <v>3</v>
      </c>
      <c r="H22" s="29">
        <v>0</v>
      </c>
      <c r="I22" s="33">
        <v>2</v>
      </c>
    </row>
    <row r="23" spans="1:9" s="21" customFormat="1" ht="11.25">
      <c r="A23" s="25" t="s">
        <v>34</v>
      </c>
      <c r="B23" s="27">
        <v>0</v>
      </c>
      <c r="C23" s="28">
        <v>0</v>
      </c>
      <c r="D23" s="29">
        <v>0</v>
      </c>
      <c r="E23" s="29">
        <v>0</v>
      </c>
      <c r="F23" s="28">
        <v>0</v>
      </c>
      <c r="G23" s="29">
        <v>0</v>
      </c>
      <c r="H23" s="29">
        <v>0</v>
      </c>
      <c r="I23" s="33">
        <v>0</v>
      </c>
    </row>
    <row r="24" spans="1:9" ht="11.25">
      <c r="A24" s="25" t="s">
        <v>35</v>
      </c>
      <c r="B24" s="27">
        <v>0</v>
      </c>
      <c r="C24" s="28">
        <v>0</v>
      </c>
      <c r="D24" s="29">
        <v>0</v>
      </c>
      <c r="E24" s="29">
        <v>0</v>
      </c>
      <c r="F24" s="28">
        <v>0</v>
      </c>
      <c r="G24" s="29">
        <v>0</v>
      </c>
      <c r="H24" s="29">
        <v>0</v>
      </c>
      <c r="I24" s="33">
        <v>0</v>
      </c>
    </row>
    <row r="25" spans="1:9" ht="11.25">
      <c r="A25" s="25" t="s">
        <v>36</v>
      </c>
      <c r="B25" s="27">
        <v>73</v>
      </c>
      <c r="C25" s="28">
        <v>24026000</v>
      </c>
      <c r="D25" s="29">
        <v>1</v>
      </c>
      <c r="E25" s="30">
        <v>0</v>
      </c>
      <c r="F25" s="31">
        <v>0</v>
      </c>
      <c r="G25" s="30">
        <v>13</v>
      </c>
      <c r="H25" s="29">
        <v>0</v>
      </c>
      <c r="I25" s="33">
        <v>3</v>
      </c>
    </row>
    <row r="26" spans="1:9" ht="12" thickBot="1">
      <c r="A26" s="35" t="s">
        <v>30</v>
      </c>
      <c r="B26" s="36">
        <v>0</v>
      </c>
      <c r="C26" s="37">
        <v>0</v>
      </c>
      <c r="D26" s="38">
        <v>0</v>
      </c>
      <c r="E26" s="38">
        <v>0</v>
      </c>
      <c r="F26" s="37">
        <v>0</v>
      </c>
      <c r="G26" s="38">
        <v>0</v>
      </c>
      <c r="H26" s="38">
        <v>0</v>
      </c>
      <c r="I26" s="41">
        <v>0</v>
      </c>
    </row>
    <row r="27" spans="1:9" ht="12" thickBot="1">
      <c r="A27" s="312" t="s">
        <v>38</v>
      </c>
      <c r="B27" s="313"/>
      <c r="C27" s="313"/>
      <c r="D27" s="313"/>
      <c r="E27" s="313"/>
      <c r="F27" s="313"/>
      <c r="G27" s="313"/>
      <c r="H27" s="313"/>
      <c r="I27" s="314"/>
    </row>
    <row r="28" spans="1:9" ht="11.25">
      <c r="A28" s="25" t="s">
        <v>32</v>
      </c>
      <c r="B28" s="26">
        <f>SUM(B29,B30,B31,B32,B33)</f>
        <v>822</v>
      </c>
      <c r="C28" s="26">
        <f aca="true" t="shared" si="7" ref="C28:H28">SUM(C29,C30,C31,C32,C33)</f>
        <v>220570489</v>
      </c>
      <c r="D28" s="26">
        <f t="shared" si="7"/>
        <v>7</v>
      </c>
      <c r="E28" s="26">
        <f t="shared" si="7"/>
        <v>7</v>
      </c>
      <c r="F28" s="26">
        <f t="shared" si="7"/>
        <v>27911450</v>
      </c>
      <c r="G28" s="26">
        <f t="shared" si="7"/>
        <v>223</v>
      </c>
      <c r="H28" s="26">
        <f t="shared" si="7"/>
        <v>6</v>
      </c>
      <c r="I28" s="26">
        <f>SUM(I29,I30,I31,I32,I33)</f>
        <v>205</v>
      </c>
    </row>
    <row r="29" spans="1:9" ht="11.25">
      <c r="A29" s="25" t="s">
        <v>33</v>
      </c>
      <c r="B29" s="27">
        <v>41</v>
      </c>
      <c r="C29" s="28">
        <v>73206214</v>
      </c>
      <c r="D29" s="29">
        <v>0</v>
      </c>
      <c r="E29" s="30">
        <v>6</v>
      </c>
      <c r="F29" s="31">
        <v>27761450</v>
      </c>
      <c r="G29" s="30">
        <v>41</v>
      </c>
      <c r="H29" s="29">
        <v>5</v>
      </c>
      <c r="I29" s="32">
        <v>17</v>
      </c>
    </row>
    <row r="30" spans="1:9" ht="11.25">
      <c r="A30" s="25" t="s">
        <v>34</v>
      </c>
      <c r="B30" s="27">
        <v>0</v>
      </c>
      <c r="C30" s="28">
        <v>0</v>
      </c>
      <c r="D30" s="29">
        <v>1</v>
      </c>
      <c r="E30" s="29">
        <v>0</v>
      </c>
      <c r="F30" s="28">
        <v>0</v>
      </c>
      <c r="G30" s="29">
        <v>1</v>
      </c>
      <c r="H30" s="29">
        <v>0</v>
      </c>
      <c r="I30" s="32">
        <v>4</v>
      </c>
    </row>
    <row r="31" spans="1:9" ht="11.25">
      <c r="A31" s="25" t="s">
        <v>35</v>
      </c>
      <c r="B31" s="27">
        <v>0</v>
      </c>
      <c r="C31" s="28">
        <v>0</v>
      </c>
      <c r="D31" s="29">
        <v>0</v>
      </c>
      <c r="E31" s="29">
        <v>0</v>
      </c>
      <c r="F31" s="28">
        <v>0</v>
      </c>
      <c r="G31" s="29">
        <v>0</v>
      </c>
      <c r="H31" s="29">
        <v>0</v>
      </c>
      <c r="I31" s="32">
        <v>0</v>
      </c>
    </row>
    <row r="32" spans="1:9" ht="11.25">
      <c r="A32" s="25" t="s">
        <v>36</v>
      </c>
      <c r="B32" s="27">
        <v>779</v>
      </c>
      <c r="C32" s="28">
        <v>147364275</v>
      </c>
      <c r="D32" s="29">
        <v>6</v>
      </c>
      <c r="E32" s="30">
        <v>1</v>
      </c>
      <c r="F32" s="31">
        <v>150000</v>
      </c>
      <c r="G32" s="30">
        <v>181</v>
      </c>
      <c r="H32" s="29">
        <v>1</v>
      </c>
      <c r="I32" s="32">
        <v>184</v>
      </c>
    </row>
    <row r="33" spans="1:9" ht="12" thickBot="1">
      <c r="A33" s="35" t="s">
        <v>30</v>
      </c>
      <c r="B33" s="36">
        <v>2</v>
      </c>
      <c r="C33" s="37">
        <v>0</v>
      </c>
      <c r="D33" s="38">
        <v>0</v>
      </c>
      <c r="E33" s="38">
        <v>0</v>
      </c>
      <c r="F33" s="37">
        <v>0</v>
      </c>
      <c r="G33" s="39">
        <v>0</v>
      </c>
      <c r="H33" s="38">
        <v>0</v>
      </c>
      <c r="I33" s="41">
        <v>0</v>
      </c>
    </row>
    <row r="34" spans="1:9" ht="12" thickBot="1">
      <c r="A34" s="312" t="s">
        <v>39</v>
      </c>
      <c r="B34" s="313"/>
      <c r="C34" s="313"/>
      <c r="D34" s="313"/>
      <c r="E34" s="313"/>
      <c r="F34" s="313"/>
      <c r="G34" s="313"/>
      <c r="H34" s="313"/>
      <c r="I34" s="314"/>
    </row>
    <row r="35" spans="1:9" ht="11.25">
      <c r="A35" s="25" t="s">
        <v>32</v>
      </c>
      <c r="B35" s="26">
        <f>SUM(B36,B37,B38,B39,B40)</f>
        <v>61</v>
      </c>
      <c r="C35" s="26">
        <f aca="true" t="shared" si="8" ref="C35:I35">SUM(C36,C37,C38,C39,C40)</f>
        <v>9720000</v>
      </c>
      <c r="D35" s="26">
        <f t="shared" si="8"/>
        <v>5</v>
      </c>
      <c r="E35" s="26">
        <f t="shared" si="8"/>
        <v>5</v>
      </c>
      <c r="F35" s="26">
        <f t="shared" si="8"/>
        <v>35650000</v>
      </c>
      <c r="G35" s="26">
        <f t="shared" si="8"/>
        <v>48</v>
      </c>
      <c r="H35" s="26">
        <f t="shared" si="8"/>
        <v>0</v>
      </c>
      <c r="I35" s="26">
        <f t="shared" si="8"/>
        <v>5</v>
      </c>
    </row>
    <row r="36" spans="1:9" ht="11.25">
      <c r="A36" s="25" t="s">
        <v>33</v>
      </c>
      <c r="B36" s="27">
        <v>16</v>
      </c>
      <c r="C36" s="28">
        <v>5450000</v>
      </c>
      <c r="D36" s="29">
        <v>0</v>
      </c>
      <c r="E36" s="30">
        <v>5</v>
      </c>
      <c r="F36" s="31">
        <v>35650000</v>
      </c>
      <c r="G36" s="30">
        <v>36</v>
      </c>
      <c r="H36" s="29">
        <v>0</v>
      </c>
      <c r="I36" s="32">
        <v>1</v>
      </c>
    </row>
    <row r="37" spans="1:9" s="21" customFormat="1" ht="11.25">
      <c r="A37" s="25" t="s">
        <v>34</v>
      </c>
      <c r="B37" s="27">
        <v>0</v>
      </c>
      <c r="C37" s="28">
        <v>0</v>
      </c>
      <c r="D37" s="29">
        <v>0</v>
      </c>
      <c r="E37" s="29">
        <v>0</v>
      </c>
      <c r="F37" s="28">
        <v>0</v>
      </c>
      <c r="G37" s="29">
        <v>0</v>
      </c>
      <c r="H37" s="29">
        <v>0</v>
      </c>
      <c r="I37" s="33">
        <v>0</v>
      </c>
    </row>
    <row r="38" spans="1:9" ht="11.25">
      <c r="A38" s="25" t="s">
        <v>35</v>
      </c>
      <c r="B38" s="27">
        <v>0</v>
      </c>
      <c r="C38" s="28">
        <v>0</v>
      </c>
      <c r="D38" s="29">
        <v>0</v>
      </c>
      <c r="E38" s="29">
        <v>0</v>
      </c>
      <c r="F38" s="28">
        <v>0</v>
      </c>
      <c r="G38" s="29">
        <v>0</v>
      </c>
      <c r="H38" s="29">
        <v>0</v>
      </c>
      <c r="I38" s="33">
        <v>0</v>
      </c>
    </row>
    <row r="39" spans="1:9" ht="11.25">
      <c r="A39" s="25" t="s">
        <v>36</v>
      </c>
      <c r="B39" s="27">
        <v>45</v>
      </c>
      <c r="C39" s="28">
        <v>4270000</v>
      </c>
      <c r="D39" s="29">
        <v>5</v>
      </c>
      <c r="E39" s="29">
        <v>0</v>
      </c>
      <c r="F39" s="28">
        <v>0</v>
      </c>
      <c r="G39" s="30">
        <v>12</v>
      </c>
      <c r="H39" s="29">
        <v>0</v>
      </c>
      <c r="I39" s="32">
        <v>4</v>
      </c>
    </row>
    <row r="40" spans="1:9" ht="12" thickBot="1">
      <c r="A40" s="35" t="s">
        <v>30</v>
      </c>
      <c r="B40" s="36">
        <v>0</v>
      </c>
      <c r="C40" s="37">
        <v>0</v>
      </c>
      <c r="D40" s="38">
        <v>0</v>
      </c>
      <c r="E40" s="38">
        <v>0</v>
      </c>
      <c r="F40" s="37">
        <v>0</v>
      </c>
      <c r="G40" s="38">
        <v>0</v>
      </c>
      <c r="H40" s="38">
        <v>0</v>
      </c>
      <c r="I40" s="40">
        <v>0</v>
      </c>
    </row>
    <row r="41" spans="1:9" ht="12" thickBot="1">
      <c r="A41" s="312" t="s">
        <v>40</v>
      </c>
      <c r="B41" s="313"/>
      <c r="C41" s="313"/>
      <c r="D41" s="313"/>
      <c r="E41" s="313"/>
      <c r="F41" s="313"/>
      <c r="G41" s="313"/>
      <c r="H41" s="313"/>
      <c r="I41" s="314"/>
    </row>
    <row r="42" spans="1:9" ht="11.25">
      <c r="A42" s="25" t="s">
        <v>32</v>
      </c>
      <c r="B42" s="26">
        <f>SUM(B43,B44,B45,B46,B47)</f>
        <v>15</v>
      </c>
      <c r="C42" s="26">
        <f aca="true" t="shared" si="9" ref="C42:I42">SUM(C43,C44,C45,C46,C47)</f>
        <v>3185000</v>
      </c>
      <c r="D42" s="26">
        <f t="shared" si="9"/>
        <v>0</v>
      </c>
      <c r="E42" s="26">
        <f t="shared" si="9"/>
        <v>0</v>
      </c>
      <c r="F42" s="26">
        <f t="shared" si="9"/>
        <v>0</v>
      </c>
      <c r="G42" s="26">
        <f t="shared" si="9"/>
        <v>3</v>
      </c>
      <c r="H42" s="26">
        <f t="shared" si="9"/>
        <v>0</v>
      </c>
      <c r="I42" s="26">
        <f t="shared" si="9"/>
        <v>2</v>
      </c>
    </row>
    <row r="43" spans="1:9" ht="11.25">
      <c r="A43" s="25" t="s">
        <v>33</v>
      </c>
      <c r="B43" s="27">
        <v>2</v>
      </c>
      <c r="C43" s="28">
        <v>350000</v>
      </c>
      <c r="D43" s="29">
        <v>0</v>
      </c>
      <c r="E43" s="29">
        <v>0</v>
      </c>
      <c r="F43" s="28">
        <v>0</v>
      </c>
      <c r="G43" s="30">
        <v>0</v>
      </c>
      <c r="H43" s="29">
        <v>0</v>
      </c>
      <c r="I43" s="32">
        <v>1</v>
      </c>
    </row>
    <row r="44" spans="1:9" s="21" customFormat="1" ht="11.25">
      <c r="A44" s="25" t="s">
        <v>34</v>
      </c>
      <c r="B44" s="27">
        <v>0</v>
      </c>
      <c r="C44" s="28">
        <v>0</v>
      </c>
      <c r="D44" s="29">
        <v>0</v>
      </c>
      <c r="E44" s="29">
        <v>0</v>
      </c>
      <c r="F44" s="28">
        <v>0</v>
      </c>
      <c r="G44" s="29">
        <v>0</v>
      </c>
      <c r="H44" s="29">
        <v>0</v>
      </c>
      <c r="I44" s="33">
        <v>0</v>
      </c>
    </row>
    <row r="45" spans="1:9" ht="11.25">
      <c r="A45" s="25" t="s">
        <v>35</v>
      </c>
      <c r="B45" s="27">
        <v>0</v>
      </c>
      <c r="C45" s="28">
        <v>0</v>
      </c>
      <c r="D45" s="29">
        <v>0</v>
      </c>
      <c r="E45" s="29">
        <v>0</v>
      </c>
      <c r="F45" s="28">
        <v>0</v>
      </c>
      <c r="G45" s="29">
        <v>0</v>
      </c>
      <c r="H45" s="29">
        <v>0</v>
      </c>
      <c r="I45" s="33">
        <v>0</v>
      </c>
    </row>
    <row r="46" spans="1:9" ht="11.25">
      <c r="A46" s="25" t="s">
        <v>36</v>
      </c>
      <c r="B46" s="27">
        <v>13</v>
      </c>
      <c r="C46" s="28">
        <v>2835000</v>
      </c>
      <c r="D46" s="29">
        <v>0</v>
      </c>
      <c r="E46" s="29">
        <v>0</v>
      </c>
      <c r="F46" s="28">
        <v>0</v>
      </c>
      <c r="G46" s="30">
        <v>3</v>
      </c>
      <c r="H46" s="29">
        <v>0</v>
      </c>
      <c r="I46" s="32">
        <v>1</v>
      </c>
    </row>
    <row r="47" spans="1:9" ht="12" thickBot="1">
      <c r="A47" s="35" t="s">
        <v>30</v>
      </c>
      <c r="B47" s="36">
        <v>0</v>
      </c>
      <c r="C47" s="37">
        <v>0</v>
      </c>
      <c r="D47" s="38">
        <v>0</v>
      </c>
      <c r="E47" s="38">
        <v>0</v>
      </c>
      <c r="F47" s="37">
        <v>0</v>
      </c>
      <c r="G47" s="38">
        <v>0</v>
      </c>
      <c r="H47" s="38">
        <v>0</v>
      </c>
      <c r="I47" s="41">
        <v>0</v>
      </c>
    </row>
    <row r="48" spans="1:9" ht="12" thickBot="1">
      <c r="A48" s="312" t="s">
        <v>41</v>
      </c>
      <c r="B48" s="313"/>
      <c r="C48" s="313"/>
      <c r="D48" s="313"/>
      <c r="E48" s="313"/>
      <c r="F48" s="313"/>
      <c r="G48" s="313"/>
      <c r="H48" s="313"/>
      <c r="I48" s="314"/>
    </row>
    <row r="49" spans="1:9" ht="11.25">
      <c r="A49" s="25" t="s">
        <v>32</v>
      </c>
      <c r="B49" s="26">
        <f>SUM(B50,B51,B52,B53,B54)</f>
        <v>855</v>
      </c>
      <c r="C49" s="26">
        <f aca="true" t="shared" si="10" ref="C49:I49">SUM(C50,C51,C52,C53,C54)</f>
        <v>174735500</v>
      </c>
      <c r="D49" s="26">
        <f t="shared" si="10"/>
        <v>4</v>
      </c>
      <c r="E49" s="26">
        <f t="shared" si="10"/>
        <v>4</v>
      </c>
      <c r="F49" s="26">
        <f t="shared" si="10"/>
        <v>8820000</v>
      </c>
      <c r="G49" s="26">
        <f t="shared" si="10"/>
        <v>126</v>
      </c>
      <c r="H49" s="26">
        <f t="shared" si="10"/>
        <v>3</v>
      </c>
      <c r="I49" s="26">
        <f t="shared" si="10"/>
        <v>143</v>
      </c>
    </row>
    <row r="50" spans="1:10" ht="11.25">
      <c r="A50" s="25" t="s">
        <v>33</v>
      </c>
      <c r="B50" s="42">
        <v>26</v>
      </c>
      <c r="C50" s="31">
        <v>13150000</v>
      </c>
      <c r="D50" s="29">
        <v>1</v>
      </c>
      <c r="E50" s="29">
        <v>3</v>
      </c>
      <c r="F50" s="28">
        <v>8520000</v>
      </c>
      <c r="G50" s="30">
        <v>19</v>
      </c>
      <c r="H50" s="29">
        <v>2</v>
      </c>
      <c r="I50" s="32">
        <v>11</v>
      </c>
      <c r="J50" s="21"/>
    </row>
    <row r="51" spans="1:9" s="21" customFormat="1" ht="11.25">
      <c r="A51" s="25" t="s">
        <v>34</v>
      </c>
      <c r="B51" s="42">
        <v>0</v>
      </c>
      <c r="C51" s="31">
        <v>0</v>
      </c>
      <c r="D51" s="29">
        <v>0</v>
      </c>
      <c r="E51" s="29">
        <v>0</v>
      </c>
      <c r="F51" s="28">
        <v>0</v>
      </c>
      <c r="G51" s="29">
        <v>1</v>
      </c>
      <c r="H51" s="29">
        <v>0</v>
      </c>
      <c r="I51" s="32">
        <v>0</v>
      </c>
    </row>
    <row r="52" spans="1:10" ht="11.25">
      <c r="A52" s="25" t="s">
        <v>35</v>
      </c>
      <c r="B52" s="27">
        <v>0</v>
      </c>
      <c r="C52" s="28">
        <v>0</v>
      </c>
      <c r="D52" s="29">
        <v>0</v>
      </c>
      <c r="E52" s="29">
        <v>0</v>
      </c>
      <c r="F52" s="28">
        <v>0</v>
      </c>
      <c r="G52" s="30">
        <v>0</v>
      </c>
      <c r="H52" s="29">
        <v>0</v>
      </c>
      <c r="I52" s="33">
        <v>0</v>
      </c>
      <c r="J52" s="21"/>
    </row>
    <row r="53" spans="1:10" ht="11.25">
      <c r="A53" s="25" t="s">
        <v>36</v>
      </c>
      <c r="B53" s="42">
        <v>783</v>
      </c>
      <c r="C53" s="31">
        <v>161585500</v>
      </c>
      <c r="D53" s="29">
        <v>3</v>
      </c>
      <c r="E53" s="30">
        <v>1</v>
      </c>
      <c r="F53" s="31">
        <v>300000</v>
      </c>
      <c r="G53" s="30">
        <v>106</v>
      </c>
      <c r="H53" s="29">
        <v>1</v>
      </c>
      <c r="I53" s="32">
        <v>75</v>
      </c>
      <c r="J53" s="21"/>
    </row>
    <row r="54" spans="1:10" ht="12" thickBot="1">
      <c r="A54" s="35" t="s">
        <v>30</v>
      </c>
      <c r="B54" s="36">
        <v>46</v>
      </c>
      <c r="C54" s="37">
        <v>0</v>
      </c>
      <c r="D54" s="38">
        <v>0</v>
      </c>
      <c r="E54" s="38">
        <v>0</v>
      </c>
      <c r="F54" s="37">
        <v>0</v>
      </c>
      <c r="G54" s="39">
        <v>0</v>
      </c>
      <c r="H54" s="38">
        <v>0</v>
      </c>
      <c r="I54" s="40">
        <v>57</v>
      </c>
      <c r="J54" s="21"/>
    </row>
    <row r="55" spans="1:9" ht="12" thickBot="1">
      <c r="A55" s="317" t="s">
        <v>42</v>
      </c>
      <c r="B55" s="318"/>
      <c r="C55" s="318"/>
      <c r="D55" s="318"/>
      <c r="E55" s="318"/>
      <c r="F55" s="318"/>
      <c r="G55" s="318"/>
      <c r="H55" s="318"/>
      <c r="I55" s="319"/>
    </row>
    <row r="56" spans="1:9" ht="11.25">
      <c r="A56" s="25" t="s">
        <v>32</v>
      </c>
      <c r="B56" s="26">
        <f>SUM(B57,B58,B59,B60,B61)</f>
        <v>1438</v>
      </c>
      <c r="C56" s="26">
        <f aca="true" t="shared" si="11" ref="C56:I56">SUM(C57,C58,C59,C60,C61)</f>
        <v>377187085</v>
      </c>
      <c r="D56" s="26">
        <f t="shared" si="11"/>
        <v>18</v>
      </c>
      <c r="E56" s="26">
        <f t="shared" si="11"/>
        <v>18</v>
      </c>
      <c r="F56" s="26">
        <f t="shared" si="11"/>
        <v>101012000</v>
      </c>
      <c r="G56" s="26">
        <f t="shared" si="11"/>
        <v>352</v>
      </c>
      <c r="H56" s="26">
        <f t="shared" si="11"/>
        <v>6</v>
      </c>
      <c r="I56" s="26">
        <f t="shared" si="11"/>
        <v>336</v>
      </c>
    </row>
    <row r="57" spans="1:9" ht="11.25">
      <c r="A57" s="25" t="s">
        <v>33</v>
      </c>
      <c r="B57" s="42">
        <v>38</v>
      </c>
      <c r="C57" s="31">
        <v>56162735</v>
      </c>
      <c r="D57" s="29">
        <v>1</v>
      </c>
      <c r="E57" s="30">
        <v>13</v>
      </c>
      <c r="F57" s="31">
        <v>97120000</v>
      </c>
      <c r="G57" s="30">
        <v>36</v>
      </c>
      <c r="H57" s="29">
        <v>0</v>
      </c>
      <c r="I57" s="32">
        <v>23</v>
      </c>
    </row>
    <row r="58" spans="1:9" s="21" customFormat="1" ht="12" customHeight="1">
      <c r="A58" s="25" t="s">
        <v>34</v>
      </c>
      <c r="B58" s="27">
        <v>0</v>
      </c>
      <c r="C58" s="28">
        <v>0</v>
      </c>
      <c r="D58" s="29">
        <v>4</v>
      </c>
      <c r="E58" s="29">
        <v>0</v>
      </c>
      <c r="F58" s="28">
        <v>0</v>
      </c>
      <c r="G58" s="30">
        <v>1</v>
      </c>
      <c r="H58" s="29">
        <v>1</v>
      </c>
      <c r="I58" s="32">
        <v>5</v>
      </c>
    </row>
    <row r="59" spans="1:9" ht="11.25">
      <c r="A59" s="25" t="s">
        <v>35</v>
      </c>
      <c r="B59" s="27">
        <v>0</v>
      </c>
      <c r="C59" s="28">
        <v>0</v>
      </c>
      <c r="D59" s="29">
        <v>0</v>
      </c>
      <c r="E59" s="29">
        <v>0</v>
      </c>
      <c r="F59" s="28">
        <v>0</v>
      </c>
      <c r="G59" s="30">
        <v>0</v>
      </c>
      <c r="H59" s="29">
        <v>0</v>
      </c>
      <c r="I59" s="33">
        <v>0</v>
      </c>
    </row>
    <row r="60" spans="1:9" ht="11.25">
      <c r="A60" s="25" t="s">
        <v>36</v>
      </c>
      <c r="B60" s="42">
        <v>1390</v>
      </c>
      <c r="C60" s="31">
        <v>321024350</v>
      </c>
      <c r="D60" s="29">
        <v>13</v>
      </c>
      <c r="E60" s="29">
        <v>5</v>
      </c>
      <c r="F60" s="31">
        <v>3892000</v>
      </c>
      <c r="G60" s="30">
        <v>315</v>
      </c>
      <c r="H60" s="29">
        <v>5</v>
      </c>
      <c r="I60" s="32">
        <v>307</v>
      </c>
    </row>
    <row r="61" spans="1:9" ht="12" thickBot="1">
      <c r="A61" s="35" t="s">
        <v>30</v>
      </c>
      <c r="B61" s="36">
        <v>10</v>
      </c>
      <c r="C61" s="37">
        <v>0</v>
      </c>
      <c r="D61" s="38">
        <v>0</v>
      </c>
      <c r="E61" s="38">
        <v>0</v>
      </c>
      <c r="F61" s="37">
        <v>0</v>
      </c>
      <c r="G61" s="38">
        <v>0</v>
      </c>
      <c r="H61" s="38">
        <v>0</v>
      </c>
      <c r="I61" s="41">
        <v>1</v>
      </c>
    </row>
    <row r="62" spans="1:9" s="21" customFormat="1" ht="12" thickBot="1">
      <c r="A62" s="312" t="s">
        <v>43</v>
      </c>
      <c r="B62" s="315"/>
      <c r="C62" s="315"/>
      <c r="D62" s="315"/>
      <c r="E62" s="315"/>
      <c r="F62" s="315"/>
      <c r="G62" s="315"/>
      <c r="H62" s="315"/>
      <c r="I62" s="320"/>
    </row>
    <row r="63" spans="1:9" ht="11.25">
      <c r="A63" s="25" t="s">
        <v>32</v>
      </c>
      <c r="B63" s="26">
        <f>SUM(B64,B65,B66,B67,B68)</f>
        <v>271</v>
      </c>
      <c r="C63" s="26">
        <f aca="true" t="shared" si="12" ref="C63:I63">SUM(C64,C65,C66,C67,C68)</f>
        <v>71855000</v>
      </c>
      <c r="D63" s="26">
        <f t="shared" si="12"/>
        <v>0</v>
      </c>
      <c r="E63" s="26">
        <f t="shared" si="12"/>
        <v>0</v>
      </c>
      <c r="F63" s="26">
        <f t="shared" si="12"/>
        <v>0</v>
      </c>
      <c r="G63" s="26">
        <f t="shared" si="12"/>
        <v>73</v>
      </c>
      <c r="H63" s="26">
        <f t="shared" si="12"/>
        <v>0</v>
      </c>
      <c r="I63" s="26">
        <f t="shared" si="12"/>
        <v>38</v>
      </c>
    </row>
    <row r="64" spans="1:9" ht="11.25">
      <c r="A64" s="25" t="s">
        <v>33</v>
      </c>
      <c r="B64" s="42">
        <v>7</v>
      </c>
      <c r="C64" s="31">
        <v>13870000</v>
      </c>
      <c r="D64" s="29">
        <v>0</v>
      </c>
      <c r="E64" s="30">
        <v>0</v>
      </c>
      <c r="F64" s="31">
        <v>0</v>
      </c>
      <c r="G64" s="30">
        <v>5</v>
      </c>
      <c r="H64" s="29">
        <v>0</v>
      </c>
      <c r="I64" s="32">
        <v>5</v>
      </c>
    </row>
    <row r="65" spans="1:9" ht="11.25">
      <c r="A65" s="25" t="s">
        <v>34</v>
      </c>
      <c r="B65" s="27">
        <v>0</v>
      </c>
      <c r="C65" s="28">
        <v>0</v>
      </c>
      <c r="D65" s="29">
        <v>0</v>
      </c>
      <c r="E65" s="29">
        <v>0</v>
      </c>
      <c r="F65" s="28">
        <v>0</v>
      </c>
      <c r="G65" s="29">
        <v>0</v>
      </c>
      <c r="H65" s="29">
        <v>0</v>
      </c>
      <c r="I65" s="33">
        <v>0</v>
      </c>
    </row>
    <row r="66" spans="1:9" ht="11.25">
      <c r="A66" s="25" t="s">
        <v>35</v>
      </c>
      <c r="B66" s="27">
        <v>0</v>
      </c>
      <c r="C66" s="28">
        <v>0</v>
      </c>
      <c r="D66" s="29">
        <v>0</v>
      </c>
      <c r="E66" s="29">
        <v>0</v>
      </c>
      <c r="F66" s="28">
        <v>0</v>
      </c>
      <c r="G66" s="29">
        <v>0</v>
      </c>
      <c r="H66" s="29">
        <v>0</v>
      </c>
      <c r="I66" s="32">
        <v>0</v>
      </c>
    </row>
    <row r="67" spans="1:9" ht="11.25">
      <c r="A67" s="25" t="s">
        <v>36</v>
      </c>
      <c r="B67" s="42">
        <v>249</v>
      </c>
      <c r="C67" s="31">
        <v>57985000</v>
      </c>
      <c r="D67" s="29">
        <v>0</v>
      </c>
      <c r="E67" s="30">
        <v>0</v>
      </c>
      <c r="F67" s="31">
        <v>0</v>
      </c>
      <c r="G67" s="30">
        <v>67</v>
      </c>
      <c r="H67" s="29">
        <v>0</v>
      </c>
      <c r="I67" s="32">
        <v>26</v>
      </c>
    </row>
    <row r="68" spans="1:9" ht="12" thickBot="1">
      <c r="A68" s="35" t="s">
        <v>30</v>
      </c>
      <c r="B68" s="43">
        <v>15</v>
      </c>
      <c r="C68" s="44">
        <v>0</v>
      </c>
      <c r="D68" s="38">
        <v>0</v>
      </c>
      <c r="E68" s="38">
        <v>0</v>
      </c>
      <c r="F68" s="37">
        <v>0</v>
      </c>
      <c r="G68" s="39">
        <v>1</v>
      </c>
      <c r="H68" s="38">
        <v>0</v>
      </c>
      <c r="I68" s="40">
        <v>7</v>
      </c>
    </row>
    <row r="69" spans="1:9" ht="26.25" customHeight="1" thickBot="1">
      <c r="A69" s="214"/>
      <c r="B69" s="45"/>
      <c r="C69" s="46"/>
      <c r="D69" s="47"/>
      <c r="E69" s="47"/>
      <c r="F69" s="48"/>
      <c r="G69" s="45"/>
      <c r="H69" s="47"/>
      <c r="I69" s="45"/>
    </row>
    <row r="70" spans="1:9" ht="13.5" customHeight="1" thickBot="1">
      <c r="A70" s="312" t="s">
        <v>44</v>
      </c>
      <c r="B70" s="315"/>
      <c r="C70" s="315"/>
      <c r="D70" s="315"/>
      <c r="E70" s="315"/>
      <c r="F70" s="315"/>
      <c r="G70" s="315"/>
      <c r="H70" s="315"/>
      <c r="I70" s="316"/>
    </row>
    <row r="71" spans="1:9" ht="11.25">
      <c r="A71" s="25" t="s">
        <v>32</v>
      </c>
      <c r="B71" s="26">
        <f>SUM(B72,B73,B74,B75,B76)</f>
        <v>191</v>
      </c>
      <c r="C71" s="26">
        <f aca="true" t="shared" si="13" ref="C71:I71">SUM(C72,C73,C74,C75,C76)</f>
        <v>71663500</v>
      </c>
      <c r="D71" s="26">
        <f t="shared" si="13"/>
        <v>0</v>
      </c>
      <c r="E71" s="26">
        <f t="shared" si="13"/>
        <v>0</v>
      </c>
      <c r="F71" s="26">
        <f t="shared" si="13"/>
        <v>0</v>
      </c>
      <c r="G71" s="26">
        <f t="shared" si="13"/>
        <v>37</v>
      </c>
      <c r="H71" s="26">
        <f t="shared" si="13"/>
        <v>0</v>
      </c>
      <c r="I71" s="26">
        <f t="shared" si="13"/>
        <v>23</v>
      </c>
    </row>
    <row r="72" spans="1:9" ht="11.25">
      <c r="A72" s="25" t="s">
        <v>33</v>
      </c>
      <c r="B72" s="42">
        <v>16</v>
      </c>
      <c r="C72" s="31">
        <v>41000000</v>
      </c>
      <c r="D72" s="29">
        <v>0</v>
      </c>
      <c r="E72" s="30">
        <v>0</v>
      </c>
      <c r="F72" s="31">
        <v>0</v>
      </c>
      <c r="G72" s="30">
        <v>12</v>
      </c>
      <c r="H72" s="29">
        <v>0</v>
      </c>
      <c r="I72" s="32">
        <v>1</v>
      </c>
    </row>
    <row r="73" spans="1:9" s="21" customFormat="1" ht="11.25">
      <c r="A73" s="25" t="s">
        <v>34</v>
      </c>
      <c r="B73" s="27">
        <v>1</v>
      </c>
      <c r="C73" s="28">
        <v>15000</v>
      </c>
      <c r="D73" s="29">
        <v>0</v>
      </c>
      <c r="E73" s="29">
        <v>0</v>
      </c>
      <c r="F73" s="28">
        <v>0</v>
      </c>
      <c r="G73" s="29">
        <v>0</v>
      </c>
      <c r="H73" s="29">
        <v>0</v>
      </c>
      <c r="I73" s="33">
        <v>0</v>
      </c>
    </row>
    <row r="74" spans="1:9" ht="11.25">
      <c r="A74" s="25" t="s">
        <v>35</v>
      </c>
      <c r="B74" s="27">
        <v>0</v>
      </c>
      <c r="C74" s="28">
        <v>0</v>
      </c>
      <c r="D74" s="29">
        <v>0</v>
      </c>
      <c r="E74" s="29">
        <v>0</v>
      </c>
      <c r="F74" s="28">
        <v>0</v>
      </c>
      <c r="G74" s="29">
        <v>0</v>
      </c>
      <c r="H74" s="29">
        <v>0</v>
      </c>
      <c r="I74" s="33">
        <v>0</v>
      </c>
    </row>
    <row r="75" spans="1:9" ht="11.25">
      <c r="A75" s="25" t="s">
        <v>36</v>
      </c>
      <c r="B75" s="42">
        <v>174</v>
      </c>
      <c r="C75" s="31">
        <v>30648500</v>
      </c>
      <c r="D75" s="29">
        <v>0</v>
      </c>
      <c r="E75" s="29">
        <v>0</v>
      </c>
      <c r="F75" s="28">
        <v>0</v>
      </c>
      <c r="G75" s="30">
        <v>25</v>
      </c>
      <c r="H75" s="29">
        <v>0</v>
      </c>
      <c r="I75" s="32">
        <v>22</v>
      </c>
    </row>
    <row r="76" spans="1:9" ht="12" thickBot="1">
      <c r="A76" s="35" t="s">
        <v>30</v>
      </c>
      <c r="B76" s="36">
        <v>0</v>
      </c>
      <c r="C76" s="37">
        <v>0</v>
      </c>
      <c r="D76" s="38">
        <v>0</v>
      </c>
      <c r="E76" s="38">
        <v>0</v>
      </c>
      <c r="F76" s="37">
        <v>0</v>
      </c>
      <c r="G76" s="38">
        <v>0</v>
      </c>
      <c r="H76" s="38">
        <v>0</v>
      </c>
      <c r="I76" s="41">
        <v>0</v>
      </c>
    </row>
    <row r="77" spans="1:9" ht="13.5" customHeight="1" thickBot="1">
      <c r="A77" s="312" t="s">
        <v>45</v>
      </c>
      <c r="B77" s="313"/>
      <c r="C77" s="313"/>
      <c r="D77" s="313"/>
      <c r="E77" s="313"/>
      <c r="F77" s="313"/>
      <c r="G77" s="313"/>
      <c r="H77" s="313"/>
      <c r="I77" s="314"/>
    </row>
    <row r="78" spans="1:9" ht="11.25">
      <c r="A78" s="25" t="s">
        <v>32</v>
      </c>
      <c r="B78" s="26">
        <f>SUM(B79,B80,B81,B82,B83)</f>
        <v>198</v>
      </c>
      <c r="C78" s="26">
        <f aca="true" t="shared" si="14" ref="C78:I78">SUM(C79,C80,C81,C82,C83)</f>
        <v>22179975</v>
      </c>
      <c r="D78" s="26">
        <f t="shared" si="14"/>
        <v>1</v>
      </c>
      <c r="E78" s="26">
        <f t="shared" si="14"/>
        <v>1</v>
      </c>
      <c r="F78" s="26">
        <f t="shared" si="14"/>
        <v>7221000</v>
      </c>
      <c r="G78" s="26">
        <f t="shared" si="14"/>
        <v>25</v>
      </c>
      <c r="H78" s="26">
        <f t="shared" si="14"/>
        <v>0</v>
      </c>
      <c r="I78" s="26">
        <f t="shared" si="14"/>
        <v>28</v>
      </c>
    </row>
    <row r="79" spans="1:9" ht="11.25">
      <c r="A79" s="25" t="s">
        <v>33</v>
      </c>
      <c r="B79" s="42">
        <v>28</v>
      </c>
      <c r="C79" s="31">
        <v>7810000</v>
      </c>
      <c r="D79" s="29">
        <v>0</v>
      </c>
      <c r="E79" s="29">
        <v>1</v>
      </c>
      <c r="F79" s="28">
        <v>7221000</v>
      </c>
      <c r="G79" s="30">
        <v>7</v>
      </c>
      <c r="H79" s="29">
        <v>0</v>
      </c>
      <c r="I79" s="32">
        <v>4</v>
      </c>
    </row>
    <row r="80" spans="1:9" s="21" customFormat="1" ht="11.25">
      <c r="A80" s="25" t="s">
        <v>34</v>
      </c>
      <c r="B80" s="27">
        <v>1</v>
      </c>
      <c r="C80" s="28">
        <v>250000</v>
      </c>
      <c r="D80" s="29">
        <v>0</v>
      </c>
      <c r="E80" s="29">
        <v>0</v>
      </c>
      <c r="F80" s="28">
        <v>0</v>
      </c>
      <c r="G80" s="29">
        <v>0</v>
      </c>
      <c r="H80" s="29">
        <v>0</v>
      </c>
      <c r="I80" s="33">
        <v>0</v>
      </c>
    </row>
    <row r="81" spans="1:9" ht="11.25">
      <c r="A81" s="25" t="s">
        <v>35</v>
      </c>
      <c r="B81" s="27">
        <v>0</v>
      </c>
      <c r="C81" s="28">
        <v>0</v>
      </c>
      <c r="D81" s="29">
        <v>0</v>
      </c>
      <c r="E81" s="29">
        <v>0</v>
      </c>
      <c r="F81" s="28">
        <v>0</v>
      </c>
      <c r="G81" s="29">
        <v>0</v>
      </c>
      <c r="H81" s="29">
        <v>0</v>
      </c>
      <c r="I81" s="33">
        <v>0</v>
      </c>
    </row>
    <row r="82" spans="1:9" ht="11.25">
      <c r="A82" s="25" t="s">
        <v>36</v>
      </c>
      <c r="B82" s="42">
        <v>169</v>
      </c>
      <c r="C82" s="31">
        <v>14119975</v>
      </c>
      <c r="D82" s="29">
        <v>1</v>
      </c>
      <c r="E82" s="29">
        <v>0</v>
      </c>
      <c r="F82" s="28">
        <v>0</v>
      </c>
      <c r="G82" s="30">
        <v>18</v>
      </c>
      <c r="H82" s="29">
        <v>0</v>
      </c>
      <c r="I82" s="32">
        <v>24</v>
      </c>
    </row>
    <row r="83" spans="1:9" ht="12" thickBot="1">
      <c r="A83" s="35" t="s">
        <v>30</v>
      </c>
      <c r="B83" s="36">
        <v>0</v>
      </c>
      <c r="C83" s="37">
        <v>0</v>
      </c>
      <c r="D83" s="38">
        <v>0</v>
      </c>
      <c r="E83" s="38">
        <v>0</v>
      </c>
      <c r="F83" s="37">
        <v>0</v>
      </c>
      <c r="G83" s="38">
        <v>0</v>
      </c>
      <c r="H83" s="38">
        <v>0</v>
      </c>
      <c r="I83" s="41">
        <v>0</v>
      </c>
    </row>
    <row r="84" spans="1:9" ht="16.5" customHeight="1" thickBot="1">
      <c r="A84" s="312" t="s">
        <v>46</v>
      </c>
      <c r="B84" s="313"/>
      <c r="C84" s="313"/>
      <c r="D84" s="313"/>
      <c r="E84" s="313"/>
      <c r="F84" s="313"/>
      <c r="G84" s="313"/>
      <c r="H84" s="313"/>
      <c r="I84" s="314"/>
    </row>
    <row r="85" spans="1:9" ht="11.25">
      <c r="A85" s="25" t="s">
        <v>32</v>
      </c>
      <c r="B85" s="26">
        <f>SUM(B86,B87,B88,B89,B90)</f>
        <v>60</v>
      </c>
      <c r="C85" s="26">
        <f aca="true" t="shared" si="15" ref="C85:I85">SUM(C86,C87,C88,C89,C90)</f>
        <v>901428000</v>
      </c>
      <c r="D85" s="26">
        <f t="shared" si="15"/>
        <v>1</v>
      </c>
      <c r="E85" s="26">
        <f t="shared" si="15"/>
        <v>1</v>
      </c>
      <c r="F85" s="26">
        <f t="shared" si="15"/>
        <v>100000</v>
      </c>
      <c r="G85" s="26">
        <f t="shared" si="15"/>
        <v>21</v>
      </c>
      <c r="H85" s="26">
        <f t="shared" si="15"/>
        <v>1</v>
      </c>
      <c r="I85" s="26">
        <f t="shared" si="15"/>
        <v>15</v>
      </c>
    </row>
    <row r="86" spans="1:9" ht="11.25">
      <c r="A86" s="25" t="s">
        <v>33</v>
      </c>
      <c r="B86" s="42">
        <v>8</v>
      </c>
      <c r="C86" s="31">
        <v>898130000</v>
      </c>
      <c r="D86" s="29">
        <v>0</v>
      </c>
      <c r="E86" s="29">
        <v>1</v>
      </c>
      <c r="F86" s="28">
        <v>100000</v>
      </c>
      <c r="G86" s="30">
        <v>10</v>
      </c>
      <c r="H86" s="29">
        <v>1</v>
      </c>
      <c r="I86" s="32">
        <v>2</v>
      </c>
    </row>
    <row r="87" spans="1:9" s="21" customFormat="1" ht="11.25">
      <c r="A87" s="25" t="s">
        <v>34</v>
      </c>
      <c r="B87" s="27">
        <v>0</v>
      </c>
      <c r="C87" s="28">
        <v>0</v>
      </c>
      <c r="D87" s="29">
        <v>0</v>
      </c>
      <c r="E87" s="29">
        <v>0</v>
      </c>
      <c r="F87" s="28">
        <v>0</v>
      </c>
      <c r="G87" s="29">
        <v>0</v>
      </c>
      <c r="H87" s="29">
        <v>0</v>
      </c>
      <c r="I87" s="33">
        <v>0</v>
      </c>
    </row>
    <row r="88" spans="1:9" ht="11.25">
      <c r="A88" s="25" t="s">
        <v>35</v>
      </c>
      <c r="B88" s="27">
        <v>0</v>
      </c>
      <c r="C88" s="28">
        <v>0</v>
      </c>
      <c r="D88" s="29">
        <v>0</v>
      </c>
      <c r="E88" s="29">
        <v>0</v>
      </c>
      <c r="F88" s="28">
        <v>0</v>
      </c>
      <c r="G88" s="29">
        <v>0</v>
      </c>
      <c r="H88" s="29">
        <v>0</v>
      </c>
      <c r="I88" s="33">
        <v>0</v>
      </c>
    </row>
    <row r="89" spans="1:9" ht="11.25">
      <c r="A89" s="25" t="s">
        <v>36</v>
      </c>
      <c r="B89" s="42">
        <v>51</v>
      </c>
      <c r="C89" s="31">
        <v>3298000</v>
      </c>
      <c r="D89" s="29">
        <v>1</v>
      </c>
      <c r="E89" s="29">
        <v>0</v>
      </c>
      <c r="F89" s="28">
        <v>0</v>
      </c>
      <c r="G89" s="30">
        <v>11</v>
      </c>
      <c r="H89" s="29">
        <v>0</v>
      </c>
      <c r="I89" s="32">
        <v>13</v>
      </c>
    </row>
    <row r="90" spans="1:9" ht="12" thickBot="1">
      <c r="A90" s="35" t="s">
        <v>30</v>
      </c>
      <c r="B90" s="36">
        <v>1</v>
      </c>
      <c r="C90" s="37">
        <v>0</v>
      </c>
      <c r="D90" s="38">
        <v>0</v>
      </c>
      <c r="E90" s="38">
        <v>0</v>
      </c>
      <c r="F90" s="37">
        <v>0</v>
      </c>
      <c r="G90" s="38">
        <v>0</v>
      </c>
      <c r="H90" s="38">
        <v>0</v>
      </c>
      <c r="I90" s="41">
        <v>0</v>
      </c>
    </row>
    <row r="91" spans="1:9" ht="13.5" customHeight="1" thickBot="1">
      <c r="A91" s="312" t="s">
        <v>47</v>
      </c>
      <c r="B91" s="313"/>
      <c r="C91" s="313"/>
      <c r="D91" s="313"/>
      <c r="E91" s="313"/>
      <c r="F91" s="313"/>
      <c r="G91" s="313"/>
      <c r="H91" s="313"/>
      <c r="I91" s="314"/>
    </row>
    <row r="92" spans="1:9" ht="11.25">
      <c r="A92" s="25" t="s">
        <v>32</v>
      </c>
      <c r="B92" s="26">
        <f>SUM(B93,B94,B95,B96,B97)</f>
        <v>74</v>
      </c>
      <c r="C92" s="26">
        <f aca="true" t="shared" si="16" ref="C92:I92">SUM(C93,C94,C95,C96,C97)</f>
        <v>18557000</v>
      </c>
      <c r="D92" s="26">
        <f t="shared" si="16"/>
        <v>1</v>
      </c>
      <c r="E92" s="26">
        <f t="shared" si="16"/>
        <v>1</v>
      </c>
      <c r="F92" s="26">
        <f t="shared" si="16"/>
        <v>250000</v>
      </c>
      <c r="G92" s="26">
        <f t="shared" si="16"/>
        <v>14</v>
      </c>
      <c r="H92" s="26">
        <f t="shared" si="16"/>
        <v>0</v>
      </c>
      <c r="I92" s="26">
        <f t="shared" si="16"/>
        <v>9</v>
      </c>
    </row>
    <row r="93" spans="1:9" ht="11.25">
      <c r="A93" s="25" t="s">
        <v>33</v>
      </c>
      <c r="B93" s="42">
        <v>10</v>
      </c>
      <c r="C93" s="31">
        <v>10517000</v>
      </c>
      <c r="D93" s="29">
        <v>0</v>
      </c>
      <c r="E93" s="29">
        <v>1</v>
      </c>
      <c r="F93" s="28">
        <v>250000</v>
      </c>
      <c r="G93" s="30">
        <v>9</v>
      </c>
      <c r="H93" s="29">
        <v>0</v>
      </c>
      <c r="I93" s="32">
        <v>2</v>
      </c>
    </row>
    <row r="94" spans="1:9" s="21" customFormat="1" ht="11.25">
      <c r="A94" s="25" t="s">
        <v>34</v>
      </c>
      <c r="B94" s="27">
        <v>0</v>
      </c>
      <c r="C94" s="28">
        <v>0</v>
      </c>
      <c r="D94" s="29">
        <v>0</v>
      </c>
      <c r="E94" s="29">
        <v>0</v>
      </c>
      <c r="F94" s="28">
        <v>0</v>
      </c>
      <c r="G94" s="29">
        <v>0</v>
      </c>
      <c r="H94" s="29">
        <v>0</v>
      </c>
      <c r="I94" s="33">
        <v>0</v>
      </c>
    </row>
    <row r="95" spans="1:9" ht="11.25">
      <c r="A95" s="25" t="s">
        <v>35</v>
      </c>
      <c r="B95" s="27">
        <v>0</v>
      </c>
      <c r="C95" s="28">
        <v>0</v>
      </c>
      <c r="D95" s="29">
        <v>0</v>
      </c>
      <c r="E95" s="29">
        <v>0</v>
      </c>
      <c r="F95" s="28">
        <v>0</v>
      </c>
      <c r="G95" s="29">
        <v>0</v>
      </c>
      <c r="H95" s="29">
        <v>0</v>
      </c>
      <c r="I95" s="33">
        <v>0</v>
      </c>
    </row>
    <row r="96" spans="1:9" ht="11.25">
      <c r="A96" s="25" t="s">
        <v>36</v>
      </c>
      <c r="B96" s="42">
        <v>64</v>
      </c>
      <c r="C96" s="31">
        <v>8040000</v>
      </c>
      <c r="D96" s="29">
        <v>1</v>
      </c>
      <c r="E96" s="29">
        <v>0</v>
      </c>
      <c r="F96" s="28">
        <v>0</v>
      </c>
      <c r="G96" s="30">
        <v>5</v>
      </c>
      <c r="H96" s="29">
        <v>0</v>
      </c>
      <c r="I96" s="32">
        <v>7</v>
      </c>
    </row>
    <row r="97" spans="1:9" ht="12" thickBot="1">
      <c r="A97" s="35" t="s">
        <v>30</v>
      </c>
      <c r="B97" s="43">
        <v>0</v>
      </c>
      <c r="C97" s="44">
        <v>0</v>
      </c>
      <c r="D97" s="38">
        <v>0</v>
      </c>
      <c r="E97" s="38">
        <v>0</v>
      </c>
      <c r="F97" s="37">
        <v>0</v>
      </c>
      <c r="G97" s="38">
        <v>0</v>
      </c>
      <c r="H97" s="38">
        <v>0</v>
      </c>
      <c r="I97" s="40">
        <v>0</v>
      </c>
    </row>
    <row r="98" spans="1:10" ht="13.5" customHeight="1" thickBot="1">
      <c r="A98" s="312" t="s">
        <v>48</v>
      </c>
      <c r="B98" s="313"/>
      <c r="C98" s="313"/>
      <c r="D98" s="313"/>
      <c r="E98" s="313"/>
      <c r="F98" s="313"/>
      <c r="G98" s="313"/>
      <c r="H98" s="313"/>
      <c r="I98" s="314"/>
      <c r="J98" s="21"/>
    </row>
    <row r="99" spans="1:10" ht="11.25">
      <c r="A99" s="25" t="s">
        <v>32</v>
      </c>
      <c r="B99" s="26">
        <f>SUM(B100,B101,B102,B103,B104)</f>
        <v>346</v>
      </c>
      <c r="C99" s="26">
        <f aca="true" t="shared" si="17" ref="C99:I99">SUM(C100,C101,C102,C103,C104)</f>
        <v>72001500</v>
      </c>
      <c r="D99" s="26">
        <f t="shared" si="17"/>
        <v>1</v>
      </c>
      <c r="E99" s="26">
        <f t="shared" si="17"/>
        <v>1</v>
      </c>
      <c r="F99" s="26">
        <f t="shared" si="17"/>
        <v>1140000</v>
      </c>
      <c r="G99" s="26">
        <f t="shared" si="17"/>
        <v>59</v>
      </c>
      <c r="H99" s="26">
        <f t="shared" si="17"/>
        <v>0</v>
      </c>
      <c r="I99" s="26">
        <f t="shared" si="17"/>
        <v>56</v>
      </c>
      <c r="J99" s="21"/>
    </row>
    <row r="100" spans="1:10" ht="11.25">
      <c r="A100" s="25" t="s">
        <v>33</v>
      </c>
      <c r="B100" s="42">
        <v>14</v>
      </c>
      <c r="C100" s="31">
        <v>37550000</v>
      </c>
      <c r="D100" s="29">
        <v>0</v>
      </c>
      <c r="E100" s="30">
        <v>1</v>
      </c>
      <c r="F100" s="31">
        <v>1140000</v>
      </c>
      <c r="G100" s="30">
        <v>6</v>
      </c>
      <c r="H100" s="29">
        <v>0</v>
      </c>
      <c r="I100" s="32">
        <v>4</v>
      </c>
      <c r="J100" s="21"/>
    </row>
    <row r="101" spans="1:9" s="21" customFormat="1" ht="11.25">
      <c r="A101" s="25" t="s">
        <v>34</v>
      </c>
      <c r="B101" s="27">
        <v>0</v>
      </c>
      <c r="C101" s="28">
        <v>0</v>
      </c>
      <c r="D101" s="29">
        <v>0</v>
      </c>
      <c r="E101" s="29">
        <v>0</v>
      </c>
      <c r="F101" s="28">
        <v>0</v>
      </c>
      <c r="G101" s="29">
        <v>0</v>
      </c>
      <c r="H101" s="29">
        <v>0</v>
      </c>
      <c r="I101" s="33">
        <v>0</v>
      </c>
    </row>
    <row r="102" spans="1:9" ht="11.25">
      <c r="A102" s="25" t="s">
        <v>35</v>
      </c>
      <c r="B102" s="27">
        <v>0</v>
      </c>
      <c r="C102" s="28">
        <v>0</v>
      </c>
      <c r="D102" s="29">
        <v>0</v>
      </c>
      <c r="E102" s="29">
        <v>0</v>
      </c>
      <c r="F102" s="28">
        <v>0</v>
      </c>
      <c r="G102" s="29">
        <v>0</v>
      </c>
      <c r="H102" s="29">
        <v>0</v>
      </c>
      <c r="I102" s="33">
        <v>0</v>
      </c>
    </row>
    <row r="103" spans="1:9" ht="11.25">
      <c r="A103" s="25" t="s">
        <v>36</v>
      </c>
      <c r="B103" s="42">
        <v>331</v>
      </c>
      <c r="C103" s="31">
        <v>34451500</v>
      </c>
      <c r="D103" s="29">
        <v>1</v>
      </c>
      <c r="E103" s="30">
        <v>0</v>
      </c>
      <c r="F103" s="31">
        <v>0</v>
      </c>
      <c r="G103" s="30">
        <v>53</v>
      </c>
      <c r="H103" s="29">
        <v>0</v>
      </c>
      <c r="I103" s="32">
        <v>52</v>
      </c>
    </row>
    <row r="104" spans="1:9" ht="12" thickBot="1">
      <c r="A104" s="35" t="s">
        <v>30</v>
      </c>
      <c r="B104" s="36">
        <v>1</v>
      </c>
      <c r="C104" s="37">
        <v>0</v>
      </c>
      <c r="D104" s="38">
        <v>0</v>
      </c>
      <c r="E104" s="38">
        <v>0</v>
      </c>
      <c r="F104" s="37">
        <v>0</v>
      </c>
      <c r="G104" s="38">
        <v>0</v>
      </c>
      <c r="H104" s="38">
        <v>0</v>
      </c>
      <c r="I104" s="41">
        <v>0</v>
      </c>
    </row>
    <row r="105" spans="1:9" ht="14.25" customHeight="1" thickBot="1">
      <c r="A105" s="312" t="s">
        <v>49</v>
      </c>
      <c r="B105" s="313"/>
      <c r="C105" s="313"/>
      <c r="D105" s="313"/>
      <c r="E105" s="313"/>
      <c r="F105" s="313"/>
      <c r="G105" s="313"/>
      <c r="H105" s="313"/>
      <c r="I105" s="314"/>
    </row>
    <row r="106" spans="1:9" ht="11.25">
      <c r="A106" s="25" t="s">
        <v>32</v>
      </c>
      <c r="B106" s="26">
        <f>SUM(B107,B108,B109,B110,B111)</f>
        <v>202</v>
      </c>
      <c r="C106" s="26">
        <f aca="true" t="shared" si="18" ref="C106:I106">SUM(C107,C108,C109,C110,C111)</f>
        <v>37850000</v>
      </c>
      <c r="D106" s="26">
        <f t="shared" si="18"/>
        <v>2</v>
      </c>
      <c r="E106" s="26">
        <f t="shared" si="18"/>
        <v>2</v>
      </c>
      <c r="F106" s="26">
        <f t="shared" si="18"/>
        <v>9789650</v>
      </c>
      <c r="G106" s="26">
        <f t="shared" si="18"/>
        <v>30</v>
      </c>
      <c r="H106" s="26">
        <f t="shared" si="18"/>
        <v>0</v>
      </c>
      <c r="I106" s="26">
        <f t="shared" si="18"/>
        <v>23</v>
      </c>
    </row>
    <row r="107" spans="1:9" ht="11.25">
      <c r="A107" s="25" t="s">
        <v>33</v>
      </c>
      <c r="B107" s="42">
        <v>3</v>
      </c>
      <c r="C107" s="31">
        <v>750000</v>
      </c>
      <c r="D107" s="29">
        <v>1</v>
      </c>
      <c r="E107" s="30">
        <v>1</v>
      </c>
      <c r="F107" s="31">
        <v>7200000</v>
      </c>
      <c r="G107" s="30">
        <v>5</v>
      </c>
      <c r="H107" s="29">
        <v>0</v>
      </c>
      <c r="I107" s="32">
        <v>3</v>
      </c>
    </row>
    <row r="108" spans="1:9" s="21" customFormat="1" ht="11.25">
      <c r="A108" s="25" t="s">
        <v>34</v>
      </c>
      <c r="B108" s="27">
        <v>0</v>
      </c>
      <c r="C108" s="28">
        <v>0</v>
      </c>
      <c r="D108" s="29">
        <v>0</v>
      </c>
      <c r="E108" s="29">
        <v>0</v>
      </c>
      <c r="F108" s="28">
        <v>0</v>
      </c>
      <c r="G108" s="29">
        <v>0</v>
      </c>
      <c r="H108" s="29">
        <v>0</v>
      </c>
      <c r="I108" s="33">
        <v>0</v>
      </c>
    </row>
    <row r="109" spans="1:9" ht="11.25">
      <c r="A109" s="25" t="s">
        <v>35</v>
      </c>
      <c r="B109" s="27">
        <v>0</v>
      </c>
      <c r="C109" s="28">
        <v>0</v>
      </c>
      <c r="D109" s="29">
        <v>0</v>
      </c>
      <c r="E109" s="29">
        <v>0</v>
      </c>
      <c r="F109" s="28">
        <v>0</v>
      </c>
      <c r="G109" s="29">
        <v>0</v>
      </c>
      <c r="H109" s="29">
        <v>0</v>
      </c>
      <c r="I109" s="33">
        <v>0</v>
      </c>
    </row>
    <row r="110" spans="1:9" ht="11.25">
      <c r="A110" s="25" t="s">
        <v>36</v>
      </c>
      <c r="B110" s="42">
        <v>199</v>
      </c>
      <c r="C110" s="31">
        <v>37100000</v>
      </c>
      <c r="D110" s="29">
        <v>1</v>
      </c>
      <c r="E110" s="30">
        <v>1</v>
      </c>
      <c r="F110" s="31">
        <v>2589650</v>
      </c>
      <c r="G110" s="30">
        <v>25</v>
      </c>
      <c r="H110" s="29">
        <v>0</v>
      </c>
      <c r="I110" s="32">
        <v>19</v>
      </c>
    </row>
    <row r="111" spans="1:9" ht="12" thickBot="1">
      <c r="A111" s="35" t="s">
        <v>30</v>
      </c>
      <c r="B111" s="36">
        <v>0</v>
      </c>
      <c r="C111" s="37">
        <v>0</v>
      </c>
      <c r="D111" s="38">
        <v>0</v>
      </c>
      <c r="E111" s="38">
        <v>0</v>
      </c>
      <c r="F111" s="37">
        <v>0</v>
      </c>
      <c r="G111" s="38">
        <v>0</v>
      </c>
      <c r="H111" s="38">
        <v>0</v>
      </c>
      <c r="I111" s="41">
        <v>1</v>
      </c>
    </row>
    <row r="112" spans="1:9" ht="13.5" customHeight="1" thickBot="1">
      <c r="A112" s="321" t="s">
        <v>50</v>
      </c>
      <c r="B112" s="313"/>
      <c r="C112" s="313"/>
      <c r="D112" s="313"/>
      <c r="E112" s="313"/>
      <c r="F112" s="313"/>
      <c r="G112" s="313"/>
      <c r="H112" s="313"/>
      <c r="I112" s="314"/>
    </row>
    <row r="113" spans="1:9" ht="11.25">
      <c r="A113" s="25" t="s">
        <v>32</v>
      </c>
      <c r="B113" s="26">
        <f>SUM(B114,B115,B116,B117,B118)</f>
        <v>4</v>
      </c>
      <c r="C113" s="26">
        <f aca="true" t="shared" si="19" ref="C113:I113">SUM(C114,C115,C116,C117,C118)</f>
        <v>270000</v>
      </c>
      <c r="D113" s="26">
        <f t="shared" si="19"/>
        <v>0</v>
      </c>
      <c r="E113" s="26">
        <f t="shared" si="19"/>
        <v>0</v>
      </c>
      <c r="F113" s="26">
        <f t="shared" si="19"/>
        <v>0</v>
      </c>
      <c r="G113" s="26">
        <f t="shared" si="19"/>
        <v>3</v>
      </c>
      <c r="H113" s="26">
        <f t="shared" si="19"/>
        <v>0</v>
      </c>
      <c r="I113" s="26">
        <f t="shared" si="19"/>
        <v>1</v>
      </c>
    </row>
    <row r="114" spans="1:9" ht="11.25">
      <c r="A114" s="25" t="s">
        <v>33</v>
      </c>
      <c r="B114" s="27">
        <v>0</v>
      </c>
      <c r="C114" s="28">
        <v>0</v>
      </c>
      <c r="D114" s="29">
        <v>0</v>
      </c>
      <c r="E114" s="29">
        <v>0</v>
      </c>
      <c r="F114" s="28">
        <v>0</v>
      </c>
      <c r="G114" s="30">
        <v>0</v>
      </c>
      <c r="H114" s="29">
        <v>0</v>
      </c>
      <c r="I114" s="33">
        <v>0</v>
      </c>
    </row>
    <row r="115" spans="1:9" ht="11.25">
      <c r="A115" s="25" t="s">
        <v>34</v>
      </c>
      <c r="B115" s="27">
        <v>0</v>
      </c>
      <c r="C115" s="28">
        <v>0</v>
      </c>
      <c r="D115" s="29">
        <v>0</v>
      </c>
      <c r="E115" s="29">
        <v>0</v>
      </c>
      <c r="F115" s="28">
        <v>0</v>
      </c>
      <c r="G115" s="29">
        <v>0</v>
      </c>
      <c r="H115" s="29">
        <v>0</v>
      </c>
      <c r="I115" s="33">
        <v>0</v>
      </c>
    </row>
    <row r="116" spans="1:9" s="21" customFormat="1" ht="11.25">
      <c r="A116" s="25" t="s">
        <v>35</v>
      </c>
      <c r="B116" s="27">
        <v>0</v>
      </c>
      <c r="C116" s="28">
        <v>0</v>
      </c>
      <c r="D116" s="29">
        <v>0</v>
      </c>
      <c r="E116" s="29">
        <v>0</v>
      </c>
      <c r="F116" s="28">
        <v>0</v>
      </c>
      <c r="G116" s="29">
        <v>0</v>
      </c>
      <c r="H116" s="29">
        <v>0</v>
      </c>
      <c r="I116" s="33">
        <v>0</v>
      </c>
    </row>
    <row r="117" spans="1:9" ht="11.25">
      <c r="A117" s="25" t="s">
        <v>36</v>
      </c>
      <c r="B117" s="42">
        <v>3</v>
      </c>
      <c r="C117" s="31">
        <v>270000</v>
      </c>
      <c r="D117" s="29">
        <v>0</v>
      </c>
      <c r="E117" s="29">
        <v>0</v>
      </c>
      <c r="F117" s="28">
        <v>0</v>
      </c>
      <c r="G117" s="30">
        <v>3</v>
      </c>
      <c r="H117" s="29">
        <v>0</v>
      </c>
      <c r="I117" s="33">
        <v>1</v>
      </c>
    </row>
    <row r="118" spans="1:9" ht="12" thickBot="1">
      <c r="A118" s="35" t="s">
        <v>30</v>
      </c>
      <c r="B118" s="43">
        <v>1</v>
      </c>
      <c r="C118" s="44">
        <v>0</v>
      </c>
      <c r="D118" s="38">
        <v>0</v>
      </c>
      <c r="E118" s="38">
        <v>0</v>
      </c>
      <c r="F118" s="37">
        <v>0</v>
      </c>
      <c r="G118" s="38">
        <v>0</v>
      </c>
      <c r="H118" s="38">
        <v>0</v>
      </c>
      <c r="I118" s="41">
        <v>0</v>
      </c>
    </row>
    <row r="119" spans="1:9" ht="14.25" customHeight="1" thickBot="1">
      <c r="A119" s="312" t="s">
        <v>51</v>
      </c>
      <c r="B119" s="313"/>
      <c r="C119" s="313"/>
      <c r="D119" s="313"/>
      <c r="E119" s="313"/>
      <c r="F119" s="313"/>
      <c r="G119" s="313"/>
      <c r="H119" s="313"/>
      <c r="I119" s="314"/>
    </row>
    <row r="120" spans="1:9" ht="11.25">
      <c r="A120" s="25" t="s">
        <v>32</v>
      </c>
      <c r="B120" s="26">
        <f>SUM(B121,B122,B123,B124,B125)</f>
        <v>65</v>
      </c>
      <c r="C120" s="26">
        <f aca="true" t="shared" si="20" ref="C120:I120">SUM(C121,C122,C123,C124,C125)</f>
        <v>9990000</v>
      </c>
      <c r="D120" s="26">
        <f t="shared" si="20"/>
        <v>0</v>
      </c>
      <c r="E120" s="26">
        <f t="shared" si="20"/>
        <v>0</v>
      </c>
      <c r="F120" s="26">
        <f t="shared" si="20"/>
        <v>0</v>
      </c>
      <c r="G120" s="26">
        <f t="shared" si="20"/>
        <v>13</v>
      </c>
      <c r="H120" s="26">
        <f t="shared" si="20"/>
        <v>0</v>
      </c>
      <c r="I120" s="26">
        <f t="shared" si="20"/>
        <v>20</v>
      </c>
    </row>
    <row r="121" spans="1:9" ht="11.25">
      <c r="A121" s="25" t="s">
        <v>33</v>
      </c>
      <c r="B121" s="42">
        <v>2</v>
      </c>
      <c r="C121" s="31">
        <v>2750000</v>
      </c>
      <c r="D121" s="29">
        <v>0</v>
      </c>
      <c r="E121" s="29">
        <v>0</v>
      </c>
      <c r="F121" s="28">
        <v>0</v>
      </c>
      <c r="G121" s="30">
        <v>4</v>
      </c>
      <c r="H121" s="29">
        <v>0</v>
      </c>
      <c r="I121" s="32">
        <v>0</v>
      </c>
    </row>
    <row r="122" spans="1:9" ht="11.25">
      <c r="A122" s="25" t="s">
        <v>34</v>
      </c>
      <c r="B122" s="27">
        <v>0</v>
      </c>
      <c r="C122" s="28">
        <v>0</v>
      </c>
      <c r="D122" s="29">
        <v>0</v>
      </c>
      <c r="E122" s="29">
        <v>0</v>
      </c>
      <c r="F122" s="28">
        <v>0</v>
      </c>
      <c r="G122" s="29">
        <v>0</v>
      </c>
      <c r="H122" s="29">
        <v>0</v>
      </c>
      <c r="I122" s="33">
        <v>0</v>
      </c>
    </row>
    <row r="123" spans="1:9" ht="11.25">
      <c r="A123" s="25" t="s">
        <v>35</v>
      </c>
      <c r="B123" s="27">
        <v>0</v>
      </c>
      <c r="C123" s="28">
        <v>0</v>
      </c>
      <c r="D123" s="29">
        <v>0</v>
      </c>
      <c r="E123" s="29">
        <v>0</v>
      </c>
      <c r="F123" s="28">
        <v>0</v>
      </c>
      <c r="G123" s="29">
        <v>0</v>
      </c>
      <c r="H123" s="29">
        <v>0</v>
      </c>
      <c r="I123" s="33">
        <v>0</v>
      </c>
    </row>
    <row r="124" spans="1:9" ht="11.25">
      <c r="A124" s="25" t="s">
        <v>36</v>
      </c>
      <c r="B124" s="42">
        <v>63</v>
      </c>
      <c r="C124" s="31">
        <v>7240000</v>
      </c>
      <c r="D124" s="29">
        <v>0</v>
      </c>
      <c r="E124" s="29">
        <v>0</v>
      </c>
      <c r="F124" s="28">
        <v>0</v>
      </c>
      <c r="G124" s="30">
        <v>9</v>
      </c>
      <c r="H124" s="29">
        <v>0</v>
      </c>
      <c r="I124" s="32">
        <v>19</v>
      </c>
    </row>
    <row r="125" spans="1:9" ht="12" thickBot="1">
      <c r="A125" s="35" t="s">
        <v>30</v>
      </c>
      <c r="B125" s="43">
        <v>0</v>
      </c>
      <c r="C125" s="44">
        <v>0</v>
      </c>
      <c r="D125" s="38">
        <v>0</v>
      </c>
      <c r="E125" s="38">
        <v>0</v>
      </c>
      <c r="F125" s="37">
        <v>0</v>
      </c>
      <c r="G125" s="38">
        <v>0</v>
      </c>
      <c r="H125" s="38">
        <v>0</v>
      </c>
      <c r="I125" s="41">
        <v>1</v>
      </c>
    </row>
    <row r="126" spans="1:9" ht="13.5" customHeight="1" thickBot="1">
      <c r="A126" s="321" t="s">
        <v>52</v>
      </c>
      <c r="B126" s="313"/>
      <c r="C126" s="313"/>
      <c r="D126" s="313"/>
      <c r="E126" s="313"/>
      <c r="F126" s="313"/>
      <c r="G126" s="313"/>
      <c r="H126" s="313"/>
      <c r="I126" s="322"/>
    </row>
    <row r="127" spans="1:10" ht="11.25">
      <c r="A127" s="25" t="s">
        <v>32</v>
      </c>
      <c r="B127" s="26">
        <f>SUM(B128,B129,B130,B131,B132)</f>
        <v>87</v>
      </c>
      <c r="C127" s="26">
        <f aca="true" t="shared" si="21" ref="C127:I127">SUM(C128,C129,C130,C131,C132)</f>
        <v>9161000</v>
      </c>
      <c r="D127" s="26">
        <f t="shared" si="21"/>
        <v>1</v>
      </c>
      <c r="E127" s="26">
        <f t="shared" si="21"/>
        <v>1</v>
      </c>
      <c r="F127" s="26">
        <f t="shared" si="21"/>
        <v>1680000</v>
      </c>
      <c r="G127" s="26">
        <f t="shared" si="21"/>
        <v>26</v>
      </c>
      <c r="H127" s="26">
        <f t="shared" si="21"/>
        <v>1</v>
      </c>
      <c r="I127" s="26">
        <f t="shared" si="21"/>
        <v>36</v>
      </c>
      <c r="J127" s="49"/>
    </row>
    <row r="128" spans="1:9" ht="11.25">
      <c r="A128" s="25" t="s">
        <v>33</v>
      </c>
      <c r="B128" s="42">
        <v>4</v>
      </c>
      <c r="C128" s="31">
        <v>350000</v>
      </c>
      <c r="D128" s="29">
        <v>0</v>
      </c>
      <c r="E128" s="30">
        <v>1</v>
      </c>
      <c r="F128" s="31">
        <v>1680000</v>
      </c>
      <c r="G128" s="30">
        <v>5</v>
      </c>
      <c r="H128" s="29">
        <v>1</v>
      </c>
      <c r="I128" s="32">
        <v>3</v>
      </c>
    </row>
    <row r="129" spans="1:9" ht="11.25">
      <c r="A129" s="25" t="s">
        <v>34</v>
      </c>
      <c r="B129" s="27">
        <v>0</v>
      </c>
      <c r="C129" s="28">
        <v>0</v>
      </c>
      <c r="D129" s="29">
        <v>0</v>
      </c>
      <c r="E129" s="29">
        <v>0</v>
      </c>
      <c r="F129" s="28">
        <v>0</v>
      </c>
      <c r="G129" s="29">
        <v>0</v>
      </c>
      <c r="H129" s="29">
        <v>0</v>
      </c>
      <c r="I129" s="33">
        <v>0</v>
      </c>
    </row>
    <row r="130" spans="1:9" s="21" customFormat="1" ht="11.25">
      <c r="A130" s="25" t="s">
        <v>35</v>
      </c>
      <c r="B130" s="27">
        <v>0</v>
      </c>
      <c r="C130" s="28">
        <v>0</v>
      </c>
      <c r="D130" s="29">
        <v>0</v>
      </c>
      <c r="E130" s="29">
        <v>0</v>
      </c>
      <c r="F130" s="28">
        <v>0</v>
      </c>
      <c r="G130" s="29">
        <v>0</v>
      </c>
      <c r="H130" s="29">
        <v>0</v>
      </c>
      <c r="I130" s="33">
        <v>0</v>
      </c>
    </row>
    <row r="131" spans="1:9" ht="11.25">
      <c r="A131" s="25" t="s">
        <v>36</v>
      </c>
      <c r="B131" s="42">
        <v>83</v>
      </c>
      <c r="C131" s="31">
        <v>8811000</v>
      </c>
      <c r="D131" s="29">
        <v>1</v>
      </c>
      <c r="E131" s="29">
        <v>0</v>
      </c>
      <c r="F131" s="28">
        <v>0</v>
      </c>
      <c r="G131" s="30">
        <v>21</v>
      </c>
      <c r="H131" s="29">
        <v>0</v>
      </c>
      <c r="I131" s="32">
        <v>33</v>
      </c>
    </row>
    <row r="132" spans="1:9" ht="12" thickBot="1">
      <c r="A132" s="213" t="s">
        <v>30</v>
      </c>
      <c r="B132" s="36">
        <v>0</v>
      </c>
      <c r="C132" s="37">
        <v>0</v>
      </c>
      <c r="D132" s="38">
        <v>0</v>
      </c>
      <c r="E132" s="38">
        <v>0</v>
      </c>
      <c r="F132" s="37">
        <v>0</v>
      </c>
      <c r="G132" s="38">
        <v>0</v>
      </c>
      <c r="H132" s="38">
        <v>0</v>
      </c>
      <c r="I132" s="41">
        <v>0</v>
      </c>
    </row>
    <row r="133" spans="1:9" ht="11.25">
      <c r="A133" s="212"/>
      <c r="B133" s="47"/>
      <c r="C133" s="48"/>
      <c r="D133" s="47"/>
      <c r="E133" s="47"/>
      <c r="F133" s="48"/>
      <c r="G133" s="47"/>
      <c r="H133" s="47"/>
      <c r="I133" s="47"/>
    </row>
    <row r="134" spans="1:9" ht="11.25">
      <c r="A134" s="212"/>
      <c r="B134" s="47"/>
      <c r="C134" s="48"/>
      <c r="D134" s="47"/>
      <c r="E134" s="47"/>
      <c r="F134" s="48"/>
      <c r="G134" s="47"/>
      <c r="H134" s="47"/>
      <c r="I134" s="47"/>
    </row>
    <row r="135" spans="1:9" ht="12" customHeight="1" thickBot="1">
      <c r="A135" s="212"/>
      <c r="B135" s="47"/>
      <c r="C135" s="48"/>
      <c r="D135" s="47"/>
      <c r="E135" s="47"/>
      <c r="F135" s="48"/>
      <c r="G135" s="47"/>
      <c r="H135" s="47"/>
      <c r="I135" s="47"/>
    </row>
    <row r="136" spans="1:9" ht="14.25" customHeight="1" thickBot="1">
      <c r="A136" s="312" t="s">
        <v>53</v>
      </c>
      <c r="B136" s="315"/>
      <c r="C136" s="315"/>
      <c r="D136" s="315"/>
      <c r="E136" s="315"/>
      <c r="F136" s="315"/>
      <c r="G136" s="315"/>
      <c r="H136" s="315"/>
      <c r="I136" s="316"/>
    </row>
    <row r="137" spans="1:9" ht="11.25">
      <c r="A137" s="25" t="s">
        <v>32</v>
      </c>
      <c r="B137" s="26">
        <f>SUM(B138,B139,B140,B141,B142)</f>
        <v>37</v>
      </c>
      <c r="C137" s="26">
        <f aca="true" t="shared" si="22" ref="C137:I137">SUM(C138,C139,C140,C141,C142)</f>
        <v>6886000</v>
      </c>
      <c r="D137" s="26">
        <f t="shared" si="22"/>
        <v>0</v>
      </c>
      <c r="E137" s="26">
        <f t="shared" si="22"/>
        <v>0</v>
      </c>
      <c r="F137" s="26">
        <f t="shared" si="22"/>
        <v>0</v>
      </c>
      <c r="G137" s="26">
        <f t="shared" si="22"/>
        <v>1</v>
      </c>
      <c r="H137" s="26">
        <f t="shared" si="22"/>
        <v>0</v>
      </c>
      <c r="I137" s="26">
        <f t="shared" si="22"/>
        <v>3</v>
      </c>
    </row>
    <row r="138" spans="1:9" ht="11.25">
      <c r="A138" s="25" t="s">
        <v>33</v>
      </c>
      <c r="B138" s="42">
        <v>1</v>
      </c>
      <c r="C138" s="31">
        <v>1000000</v>
      </c>
      <c r="D138" s="29">
        <v>0</v>
      </c>
      <c r="E138" s="29">
        <v>0</v>
      </c>
      <c r="F138" s="28">
        <v>0</v>
      </c>
      <c r="G138" s="30">
        <v>0</v>
      </c>
      <c r="H138" s="29">
        <v>0</v>
      </c>
      <c r="I138" s="32">
        <v>1</v>
      </c>
    </row>
    <row r="139" spans="1:9" ht="11.25">
      <c r="A139" s="25" t="s">
        <v>34</v>
      </c>
      <c r="B139" s="27">
        <v>0</v>
      </c>
      <c r="C139" s="28">
        <v>0</v>
      </c>
      <c r="D139" s="29">
        <v>0</v>
      </c>
      <c r="E139" s="29">
        <v>0</v>
      </c>
      <c r="F139" s="28">
        <v>0</v>
      </c>
      <c r="G139" s="29">
        <v>0</v>
      </c>
      <c r="H139" s="29">
        <v>0</v>
      </c>
      <c r="I139" s="33">
        <v>0</v>
      </c>
    </row>
    <row r="140" spans="1:9" s="21" customFormat="1" ht="11.25">
      <c r="A140" s="25" t="s">
        <v>35</v>
      </c>
      <c r="B140" s="27">
        <v>0</v>
      </c>
      <c r="C140" s="28">
        <v>0</v>
      </c>
      <c r="D140" s="29">
        <v>0</v>
      </c>
      <c r="E140" s="29">
        <v>0</v>
      </c>
      <c r="F140" s="28">
        <v>0</v>
      </c>
      <c r="G140" s="29">
        <v>0</v>
      </c>
      <c r="H140" s="29">
        <v>0</v>
      </c>
      <c r="I140" s="33">
        <v>0</v>
      </c>
    </row>
    <row r="141" spans="1:9" ht="11.25">
      <c r="A141" s="25" t="s">
        <v>36</v>
      </c>
      <c r="B141" s="42">
        <v>36</v>
      </c>
      <c r="C141" s="31">
        <v>5886000</v>
      </c>
      <c r="D141" s="29">
        <v>0</v>
      </c>
      <c r="E141" s="29">
        <v>0</v>
      </c>
      <c r="F141" s="28">
        <v>0</v>
      </c>
      <c r="G141" s="30">
        <v>1</v>
      </c>
      <c r="H141" s="29">
        <v>0</v>
      </c>
      <c r="I141" s="32">
        <v>2</v>
      </c>
    </row>
    <row r="142" spans="1:9" ht="12" customHeight="1" thickBot="1">
      <c r="A142" s="35" t="s">
        <v>30</v>
      </c>
      <c r="B142" s="36">
        <v>0</v>
      </c>
      <c r="C142" s="37">
        <v>0</v>
      </c>
      <c r="D142" s="38">
        <v>0</v>
      </c>
      <c r="E142" s="38">
        <v>0</v>
      </c>
      <c r="F142" s="37">
        <v>0</v>
      </c>
      <c r="G142" s="38">
        <v>0</v>
      </c>
      <c r="H142" s="38">
        <v>0</v>
      </c>
      <c r="I142" s="41">
        <v>0</v>
      </c>
    </row>
    <row r="143" spans="1:9" ht="13.5" customHeight="1" thickBot="1">
      <c r="A143" s="312" t="s">
        <v>54</v>
      </c>
      <c r="B143" s="313"/>
      <c r="C143" s="313"/>
      <c r="D143" s="313"/>
      <c r="E143" s="313"/>
      <c r="F143" s="313"/>
      <c r="G143" s="313"/>
      <c r="H143" s="313"/>
      <c r="I143" s="314"/>
    </row>
    <row r="144" spans="1:9" ht="12.75" customHeight="1">
      <c r="A144" s="25" t="s">
        <v>32</v>
      </c>
      <c r="B144" s="26">
        <f>SUM(B145,B146,B147,B148,B149)</f>
        <v>49</v>
      </c>
      <c r="C144" s="26">
        <f aca="true" t="shared" si="23" ref="C144:I144">SUM(C145,C146,C147,C148,C149)</f>
        <v>4710000</v>
      </c>
      <c r="D144" s="26">
        <f t="shared" si="23"/>
        <v>1</v>
      </c>
      <c r="E144" s="26">
        <f t="shared" si="23"/>
        <v>1</v>
      </c>
      <c r="F144" s="26">
        <f t="shared" si="23"/>
        <v>3200001</v>
      </c>
      <c r="G144" s="26">
        <f t="shared" si="23"/>
        <v>5</v>
      </c>
      <c r="H144" s="26">
        <f t="shared" si="23"/>
        <v>0</v>
      </c>
      <c r="I144" s="26">
        <f t="shared" si="23"/>
        <v>12</v>
      </c>
    </row>
    <row r="145" spans="1:9" ht="11.25">
      <c r="A145" s="25" t="s">
        <v>33</v>
      </c>
      <c r="B145" s="27">
        <v>1</v>
      </c>
      <c r="C145" s="28">
        <v>250000</v>
      </c>
      <c r="D145" s="29">
        <v>0</v>
      </c>
      <c r="E145" s="29">
        <v>1</v>
      </c>
      <c r="F145" s="28">
        <v>3200001</v>
      </c>
      <c r="G145" s="29">
        <v>0</v>
      </c>
      <c r="H145" s="29">
        <v>0</v>
      </c>
      <c r="I145" s="32">
        <v>1</v>
      </c>
    </row>
    <row r="146" spans="1:9" ht="11.25">
      <c r="A146" s="25" t="s">
        <v>34</v>
      </c>
      <c r="B146" s="27">
        <v>0</v>
      </c>
      <c r="C146" s="28">
        <v>0</v>
      </c>
      <c r="D146" s="29">
        <v>0</v>
      </c>
      <c r="E146" s="29">
        <v>0</v>
      </c>
      <c r="F146" s="28">
        <v>0</v>
      </c>
      <c r="G146" s="29">
        <v>0</v>
      </c>
      <c r="H146" s="29">
        <v>0</v>
      </c>
      <c r="I146" s="33">
        <v>0</v>
      </c>
    </row>
    <row r="147" spans="1:9" ht="11.25">
      <c r="A147" s="25" t="s">
        <v>35</v>
      </c>
      <c r="B147" s="27">
        <v>0</v>
      </c>
      <c r="C147" s="28">
        <v>0</v>
      </c>
      <c r="D147" s="29">
        <v>0</v>
      </c>
      <c r="E147" s="29">
        <v>0</v>
      </c>
      <c r="F147" s="28">
        <v>0</v>
      </c>
      <c r="G147" s="29">
        <v>0</v>
      </c>
      <c r="H147" s="29">
        <v>0</v>
      </c>
      <c r="I147" s="33">
        <v>0</v>
      </c>
    </row>
    <row r="148" spans="1:9" ht="11.25">
      <c r="A148" s="25" t="s">
        <v>36</v>
      </c>
      <c r="B148" s="42">
        <v>48</v>
      </c>
      <c r="C148" s="28">
        <v>4460000</v>
      </c>
      <c r="D148" s="29">
        <v>1</v>
      </c>
      <c r="E148" s="29">
        <v>0</v>
      </c>
      <c r="F148" s="28">
        <v>0</v>
      </c>
      <c r="G148" s="30">
        <v>5</v>
      </c>
      <c r="H148" s="29">
        <v>0</v>
      </c>
      <c r="I148" s="33">
        <v>10</v>
      </c>
    </row>
    <row r="149" spans="1:9" ht="12" customHeight="1" thickBot="1">
      <c r="A149" s="35" t="s">
        <v>30</v>
      </c>
      <c r="B149" s="43">
        <v>0</v>
      </c>
      <c r="C149" s="44">
        <v>0</v>
      </c>
      <c r="D149" s="38">
        <v>0</v>
      </c>
      <c r="E149" s="38">
        <v>0</v>
      </c>
      <c r="F149" s="37">
        <v>0</v>
      </c>
      <c r="G149" s="38">
        <v>0</v>
      </c>
      <c r="H149" s="38">
        <v>0</v>
      </c>
      <c r="I149" s="41">
        <v>1</v>
      </c>
    </row>
    <row r="150" spans="1:9" ht="24.75" customHeight="1" thickBot="1">
      <c r="A150" s="312" t="s">
        <v>55</v>
      </c>
      <c r="B150" s="313"/>
      <c r="C150" s="313"/>
      <c r="D150" s="313"/>
      <c r="E150" s="313"/>
      <c r="F150" s="313"/>
      <c r="G150" s="313"/>
      <c r="H150" s="313"/>
      <c r="I150" s="314"/>
    </row>
    <row r="151" spans="1:9" ht="11.25">
      <c r="A151" s="25" t="s">
        <v>32</v>
      </c>
      <c r="B151" s="26">
        <f>SUM(B152,B153,B154,B155,B156)</f>
        <v>0</v>
      </c>
      <c r="C151" s="26">
        <f aca="true" t="shared" si="24" ref="C151:I151">SUM(C152,C153,C154,C155,C156)</f>
        <v>0</v>
      </c>
      <c r="D151" s="26">
        <f t="shared" si="24"/>
        <v>0</v>
      </c>
      <c r="E151" s="26">
        <f t="shared" si="24"/>
        <v>0</v>
      </c>
      <c r="F151" s="26">
        <f t="shared" si="24"/>
        <v>0</v>
      </c>
      <c r="G151" s="26">
        <f t="shared" si="24"/>
        <v>0</v>
      </c>
      <c r="H151" s="26">
        <f t="shared" si="24"/>
        <v>0</v>
      </c>
      <c r="I151" s="26">
        <f t="shared" si="24"/>
        <v>0</v>
      </c>
    </row>
    <row r="152" spans="1:9" ht="11.25">
      <c r="A152" s="25" t="s">
        <v>33</v>
      </c>
      <c r="B152" s="27">
        <v>0</v>
      </c>
      <c r="C152" s="28">
        <v>0</v>
      </c>
      <c r="D152" s="29">
        <v>0</v>
      </c>
      <c r="E152" s="29">
        <v>0</v>
      </c>
      <c r="F152" s="28">
        <v>0</v>
      </c>
      <c r="G152" s="29">
        <v>0</v>
      </c>
      <c r="H152" s="29">
        <v>0</v>
      </c>
      <c r="I152" s="32">
        <v>0</v>
      </c>
    </row>
    <row r="153" spans="1:9" ht="11.25">
      <c r="A153" s="25" t="s">
        <v>34</v>
      </c>
      <c r="B153" s="27">
        <v>0</v>
      </c>
      <c r="C153" s="28">
        <v>0</v>
      </c>
      <c r="D153" s="29">
        <v>0</v>
      </c>
      <c r="E153" s="29">
        <v>0</v>
      </c>
      <c r="F153" s="28">
        <v>0</v>
      </c>
      <c r="G153" s="29">
        <v>0</v>
      </c>
      <c r="H153" s="29">
        <v>0</v>
      </c>
      <c r="I153" s="33">
        <v>0</v>
      </c>
    </row>
    <row r="154" spans="1:9" s="21" customFormat="1" ht="11.25">
      <c r="A154" s="25" t="s">
        <v>35</v>
      </c>
      <c r="B154" s="27">
        <v>0</v>
      </c>
      <c r="C154" s="28">
        <v>0</v>
      </c>
      <c r="D154" s="29">
        <v>0</v>
      </c>
      <c r="E154" s="29">
        <v>0</v>
      </c>
      <c r="F154" s="28">
        <v>0</v>
      </c>
      <c r="G154" s="29">
        <v>0</v>
      </c>
      <c r="H154" s="29">
        <v>0</v>
      </c>
      <c r="I154" s="33">
        <v>0</v>
      </c>
    </row>
    <row r="155" spans="1:9" ht="11.25">
      <c r="A155" s="25" t="s">
        <v>36</v>
      </c>
      <c r="B155" s="42">
        <v>0</v>
      </c>
      <c r="C155" s="31">
        <v>0</v>
      </c>
      <c r="D155" s="29">
        <v>0</v>
      </c>
      <c r="E155" s="29">
        <v>0</v>
      </c>
      <c r="F155" s="28">
        <v>0</v>
      </c>
      <c r="G155" s="30">
        <v>0</v>
      </c>
      <c r="H155" s="29">
        <v>0</v>
      </c>
      <c r="I155" s="33">
        <v>0</v>
      </c>
    </row>
    <row r="156" spans="1:9" ht="12" customHeight="1" thickBot="1">
      <c r="A156" s="35" t="s">
        <v>30</v>
      </c>
      <c r="B156" s="43">
        <v>0</v>
      </c>
      <c r="C156" s="44">
        <v>0</v>
      </c>
      <c r="D156" s="38">
        <v>0</v>
      </c>
      <c r="E156" s="38">
        <v>0</v>
      </c>
      <c r="F156" s="37">
        <v>0</v>
      </c>
      <c r="G156" s="38">
        <v>0</v>
      </c>
      <c r="H156" s="38">
        <v>0</v>
      </c>
      <c r="I156" s="41">
        <v>0</v>
      </c>
    </row>
    <row r="157" spans="1:9" ht="13.5" customHeight="1" thickBot="1">
      <c r="A157" s="312" t="s">
        <v>56</v>
      </c>
      <c r="B157" s="313"/>
      <c r="C157" s="313"/>
      <c r="D157" s="313"/>
      <c r="E157" s="313"/>
      <c r="F157" s="313"/>
      <c r="G157" s="313"/>
      <c r="H157" s="313"/>
      <c r="I157" s="314"/>
    </row>
    <row r="158" spans="1:9" ht="11.25">
      <c r="A158" s="25" t="s">
        <v>32</v>
      </c>
      <c r="B158" s="26">
        <f>SUM(B159,B160,B161,B162,B163)</f>
        <v>0</v>
      </c>
      <c r="C158" s="26">
        <f aca="true" t="shared" si="25" ref="C158:I158">SUM(C159,C160,C161,C162,C163)</f>
        <v>0</v>
      </c>
      <c r="D158" s="26">
        <f t="shared" si="25"/>
        <v>0</v>
      </c>
      <c r="E158" s="26">
        <f t="shared" si="25"/>
        <v>0</v>
      </c>
      <c r="F158" s="26">
        <f t="shared" si="25"/>
        <v>0</v>
      </c>
      <c r="G158" s="26">
        <f t="shared" si="25"/>
        <v>0</v>
      </c>
      <c r="H158" s="26">
        <f t="shared" si="25"/>
        <v>0</v>
      </c>
      <c r="I158" s="26">
        <f t="shared" si="25"/>
        <v>0</v>
      </c>
    </row>
    <row r="159" spans="1:9" ht="11.25">
      <c r="A159" s="25" t="s">
        <v>33</v>
      </c>
      <c r="B159" s="27">
        <v>0</v>
      </c>
      <c r="C159" s="28">
        <v>0</v>
      </c>
      <c r="D159" s="29">
        <v>0</v>
      </c>
      <c r="E159" s="29">
        <v>0</v>
      </c>
      <c r="F159" s="28">
        <v>0</v>
      </c>
      <c r="G159" s="29">
        <v>0</v>
      </c>
      <c r="H159" s="29">
        <v>0</v>
      </c>
      <c r="I159" s="33">
        <v>0</v>
      </c>
    </row>
    <row r="160" spans="1:9" ht="11.25">
      <c r="A160" s="25" t="s">
        <v>34</v>
      </c>
      <c r="B160" s="27">
        <v>0</v>
      </c>
      <c r="C160" s="28">
        <v>0</v>
      </c>
      <c r="D160" s="29">
        <v>0</v>
      </c>
      <c r="E160" s="29">
        <v>0</v>
      </c>
      <c r="F160" s="28">
        <v>0</v>
      </c>
      <c r="G160" s="29">
        <v>0</v>
      </c>
      <c r="H160" s="29">
        <v>0</v>
      </c>
      <c r="I160" s="33">
        <v>0</v>
      </c>
    </row>
    <row r="161" spans="1:9" ht="11.25">
      <c r="A161" s="25" t="s">
        <v>35</v>
      </c>
      <c r="B161" s="27">
        <v>0</v>
      </c>
      <c r="C161" s="28">
        <v>0</v>
      </c>
      <c r="D161" s="29">
        <v>0</v>
      </c>
      <c r="E161" s="29">
        <v>0</v>
      </c>
      <c r="F161" s="28">
        <v>0</v>
      </c>
      <c r="G161" s="29">
        <v>0</v>
      </c>
      <c r="H161" s="29">
        <v>0</v>
      </c>
      <c r="I161" s="33">
        <v>0</v>
      </c>
    </row>
    <row r="162" spans="1:9" ht="11.25">
      <c r="A162" s="25" t="s">
        <v>36</v>
      </c>
      <c r="B162" s="27">
        <v>0</v>
      </c>
      <c r="C162" s="28">
        <v>0</v>
      </c>
      <c r="D162" s="29">
        <v>0</v>
      </c>
      <c r="E162" s="29">
        <v>0</v>
      </c>
      <c r="F162" s="28">
        <v>0</v>
      </c>
      <c r="G162" s="29">
        <v>0</v>
      </c>
      <c r="H162" s="29">
        <v>0</v>
      </c>
      <c r="I162" s="33">
        <v>0</v>
      </c>
    </row>
    <row r="163" spans="1:9" ht="12" thickBot="1">
      <c r="A163" s="35" t="s">
        <v>57</v>
      </c>
      <c r="B163" s="36">
        <v>0</v>
      </c>
      <c r="C163" s="37">
        <v>0</v>
      </c>
      <c r="D163" s="38">
        <v>0</v>
      </c>
      <c r="E163" s="38">
        <v>0</v>
      </c>
      <c r="F163" s="37">
        <v>0</v>
      </c>
      <c r="G163" s="38">
        <v>0</v>
      </c>
      <c r="H163" s="38">
        <v>0</v>
      </c>
      <c r="I163" s="41">
        <v>0</v>
      </c>
    </row>
    <row r="165" ht="11.25">
      <c r="A165" s="50" t="s">
        <v>18</v>
      </c>
    </row>
  </sheetData>
  <sheetProtection/>
  <mergeCells count="27"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136:I13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77:I77"/>
    <mergeCell ref="A84:I84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18.03.2011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B9" sqref="B9:C29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  <col min="110" max="110" width="19.28125" style="0" bestFit="1" customWidth="1"/>
    <col min="111" max="111" width="7.00390625" style="0" bestFit="1" customWidth="1"/>
    <col min="112" max="112" width="7.57421875" style="0" bestFit="1" customWidth="1"/>
    <col min="113" max="113" width="7.00390625" style="0" bestFit="1" customWidth="1"/>
    <col min="114" max="114" width="7.57421875" style="0" bestFit="1" customWidth="1"/>
    <col min="115" max="115" width="7.00390625" style="0" bestFit="1" customWidth="1"/>
    <col min="116" max="116" width="7.57421875" style="0" bestFit="1" customWidth="1"/>
    <col min="117" max="117" width="7.7109375" style="0" bestFit="1" customWidth="1"/>
    <col min="118" max="118" width="8.140625" style="0" bestFit="1" customWidth="1"/>
    <col min="119" max="119" width="7.7109375" style="0" bestFit="1" customWidth="1"/>
    <col min="120" max="120" width="8.140625" style="0" bestFit="1" customWidth="1"/>
    <col min="121" max="121" width="17.8515625" style="0" bestFit="1" customWidth="1"/>
  </cols>
  <sheetData>
    <row r="2" spans="1:11" ht="18.75" thickBot="1">
      <c r="A2" s="286" t="s">
        <v>371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8.75" customHeight="1">
      <c r="A4" s="306" t="s">
        <v>387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2:11" ht="16.5" customHeight="1" thickBot="1"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5.75" customHeight="1" thickBot="1">
      <c r="A6" s="323" t="s">
        <v>58</v>
      </c>
      <c r="B6" s="325" t="s">
        <v>59</v>
      </c>
      <c r="C6" s="326"/>
      <c r="D6" s="327" t="s">
        <v>60</v>
      </c>
      <c r="E6" s="326"/>
      <c r="F6" s="327" t="s">
        <v>61</v>
      </c>
      <c r="G6" s="326"/>
      <c r="H6" s="327" t="s">
        <v>62</v>
      </c>
      <c r="I6" s="326"/>
      <c r="J6" s="327" t="s">
        <v>63</v>
      </c>
      <c r="K6" s="326"/>
    </row>
    <row r="7" spans="1:11" ht="15.75" customHeight="1" thickBot="1">
      <c r="A7" s="324"/>
      <c r="B7" s="57" t="s">
        <v>8</v>
      </c>
      <c r="C7" s="58" t="s">
        <v>17</v>
      </c>
      <c r="D7" s="57" t="s">
        <v>8</v>
      </c>
      <c r="E7" s="58" t="s">
        <v>17</v>
      </c>
      <c r="F7" s="57" t="s">
        <v>8</v>
      </c>
      <c r="G7" s="58" t="s">
        <v>17</v>
      </c>
      <c r="H7" s="57" t="s">
        <v>8</v>
      </c>
      <c r="I7" s="58" t="s">
        <v>17</v>
      </c>
      <c r="J7" s="57" t="s">
        <v>8</v>
      </c>
      <c r="K7" s="58" t="s">
        <v>17</v>
      </c>
    </row>
    <row r="8" spans="1:11" ht="15.75" thickBot="1">
      <c r="A8" s="59" t="s">
        <v>64</v>
      </c>
      <c r="B8" s="60">
        <f>SUM(B9,B10,B11,B12,B13,B14,B15,B16,B17,B18,B19,B20,B21,B22,B23,B24,B25,B26,B27,B28,B29)</f>
        <v>5000</v>
      </c>
      <c r="C8" s="61">
        <f>SUM(C9,C10,C11,C12,C13,C14,C15,C16,C17,C18,C19,C20,C21,C22,C23,C24,C25,C26,C27,C28,C29)</f>
        <v>984</v>
      </c>
      <c r="D8" s="61">
        <f>SUM(D9,D10,D11,D12,D13,D14,D15,D16,D17,D18,D19,D20,D21,D22,D23,D24,D25,D26,D27,D28,D29)</f>
        <v>1812</v>
      </c>
      <c r="E8" s="61">
        <f>SUM(E9:E29)</f>
        <v>463</v>
      </c>
      <c r="F8" s="61">
        <f>SUM(F9,F10,F11,F12,F13,F14,F15,F16,F17,F18,F19,F20,F21,F22,F23,F24,F25,F26,F27,F28,F30)</f>
        <v>573</v>
      </c>
      <c r="G8" s="61">
        <f>SUM(G9,G10,G11,G12,G13,G14,G15,G16,G17,G18,G19,G20,G21,G22,G23,G24,G25,G26,G27,G28,G30)</f>
        <v>99</v>
      </c>
      <c r="H8" s="61">
        <f>SUM(H9,H10,H11,H12,H13,H14,H15,H16,H17,H18,H19,H20,H21,H22,H23,H24,H25,H26,H27,H28,H30)</f>
        <v>295</v>
      </c>
      <c r="I8" s="61">
        <f>SUM(I9,I10,I11,I12,I13,I14,I15,I16,I17,I18,I19,I20,I21,I22,I23,I24,I25,I26,I27,I28,I30)</f>
        <v>67</v>
      </c>
      <c r="J8" s="61">
        <f>SUM(J9:J29)</f>
        <v>2320</v>
      </c>
      <c r="K8" s="61">
        <f>SUM(K9:K29)</f>
        <v>355</v>
      </c>
    </row>
    <row r="9" spans="1:11" ht="26.25" customHeight="1">
      <c r="A9" s="78" t="s">
        <v>65</v>
      </c>
      <c r="B9" s="62">
        <v>143</v>
      </c>
      <c r="C9" s="62">
        <v>24</v>
      </c>
      <c r="D9" s="63">
        <v>22</v>
      </c>
      <c r="E9" s="215">
        <v>3</v>
      </c>
      <c r="F9" s="63">
        <v>5</v>
      </c>
      <c r="G9" s="215">
        <v>0</v>
      </c>
      <c r="H9" s="63">
        <v>6</v>
      </c>
      <c r="I9" s="215">
        <v>2</v>
      </c>
      <c r="J9" s="63">
        <f>B9-(D9+F9+H9)</f>
        <v>110</v>
      </c>
      <c r="K9" s="63">
        <f>C9-(E9+G9+I9)</f>
        <v>19</v>
      </c>
    </row>
    <row r="10" spans="1:11" ht="26.25" customHeight="1">
      <c r="A10" s="64" t="s">
        <v>66</v>
      </c>
      <c r="B10" s="65">
        <v>82</v>
      </c>
      <c r="C10" s="65">
        <v>5</v>
      </c>
      <c r="D10" s="66">
        <v>18</v>
      </c>
      <c r="E10" s="67">
        <v>1</v>
      </c>
      <c r="F10" s="66">
        <v>17</v>
      </c>
      <c r="G10" s="67">
        <v>0</v>
      </c>
      <c r="H10" s="66">
        <v>6</v>
      </c>
      <c r="I10" s="67">
        <v>0</v>
      </c>
      <c r="J10" s="63">
        <f aca="true" t="shared" si="0" ref="J10:J29">B10-(D10+F10+H10)</f>
        <v>41</v>
      </c>
      <c r="K10" s="63">
        <f aca="true" t="shared" si="1" ref="K10:K29">C10-(E10+G10+I10)</f>
        <v>4</v>
      </c>
    </row>
    <row r="11" spans="1:11" ht="15">
      <c r="A11" s="64" t="s">
        <v>67</v>
      </c>
      <c r="B11" s="65">
        <v>822</v>
      </c>
      <c r="C11" s="65">
        <v>205</v>
      </c>
      <c r="D11" s="66">
        <v>322</v>
      </c>
      <c r="E11" s="67">
        <v>127</v>
      </c>
      <c r="F11" s="66">
        <v>83</v>
      </c>
      <c r="G11" s="67">
        <v>15</v>
      </c>
      <c r="H11" s="66">
        <v>42</v>
      </c>
      <c r="I11" s="67">
        <v>10</v>
      </c>
      <c r="J11" s="63">
        <f t="shared" si="0"/>
        <v>375</v>
      </c>
      <c r="K11" s="63">
        <f t="shared" si="1"/>
        <v>53</v>
      </c>
    </row>
    <row r="12" spans="1:11" ht="36.75" customHeight="1">
      <c r="A12" s="64" t="s">
        <v>68</v>
      </c>
      <c r="B12" s="65">
        <v>61</v>
      </c>
      <c r="C12" s="65">
        <v>5</v>
      </c>
      <c r="D12" s="66">
        <v>19</v>
      </c>
      <c r="E12" s="67">
        <v>1</v>
      </c>
      <c r="F12" s="66">
        <v>31</v>
      </c>
      <c r="G12" s="67">
        <v>1</v>
      </c>
      <c r="H12" s="66">
        <v>1</v>
      </c>
      <c r="I12" s="67">
        <v>0</v>
      </c>
      <c r="J12" s="63">
        <f t="shared" si="0"/>
        <v>10</v>
      </c>
      <c r="K12" s="63">
        <f t="shared" si="1"/>
        <v>3</v>
      </c>
    </row>
    <row r="13" spans="1:11" ht="39.75" customHeight="1">
      <c r="A13" s="64" t="s">
        <v>69</v>
      </c>
      <c r="B13" s="65">
        <v>15</v>
      </c>
      <c r="C13" s="65">
        <v>2</v>
      </c>
      <c r="D13" s="66">
        <v>6</v>
      </c>
      <c r="E13" s="67">
        <v>0</v>
      </c>
      <c r="F13" s="66">
        <v>2</v>
      </c>
      <c r="G13" s="67">
        <v>0</v>
      </c>
      <c r="H13" s="66">
        <v>1</v>
      </c>
      <c r="I13" s="67">
        <v>1</v>
      </c>
      <c r="J13" s="63">
        <f t="shared" si="0"/>
        <v>6</v>
      </c>
      <c r="K13" s="63">
        <f t="shared" si="1"/>
        <v>1</v>
      </c>
    </row>
    <row r="14" spans="1:11" ht="15">
      <c r="A14" s="64" t="s">
        <v>70</v>
      </c>
      <c r="B14" s="65">
        <v>855</v>
      </c>
      <c r="C14" s="65">
        <v>143</v>
      </c>
      <c r="D14" s="66">
        <v>280</v>
      </c>
      <c r="E14" s="67">
        <v>43</v>
      </c>
      <c r="F14" s="66">
        <v>98</v>
      </c>
      <c r="G14" s="67">
        <v>23</v>
      </c>
      <c r="H14" s="66">
        <v>64</v>
      </c>
      <c r="I14" s="67">
        <v>10</v>
      </c>
      <c r="J14" s="63">
        <f t="shared" si="0"/>
        <v>413</v>
      </c>
      <c r="K14" s="63">
        <f t="shared" si="1"/>
        <v>67</v>
      </c>
    </row>
    <row r="15" spans="1:11" ht="47.25" customHeight="1">
      <c r="A15" s="64" t="s">
        <v>71</v>
      </c>
      <c r="B15" s="65">
        <v>1438</v>
      </c>
      <c r="C15" s="65">
        <v>336</v>
      </c>
      <c r="D15" s="66">
        <v>479</v>
      </c>
      <c r="E15" s="67">
        <v>170</v>
      </c>
      <c r="F15" s="66">
        <v>151</v>
      </c>
      <c r="G15" s="67">
        <v>31</v>
      </c>
      <c r="H15" s="66">
        <v>90</v>
      </c>
      <c r="I15" s="67">
        <v>25</v>
      </c>
      <c r="J15" s="63">
        <f t="shared" si="0"/>
        <v>718</v>
      </c>
      <c r="K15" s="63">
        <f t="shared" si="1"/>
        <v>110</v>
      </c>
    </row>
    <row r="16" spans="1:11" ht="18" customHeight="1">
      <c r="A16" s="64" t="s">
        <v>72</v>
      </c>
      <c r="B16" s="65">
        <v>271</v>
      </c>
      <c r="C16" s="65">
        <v>38</v>
      </c>
      <c r="D16" s="66">
        <v>91</v>
      </c>
      <c r="E16" s="67">
        <v>20</v>
      </c>
      <c r="F16" s="66">
        <v>20</v>
      </c>
      <c r="G16" s="67">
        <v>3</v>
      </c>
      <c r="H16" s="66">
        <v>11</v>
      </c>
      <c r="I16" s="67">
        <v>0</v>
      </c>
      <c r="J16" s="63">
        <f t="shared" si="0"/>
        <v>149</v>
      </c>
      <c r="K16" s="63">
        <f t="shared" si="1"/>
        <v>15</v>
      </c>
    </row>
    <row r="17" spans="1:11" ht="26.25" customHeight="1">
      <c r="A17" s="64" t="s">
        <v>73</v>
      </c>
      <c r="B17" s="65">
        <v>191</v>
      </c>
      <c r="C17" s="65">
        <v>23</v>
      </c>
      <c r="D17" s="66">
        <v>89</v>
      </c>
      <c r="E17" s="67">
        <v>12</v>
      </c>
      <c r="F17" s="66">
        <v>22</v>
      </c>
      <c r="G17" s="67">
        <v>4</v>
      </c>
      <c r="H17" s="66">
        <v>9</v>
      </c>
      <c r="I17" s="67">
        <v>0</v>
      </c>
      <c r="J17" s="63">
        <f t="shared" si="0"/>
        <v>71</v>
      </c>
      <c r="K17" s="63">
        <f t="shared" si="1"/>
        <v>7</v>
      </c>
    </row>
    <row r="18" spans="1:11" ht="15">
      <c r="A18" s="64" t="s">
        <v>74</v>
      </c>
      <c r="B18" s="65">
        <v>198</v>
      </c>
      <c r="C18" s="65">
        <v>28</v>
      </c>
      <c r="D18" s="66">
        <v>136</v>
      </c>
      <c r="E18" s="67">
        <v>15</v>
      </c>
      <c r="F18" s="66">
        <v>24</v>
      </c>
      <c r="G18" s="67">
        <v>3</v>
      </c>
      <c r="H18" s="66">
        <v>9</v>
      </c>
      <c r="I18" s="67">
        <v>4</v>
      </c>
      <c r="J18" s="63">
        <f t="shared" si="0"/>
        <v>29</v>
      </c>
      <c r="K18" s="63">
        <f t="shared" si="1"/>
        <v>6</v>
      </c>
    </row>
    <row r="19" spans="1:11" ht="25.5" customHeight="1">
      <c r="A19" s="64" t="s">
        <v>75</v>
      </c>
      <c r="B19" s="65">
        <v>60</v>
      </c>
      <c r="C19" s="65">
        <v>15</v>
      </c>
      <c r="D19" s="66">
        <v>24</v>
      </c>
      <c r="E19" s="67">
        <v>6</v>
      </c>
      <c r="F19" s="66">
        <v>5</v>
      </c>
      <c r="G19" s="67">
        <v>0</v>
      </c>
      <c r="H19" s="66">
        <v>4</v>
      </c>
      <c r="I19" s="67">
        <v>0</v>
      </c>
      <c r="J19" s="63">
        <f t="shared" si="0"/>
        <v>27</v>
      </c>
      <c r="K19" s="63">
        <f t="shared" si="1"/>
        <v>9</v>
      </c>
    </row>
    <row r="20" spans="1:11" ht="23.25">
      <c r="A20" s="64" t="s">
        <v>76</v>
      </c>
      <c r="B20" s="65">
        <v>74</v>
      </c>
      <c r="C20" s="65">
        <v>9</v>
      </c>
      <c r="D20" s="66">
        <v>32</v>
      </c>
      <c r="E20" s="67">
        <v>2</v>
      </c>
      <c r="F20" s="66">
        <v>13</v>
      </c>
      <c r="G20" s="67">
        <v>2</v>
      </c>
      <c r="H20" s="66">
        <v>6</v>
      </c>
      <c r="I20" s="67">
        <v>2</v>
      </c>
      <c r="J20" s="63">
        <f t="shared" si="0"/>
        <v>23</v>
      </c>
      <c r="K20" s="63">
        <f t="shared" si="1"/>
        <v>3</v>
      </c>
    </row>
    <row r="21" spans="1:11" ht="26.25" customHeight="1">
      <c r="A21" s="64" t="s">
        <v>77</v>
      </c>
      <c r="B21" s="65">
        <v>346</v>
      </c>
      <c r="C21" s="65">
        <v>56</v>
      </c>
      <c r="D21" s="66">
        <v>120</v>
      </c>
      <c r="E21" s="67">
        <v>24</v>
      </c>
      <c r="F21" s="66">
        <v>50</v>
      </c>
      <c r="G21" s="67">
        <v>6</v>
      </c>
      <c r="H21" s="66">
        <v>23</v>
      </c>
      <c r="I21" s="67">
        <v>6</v>
      </c>
      <c r="J21" s="63">
        <f t="shared" si="0"/>
        <v>153</v>
      </c>
      <c r="K21" s="63">
        <f t="shared" si="1"/>
        <v>20</v>
      </c>
    </row>
    <row r="22" spans="1:11" ht="25.5" customHeight="1">
      <c r="A22" s="64" t="s">
        <v>78</v>
      </c>
      <c r="B22" s="65">
        <v>202</v>
      </c>
      <c r="C22" s="65">
        <v>23</v>
      </c>
      <c r="D22" s="66">
        <v>77</v>
      </c>
      <c r="E22" s="67">
        <v>15</v>
      </c>
      <c r="F22" s="66">
        <v>20</v>
      </c>
      <c r="G22" s="67">
        <v>3</v>
      </c>
      <c r="H22" s="66">
        <v>12</v>
      </c>
      <c r="I22" s="67">
        <v>1</v>
      </c>
      <c r="J22" s="63">
        <f t="shared" si="0"/>
        <v>93</v>
      </c>
      <c r="K22" s="63">
        <f t="shared" si="1"/>
        <v>4</v>
      </c>
    </row>
    <row r="23" spans="1:11" ht="34.5">
      <c r="A23" s="64" t="s">
        <v>79</v>
      </c>
      <c r="B23" s="65">
        <v>4</v>
      </c>
      <c r="C23" s="65">
        <v>1</v>
      </c>
      <c r="D23" s="66">
        <v>1</v>
      </c>
      <c r="E23" s="66">
        <v>0</v>
      </c>
      <c r="F23" s="66">
        <v>0</v>
      </c>
      <c r="G23" s="66">
        <v>0</v>
      </c>
      <c r="H23" s="67">
        <v>0</v>
      </c>
      <c r="I23" s="67">
        <v>0</v>
      </c>
      <c r="J23" s="63">
        <f t="shared" si="0"/>
        <v>3</v>
      </c>
      <c r="K23" s="63">
        <f t="shared" si="1"/>
        <v>1</v>
      </c>
    </row>
    <row r="24" spans="1:11" ht="15">
      <c r="A24" s="64" t="s">
        <v>80</v>
      </c>
      <c r="B24" s="65">
        <v>65</v>
      </c>
      <c r="C24" s="65">
        <v>20</v>
      </c>
      <c r="D24" s="66">
        <v>23</v>
      </c>
      <c r="E24" s="67">
        <v>7</v>
      </c>
      <c r="F24" s="66">
        <v>7</v>
      </c>
      <c r="G24" s="67">
        <v>1</v>
      </c>
      <c r="H24" s="66">
        <v>7</v>
      </c>
      <c r="I24" s="67">
        <v>2</v>
      </c>
      <c r="J24" s="63">
        <f t="shared" si="0"/>
        <v>28</v>
      </c>
      <c r="K24" s="63">
        <f t="shared" si="1"/>
        <v>10</v>
      </c>
    </row>
    <row r="25" spans="1:11" ht="25.5" customHeight="1">
      <c r="A25" s="64" t="s">
        <v>81</v>
      </c>
      <c r="B25" s="65">
        <v>87</v>
      </c>
      <c r="C25" s="65">
        <v>36</v>
      </c>
      <c r="D25" s="66">
        <v>43</v>
      </c>
      <c r="E25" s="67">
        <v>10</v>
      </c>
      <c r="F25" s="66">
        <v>10</v>
      </c>
      <c r="G25" s="67">
        <v>5</v>
      </c>
      <c r="H25" s="66">
        <v>1</v>
      </c>
      <c r="I25" s="67">
        <v>4</v>
      </c>
      <c r="J25" s="63">
        <f t="shared" si="0"/>
        <v>33</v>
      </c>
      <c r="K25" s="63">
        <f t="shared" si="1"/>
        <v>17</v>
      </c>
    </row>
    <row r="26" spans="1:11" ht="29.25" customHeight="1">
      <c r="A26" s="64" t="s">
        <v>82</v>
      </c>
      <c r="B26" s="65">
        <v>37</v>
      </c>
      <c r="C26" s="65">
        <v>3</v>
      </c>
      <c r="D26" s="66">
        <v>15</v>
      </c>
      <c r="E26" s="67">
        <v>2</v>
      </c>
      <c r="F26" s="66">
        <v>8</v>
      </c>
      <c r="G26" s="67">
        <v>1</v>
      </c>
      <c r="H26" s="67">
        <v>2</v>
      </c>
      <c r="I26" s="67">
        <v>0</v>
      </c>
      <c r="J26" s="63">
        <f t="shared" si="0"/>
        <v>12</v>
      </c>
      <c r="K26" s="63">
        <f t="shared" si="1"/>
        <v>0</v>
      </c>
    </row>
    <row r="27" spans="1:11" ht="23.25">
      <c r="A27" s="64" t="s">
        <v>83</v>
      </c>
      <c r="B27" s="65">
        <v>49</v>
      </c>
      <c r="C27" s="65">
        <v>12</v>
      </c>
      <c r="D27" s="66">
        <v>15</v>
      </c>
      <c r="E27" s="67">
        <v>5</v>
      </c>
      <c r="F27" s="66">
        <v>7</v>
      </c>
      <c r="G27" s="67">
        <v>1</v>
      </c>
      <c r="H27" s="66">
        <v>1</v>
      </c>
      <c r="I27" s="67">
        <v>0</v>
      </c>
      <c r="J27" s="63">
        <f t="shared" si="0"/>
        <v>26</v>
      </c>
      <c r="K27" s="63">
        <f t="shared" si="1"/>
        <v>6</v>
      </c>
    </row>
    <row r="28" spans="1:11" ht="92.25" customHeight="1">
      <c r="A28" s="64" t="s">
        <v>84</v>
      </c>
      <c r="B28" s="65">
        <v>0</v>
      </c>
      <c r="C28" s="65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3">
        <f t="shared" si="0"/>
        <v>0</v>
      </c>
      <c r="K28" s="63">
        <f t="shared" si="1"/>
        <v>0</v>
      </c>
    </row>
    <row r="29" spans="1:11" ht="46.5" thickBot="1">
      <c r="A29" s="68" t="s">
        <v>85</v>
      </c>
      <c r="B29" s="69">
        <v>0</v>
      </c>
      <c r="C29" s="69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237">
        <f t="shared" si="0"/>
        <v>0</v>
      </c>
      <c r="K29" s="237">
        <f t="shared" si="1"/>
        <v>0</v>
      </c>
    </row>
    <row r="30" spans="1:11" ht="15">
      <c r="A30" s="71" t="s">
        <v>18</v>
      </c>
      <c r="B30" s="3"/>
      <c r="C30" s="72"/>
      <c r="D30" s="73"/>
      <c r="E30" s="73"/>
      <c r="F30" s="73"/>
      <c r="G30" s="73"/>
      <c r="H30" s="73"/>
      <c r="I30" s="73"/>
      <c r="J30" s="73"/>
      <c r="K30" s="73"/>
    </row>
    <row r="31" spans="6:9" ht="15">
      <c r="F31" s="4"/>
      <c r="G31" s="4"/>
      <c r="H31" s="4"/>
      <c r="I31" s="4"/>
    </row>
    <row r="32" spans="1:9" ht="15">
      <c r="A32" s="71"/>
      <c r="B32" s="3"/>
      <c r="C32" s="3"/>
      <c r="F32" s="4"/>
      <c r="G32" s="4"/>
      <c r="H32" s="4"/>
      <c r="I32" s="4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&amp;L18.03.2011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4">
      <selection activeCell="A5" sqref="A5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147" max="147" width="21.00390625" style="0" customWidth="1"/>
    <col min="148" max="148" width="7.140625" style="0" customWidth="1"/>
    <col min="149" max="149" width="8.140625" style="0" bestFit="1" customWidth="1"/>
    <col min="150" max="150" width="7.28125" style="0" bestFit="1" customWidth="1"/>
    <col min="151" max="151" width="8.140625" style="0" bestFit="1" customWidth="1"/>
    <col min="152" max="152" width="7.28125" style="0" bestFit="1" customWidth="1"/>
    <col min="153" max="153" width="8.140625" style="0" bestFit="1" customWidth="1"/>
    <col min="154" max="154" width="7.28125" style="0" bestFit="1" customWidth="1"/>
    <col min="155" max="155" width="8.140625" style="0" bestFit="1" customWidth="1"/>
    <col min="156" max="156" width="7.00390625" style="0" customWidth="1"/>
    <col min="157" max="157" width="7.7109375" style="0" customWidth="1"/>
    <col min="158" max="158" width="17.8515625" style="0" bestFit="1" customWidth="1"/>
  </cols>
  <sheetData>
    <row r="2" spans="1:11" ht="18.75" thickBot="1">
      <c r="A2" s="286" t="s">
        <v>374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2:11" ht="15.75">
      <c r="B3" s="74"/>
      <c r="C3" s="75"/>
      <c r="D3" s="75"/>
      <c r="E3" s="75"/>
      <c r="F3" s="75"/>
      <c r="G3" s="75"/>
      <c r="H3" s="75"/>
      <c r="I3" s="75"/>
      <c r="J3" s="75"/>
      <c r="K3" s="75"/>
    </row>
    <row r="4" spans="1:11" ht="15.75" customHeight="1">
      <c r="A4" s="306" t="s">
        <v>86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2:11" ht="16.5" customHeight="1" thickBot="1"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5.75" customHeight="1" thickBot="1">
      <c r="A6" s="323" t="s">
        <v>87</v>
      </c>
      <c r="B6" s="325" t="s">
        <v>59</v>
      </c>
      <c r="C6" s="326"/>
      <c r="D6" s="327" t="s">
        <v>60</v>
      </c>
      <c r="E6" s="326"/>
      <c r="F6" s="327" t="s">
        <v>61</v>
      </c>
      <c r="G6" s="326"/>
      <c r="H6" s="327" t="s">
        <v>62</v>
      </c>
      <c r="I6" s="326"/>
      <c r="J6" s="327" t="s">
        <v>63</v>
      </c>
      <c r="K6" s="329"/>
    </row>
    <row r="7" spans="1:11" ht="15.75" customHeight="1" thickBot="1">
      <c r="A7" s="324"/>
      <c r="B7" s="57" t="s">
        <v>8</v>
      </c>
      <c r="C7" s="58" t="s">
        <v>17</v>
      </c>
      <c r="D7" s="57" t="s">
        <v>8</v>
      </c>
      <c r="E7" s="58" t="s">
        <v>17</v>
      </c>
      <c r="F7" s="57" t="s">
        <v>8</v>
      </c>
      <c r="G7" s="58" t="s">
        <v>17</v>
      </c>
      <c r="H7" s="57" t="s">
        <v>8</v>
      </c>
      <c r="I7" s="58" t="s">
        <v>17</v>
      </c>
      <c r="J7" s="57" t="s">
        <v>8</v>
      </c>
      <c r="K7" s="58" t="s">
        <v>17</v>
      </c>
    </row>
    <row r="8" spans="1:11" ht="15.75" thickBot="1">
      <c r="A8" s="76" t="s">
        <v>64</v>
      </c>
      <c r="B8" s="222">
        <f>SUM(B9,B10,B11,B12,B13,B14,B15,B16,B17,B18,B19,B20,B21,B22,B23,B24,B25,B26,B27,B28,B29)</f>
        <v>5117</v>
      </c>
      <c r="C8" s="222">
        <f>SUM(C9,C10,C11,C12,C13,C14,C15,C16,C17,C18,C19,C20,C21,C22,C23,C24,C25,C26,C27,C28,C29)</f>
        <v>2135</v>
      </c>
      <c r="D8" s="77">
        <f aca="true" t="shared" si="0" ref="D8:K8">SUM(D9,D10,D11,D12,D13,D14,D15,D16,D17,D18,D19,D20,D21,D22,D23,D24,D25,D26,D27,D28,D29)</f>
        <v>1779</v>
      </c>
      <c r="E8" s="77">
        <f t="shared" si="0"/>
        <v>542</v>
      </c>
      <c r="F8" s="77">
        <f t="shared" si="0"/>
        <v>823</v>
      </c>
      <c r="G8" s="77">
        <f t="shared" si="0"/>
        <v>185</v>
      </c>
      <c r="H8" s="77">
        <f t="shared" si="0"/>
        <v>195</v>
      </c>
      <c r="I8" s="77">
        <f t="shared" si="0"/>
        <v>81</v>
      </c>
      <c r="J8" s="222">
        <f>SUM(J9,J10,J11,J12,J13,J14,J15,J16,J17,J18,J19,J20,J21,J22,J23,J24,J25,J26,J27,J28,J29)</f>
        <v>2320</v>
      </c>
      <c r="K8" s="222">
        <f t="shared" si="0"/>
        <v>1327</v>
      </c>
    </row>
    <row r="9" spans="1:11" ht="29.25" customHeight="1">
      <c r="A9" s="78" t="s">
        <v>65</v>
      </c>
      <c r="B9" s="79">
        <v>48</v>
      </c>
      <c r="C9" s="79">
        <v>14</v>
      </c>
      <c r="D9" s="80">
        <v>5</v>
      </c>
      <c r="E9" s="81">
        <v>0</v>
      </c>
      <c r="F9" s="80">
        <v>5</v>
      </c>
      <c r="G9" s="81">
        <v>0</v>
      </c>
      <c r="H9" s="80">
        <v>4</v>
      </c>
      <c r="I9" s="81">
        <v>1</v>
      </c>
      <c r="J9" s="236">
        <f>B9-(D9+F9+H9)</f>
        <v>34</v>
      </c>
      <c r="K9" s="236">
        <f>C9-(E9+G9+I9)</f>
        <v>13</v>
      </c>
    </row>
    <row r="10" spans="1:11" ht="23.25">
      <c r="A10" s="64" t="s">
        <v>66</v>
      </c>
      <c r="B10" s="65">
        <v>15</v>
      </c>
      <c r="C10" s="65">
        <v>6</v>
      </c>
      <c r="D10" s="66">
        <v>3</v>
      </c>
      <c r="E10" s="67">
        <v>1</v>
      </c>
      <c r="F10" s="66">
        <v>2</v>
      </c>
      <c r="G10" s="67">
        <v>1</v>
      </c>
      <c r="H10" s="66">
        <v>0</v>
      </c>
      <c r="I10" s="67">
        <v>1</v>
      </c>
      <c r="J10" s="66">
        <f>B10-(D10+F10+H10)</f>
        <v>10</v>
      </c>
      <c r="K10" s="66">
        <f>C10-(E10+G10+I10)</f>
        <v>3</v>
      </c>
    </row>
    <row r="11" spans="1:11" ht="15">
      <c r="A11" s="64" t="s">
        <v>67</v>
      </c>
      <c r="B11" s="65">
        <v>703</v>
      </c>
      <c r="C11" s="65">
        <v>221</v>
      </c>
      <c r="D11" s="66">
        <v>242</v>
      </c>
      <c r="E11" s="67">
        <v>80</v>
      </c>
      <c r="F11" s="66">
        <v>145</v>
      </c>
      <c r="G11" s="67">
        <v>22</v>
      </c>
      <c r="H11" s="66">
        <v>19</v>
      </c>
      <c r="I11" s="67">
        <v>7</v>
      </c>
      <c r="J11" s="66">
        <f aca="true" t="shared" si="1" ref="J11:J29">B11-(D11+F11+H11)</f>
        <v>297</v>
      </c>
      <c r="K11" s="66">
        <f aca="true" t="shared" si="2" ref="K11:K29">C11-(E11+G11+I11)</f>
        <v>112</v>
      </c>
    </row>
    <row r="12" spans="1:11" ht="36.75" customHeight="1">
      <c r="A12" s="64" t="s">
        <v>68</v>
      </c>
      <c r="B12" s="65">
        <v>7</v>
      </c>
      <c r="C12" s="65">
        <v>1</v>
      </c>
      <c r="D12" s="66">
        <v>4</v>
      </c>
      <c r="E12" s="67">
        <v>0</v>
      </c>
      <c r="F12" s="66">
        <v>2</v>
      </c>
      <c r="G12" s="67">
        <v>1</v>
      </c>
      <c r="H12" s="66">
        <v>0</v>
      </c>
      <c r="I12" s="67">
        <v>0</v>
      </c>
      <c r="J12" s="66">
        <f t="shared" si="1"/>
        <v>1</v>
      </c>
      <c r="K12" s="66">
        <f t="shared" si="2"/>
        <v>0</v>
      </c>
    </row>
    <row r="13" spans="1:11" ht="38.25" customHeight="1">
      <c r="A13" s="64" t="s">
        <v>69</v>
      </c>
      <c r="B13" s="65">
        <v>5</v>
      </c>
      <c r="C13" s="65">
        <v>7</v>
      </c>
      <c r="D13" s="66">
        <v>3</v>
      </c>
      <c r="E13" s="67">
        <v>3</v>
      </c>
      <c r="F13" s="66">
        <v>0</v>
      </c>
      <c r="G13" s="67">
        <v>0</v>
      </c>
      <c r="H13" s="67">
        <v>0</v>
      </c>
      <c r="I13" s="67">
        <v>1</v>
      </c>
      <c r="J13" s="66">
        <f t="shared" si="1"/>
        <v>2</v>
      </c>
      <c r="K13" s="66">
        <f t="shared" si="2"/>
        <v>3</v>
      </c>
    </row>
    <row r="14" spans="1:11" ht="15">
      <c r="A14" s="64" t="s">
        <v>70</v>
      </c>
      <c r="B14" s="65">
        <v>911</v>
      </c>
      <c r="C14" s="65">
        <v>282</v>
      </c>
      <c r="D14" s="66">
        <v>370</v>
      </c>
      <c r="E14" s="67">
        <v>146</v>
      </c>
      <c r="F14" s="66">
        <v>101</v>
      </c>
      <c r="G14" s="67">
        <v>35</v>
      </c>
      <c r="H14" s="66">
        <v>46</v>
      </c>
      <c r="I14" s="67">
        <v>19</v>
      </c>
      <c r="J14" s="66">
        <f t="shared" si="1"/>
        <v>394</v>
      </c>
      <c r="K14" s="66">
        <f t="shared" si="2"/>
        <v>82</v>
      </c>
    </row>
    <row r="15" spans="1:11" ht="47.25" customHeight="1">
      <c r="A15" s="64" t="s">
        <v>71</v>
      </c>
      <c r="B15" s="65">
        <v>1983</v>
      </c>
      <c r="C15" s="65">
        <v>1121</v>
      </c>
      <c r="D15" s="66">
        <v>552</v>
      </c>
      <c r="E15" s="67">
        <v>165</v>
      </c>
      <c r="F15" s="66">
        <v>320</v>
      </c>
      <c r="G15" s="67">
        <v>71</v>
      </c>
      <c r="H15" s="66">
        <v>76</v>
      </c>
      <c r="I15" s="67">
        <v>35</v>
      </c>
      <c r="J15" s="66">
        <f t="shared" si="1"/>
        <v>1035</v>
      </c>
      <c r="K15" s="66">
        <f t="shared" si="2"/>
        <v>850</v>
      </c>
    </row>
    <row r="16" spans="1:11" ht="19.5" customHeight="1">
      <c r="A16" s="64" t="s">
        <v>72</v>
      </c>
      <c r="B16" s="65">
        <v>371</v>
      </c>
      <c r="C16" s="65">
        <v>94</v>
      </c>
      <c r="D16" s="66">
        <v>289</v>
      </c>
      <c r="E16" s="67">
        <v>63</v>
      </c>
      <c r="F16" s="66">
        <v>10</v>
      </c>
      <c r="G16" s="67">
        <v>4</v>
      </c>
      <c r="H16" s="66">
        <v>6</v>
      </c>
      <c r="I16" s="67">
        <v>1</v>
      </c>
      <c r="J16" s="66">
        <f t="shared" si="1"/>
        <v>66</v>
      </c>
      <c r="K16" s="66">
        <f t="shared" si="2"/>
        <v>26</v>
      </c>
    </row>
    <row r="17" spans="1:11" ht="26.25" customHeight="1">
      <c r="A17" s="64" t="s">
        <v>73</v>
      </c>
      <c r="B17" s="62">
        <v>341</v>
      </c>
      <c r="C17" s="65">
        <v>85</v>
      </c>
      <c r="D17" s="66">
        <v>89</v>
      </c>
      <c r="E17" s="67">
        <v>19</v>
      </c>
      <c r="F17" s="66">
        <v>74</v>
      </c>
      <c r="G17" s="67">
        <v>9</v>
      </c>
      <c r="H17" s="66">
        <v>11</v>
      </c>
      <c r="I17" s="67">
        <v>2</v>
      </c>
      <c r="J17" s="66">
        <f t="shared" si="1"/>
        <v>167</v>
      </c>
      <c r="K17" s="66">
        <f t="shared" si="2"/>
        <v>55</v>
      </c>
    </row>
    <row r="18" spans="1:11" ht="15">
      <c r="A18" s="64" t="s">
        <v>74</v>
      </c>
      <c r="B18" s="65">
        <v>101</v>
      </c>
      <c r="C18" s="65">
        <v>31</v>
      </c>
      <c r="D18" s="66">
        <v>50</v>
      </c>
      <c r="E18" s="67">
        <v>9</v>
      </c>
      <c r="F18" s="66">
        <v>19</v>
      </c>
      <c r="G18" s="67">
        <v>9</v>
      </c>
      <c r="H18" s="66">
        <v>6</v>
      </c>
      <c r="I18" s="67">
        <v>1</v>
      </c>
      <c r="J18" s="66">
        <f t="shared" si="1"/>
        <v>26</v>
      </c>
      <c r="K18" s="66">
        <f t="shared" si="2"/>
        <v>12</v>
      </c>
    </row>
    <row r="19" spans="1:11" ht="27.75" customHeight="1">
      <c r="A19" s="64" t="s">
        <v>75</v>
      </c>
      <c r="B19" s="65">
        <v>11</v>
      </c>
      <c r="C19" s="65">
        <v>67</v>
      </c>
      <c r="D19" s="66">
        <v>5</v>
      </c>
      <c r="E19" s="67">
        <v>9</v>
      </c>
      <c r="F19" s="66">
        <v>0</v>
      </c>
      <c r="G19" s="67">
        <v>4</v>
      </c>
      <c r="H19" s="66">
        <v>2</v>
      </c>
      <c r="I19" s="67">
        <v>4</v>
      </c>
      <c r="J19" s="66">
        <f t="shared" si="1"/>
        <v>4</v>
      </c>
      <c r="K19" s="66">
        <f t="shared" si="2"/>
        <v>50</v>
      </c>
    </row>
    <row r="20" spans="1:11" ht="25.5" customHeight="1">
      <c r="A20" s="64" t="s">
        <v>76</v>
      </c>
      <c r="B20" s="65">
        <v>112</v>
      </c>
      <c r="C20" s="65">
        <v>24</v>
      </c>
      <c r="D20" s="66">
        <v>23</v>
      </c>
      <c r="E20" s="67">
        <v>5</v>
      </c>
      <c r="F20" s="66">
        <v>35</v>
      </c>
      <c r="G20" s="67">
        <v>5</v>
      </c>
      <c r="H20" s="66">
        <v>1</v>
      </c>
      <c r="I20" s="67">
        <v>0</v>
      </c>
      <c r="J20" s="66">
        <f t="shared" si="1"/>
        <v>53</v>
      </c>
      <c r="K20" s="66">
        <f t="shared" si="2"/>
        <v>14</v>
      </c>
    </row>
    <row r="21" spans="1:11" ht="26.25" customHeight="1">
      <c r="A21" s="64" t="s">
        <v>77</v>
      </c>
      <c r="B21" s="65">
        <v>149</v>
      </c>
      <c r="C21" s="65">
        <v>62</v>
      </c>
      <c r="D21" s="66">
        <v>36</v>
      </c>
      <c r="E21" s="67">
        <v>14</v>
      </c>
      <c r="F21" s="66">
        <v>25</v>
      </c>
      <c r="G21" s="67">
        <v>3</v>
      </c>
      <c r="H21" s="66">
        <v>12</v>
      </c>
      <c r="I21" s="67">
        <v>2</v>
      </c>
      <c r="J21" s="66">
        <f t="shared" si="1"/>
        <v>76</v>
      </c>
      <c r="K21" s="66">
        <f t="shared" si="2"/>
        <v>43</v>
      </c>
    </row>
    <row r="22" spans="1:11" ht="28.5" customHeight="1">
      <c r="A22" s="64" t="s">
        <v>78</v>
      </c>
      <c r="B22" s="65">
        <v>86</v>
      </c>
      <c r="C22" s="65">
        <v>47</v>
      </c>
      <c r="D22" s="66">
        <v>17</v>
      </c>
      <c r="E22" s="67">
        <v>11</v>
      </c>
      <c r="F22" s="66">
        <v>16</v>
      </c>
      <c r="G22" s="67">
        <v>4</v>
      </c>
      <c r="H22" s="66">
        <v>1</v>
      </c>
      <c r="I22" s="67">
        <v>3</v>
      </c>
      <c r="J22" s="66">
        <f t="shared" si="1"/>
        <v>52</v>
      </c>
      <c r="K22" s="66">
        <f t="shared" si="2"/>
        <v>29</v>
      </c>
    </row>
    <row r="23" spans="1:11" ht="34.5">
      <c r="A23" s="64" t="s">
        <v>79</v>
      </c>
      <c r="B23" s="65">
        <v>2</v>
      </c>
      <c r="C23" s="65">
        <v>1</v>
      </c>
      <c r="D23" s="66">
        <v>0</v>
      </c>
      <c r="E23" s="66">
        <v>1</v>
      </c>
      <c r="F23" s="66">
        <v>0</v>
      </c>
      <c r="G23" s="66">
        <v>0</v>
      </c>
      <c r="H23" s="66">
        <v>0</v>
      </c>
      <c r="I23" s="66">
        <v>0</v>
      </c>
      <c r="J23" s="66">
        <f t="shared" si="1"/>
        <v>2</v>
      </c>
      <c r="K23" s="66">
        <f t="shared" si="2"/>
        <v>0</v>
      </c>
    </row>
    <row r="24" spans="1:11" ht="15">
      <c r="A24" s="64" t="s">
        <v>80</v>
      </c>
      <c r="B24" s="65">
        <v>52</v>
      </c>
      <c r="C24" s="65">
        <v>16</v>
      </c>
      <c r="D24" s="66">
        <v>11</v>
      </c>
      <c r="E24" s="67">
        <v>2</v>
      </c>
      <c r="F24" s="66">
        <v>6</v>
      </c>
      <c r="G24" s="67">
        <v>0</v>
      </c>
      <c r="H24" s="66">
        <v>6</v>
      </c>
      <c r="I24" s="67">
        <v>1</v>
      </c>
      <c r="J24" s="66">
        <f t="shared" si="1"/>
        <v>29</v>
      </c>
      <c r="K24" s="66">
        <f t="shared" si="2"/>
        <v>13</v>
      </c>
    </row>
    <row r="25" spans="1:11" ht="25.5" customHeight="1">
      <c r="A25" s="64" t="s">
        <v>81</v>
      </c>
      <c r="B25" s="65">
        <v>25</v>
      </c>
      <c r="C25" s="65">
        <v>10</v>
      </c>
      <c r="D25" s="66">
        <v>8</v>
      </c>
      <c r="E25" s="67">
        <v>1</v>
      </c>
      <c r="F25" s="66">
        <v>4</v>
      </c>
      <c r="G25" s="67">
        <v>3</v>
      </c>
      <c r="H25" s="66">
        <v>1</v>
      </c>
      <c r="I25" s="67">
        <v>0</v>
      </c>
      <c r="J25" s="66">
        <f t="shared" si="1"/>
        <v>12</v>
      </c>
      <c r="K25" s="66">
        <f t="shared" si="2"/>
        <v>6</v>
      </c>
    </row>
    <row r="26" spans="1:11" ht="30.75" customHeight="1">
      <c r="A26" s="64" t="s">
        <v>82</v>
      </c>
      <c r="B26" s="65">
        <v>86</v>
      </c>
      <c r="C26" s="65">
        <v>23</v>
      </c>
      <c r="D26" s="66">
        <v>30</v>
      </c>
      <c r="E26" s="67">
        <v>5</v>
      </c>
      <c r="F26" s="66">
        <v>19</v>
      </c>
      <c r="G26" s="67">
        <v>5</v>
      </c>
      <c r="H26" s="67">
        <v>3</v>
      </c>
      <c r="I26" s="67">
        <v>1</v>
      </c>
      <c r="J26" s="66">
        <f t="shared" si="1"/>
        <v>34</v>
      </c>
      <c r="K26" s="66">
        <f t="shared" si="2"/>
        <v>12</v>
      </c>
    </row>
    <row r="27" spans="1:11" ht="21" customHeight="1">
      <c r="A27" s="64" t="s">
        <v>83</v>
      </c>
      <c r="B27" s="65">
        <v>108</v>
      </c>
      <c r="C27" s="65">
        <v>22</v>
      </c>
      <c r="D27" s="66">
        <v>41</v>
      </c>
      <c r="E27" s="67">
        <v>7</v>
      </c>
      <c r="F27" s="66">
        <v>40</v>
      </c>
      <c r="G27" s="67">
        <v>9</v>
      </c>
      <c r="H27" s="66">
        <v>1</v>
      </c>
      <c r="I27" s="67">
        <v>2</v>
      </c>
      <c r="J27" s="66">
        <f t="shared" si="1"/>
        <v>26</v>
      </c>
      <c r="K27" s="66">
        <f t="shared" si="2"/>
        <v>4</v>
      </c>
    </row>
    <row r="28" spans="1:11" ht="79.5" customHeight="1">
      <c r="A28" s="64" t="s">
        <v>84</v>
      </c>
      <c r="B28" s="62">
        <v>1</v>
      </c>
      <c r="C28" s="65">
        <v>0</v>
      </c>
      <c r="D28" s="67">
        <v>1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6">
        <f t="shared" si="1"/>
        <v>0</v>
      </c>
      <c r="K28" s="66">
        <f t="shared" si="2"/>
        <v>0</v>
      </c>
    </row>
    <row r="29" spans="1:11" ht="36" customHeight="1" thickBot="1">
      <c r="A29" s="68" t="s">
        <v>85</v>
      </c>
      <c r="B29" s="62">
        <v>0</v>
      </c>
      <c r="C29" s="69">
        <v>1</v>
      </c>
      <c r="D29" s="70">
        <v>0</v>
      </c>
      <c r="E29" s="70">
        <v>1</v>
      </c>
      <c r="F29" s="70">
        <v>0</v>
      </c>
      <c r="G29" s="70">
        <v>0</v>
      </c>
      <c r="H29" s="70">
        <v>0</v>
      </c>
      <c r="I29" s="70">
        <v>0</v>
      </c>
      <c r="J29" s="237">
        <f t="shared" si="1"/>
        <v>0</v>
      </c>
      <c r="K29" s="237">
        <f t="shared" si="2"/>
        <v>0</v>
      </c>
    </row>
    <row r="30" spans="1:11" ht="15">
      <c r="A30" s="328" t="s">
        <v>18</v>
      </c>
      <c r="B30" s="328"/>
      <c r="C30" s="328"/>
      <c r="D30" s="73"/>
      <c r="E30" s="73"/>
      <c r="F30" s="73"/>
      <c r="G30" s="73"/>
      <c r="H30" s="73"/>
      <c r="I30" s="73"/>
      <c r="J30" s="73"/>
      <c r="K30" s="73"/>
    </row>
    <row r="31" ht="15">
      <c r="A31" s="82"/>
    </row>
    <row r="32" ht="15">
      <c r="A32" s="82"/>
    </row>
    <row r="33" ht="15">
      <c r="A33" s="82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&amp;L18.03.2011&amp;CTÜRKİYE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O17" sqref="O17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224" max="224" width="21.00390625" style="0" customWidth="1"/>
    <col min="225" max="225" width="7.00390625" style="0" bestFit="1" customWidth="1"/>
    <col min="226" max="226" width="8.140625" style="0" customWidth="1"/>
    <col min="227" max="227" width="7.00390625" style="0" bestFit="1" customWidth="1"/>
    <col min="228" max="228" width="8.57421875" style="0" customWidth="1"/>
    <col min="229" max="229" width="7.00390625" style="0" bestFit="1" customWidth="1"/>
    <col min="230" max="230" width="8.140625" style="0" customWidth="1"/>
    <col min="231" max="231" width="7.7109375" style="0" bestFit="1" customWidth="1"/>
    <col min="232" max="232" width="8.140625" style="0" bestFit="1" customWidth="1"/>
    <col min="233" max="233" width="7.7109375" style="0" bestFit="1" customWidth="1"/>
    <col min="234" max="234" width="17.8515625" style="0" bestFit="1" customWidth="1"/>
  </cols>
  <sheetData>
    <row r="2" spans="1:10" ht="15.75" customHeight="1" thickBot="1">
      <c r="A2" s="330" t="s">
        <v>374</v>
      </c>
      <c r="B2" s="330"/>
      <c r="C2" s="330"/>
      <c r="D2" s="330"/>
      <c r="E2" s="330"/>
      <c r="F2" s="330"/>
      <c r="G2" s="330"/>
      <c r="H2" s="330"/>
      <c r="I2" s="330"/>
      <c r="J2" s="330"/>
    </row>
    <row r="3" spans="1:10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18.75" customHeight="1">
      <c r="A4" s="331" t="s">
        <v>259</v>
      </c>
      <c r="B4" s="331"/>
      <c r="C4" s="331"/>
      <c r="D4" s="331"/>
      <c r="E4" s="331"/>
      <c r="F4" s="331"/>
      <c r="G4" s="331"/>
      <c r="H4" s="331"/>
      <c r="I4" s="331"/>
      <c r="J4" s="331"/>
    </row>
    <row r="5" spans="2:10" ht="16.5" customHeight="1" thickBot="1">
      <c r="B5" s="56"/>
      <c r="C5" s="56"/>
      <c r="D5" s="56"/>
      <c r="E5" s="56"/>
      <c r="F5" s="56"/>
      <c r="G5" s="56"/>
      <c r="H5" s="56"/>
      <c r="I5" s="56"/>
      <c r="J5" s="144"/>
    </row>
    <row r="6" spans="1:10" ht="15.75" customHeight="1" thickBot="1">
      <c r="A6" s="323" t="s">
        <v>260</v>
      </c>
      <c r="B6" s="332" t="s">
        <v>370</v>
      </c>
      <c r="C6" s="333"/>
      <c r="D6" s="333"/>
      <c r="E6" s="334"/>
      <c r="F6" s="327" t="s">
        <v>383</v>
      </c>
      <c r="G6" s="335"/>
      <c r="H6" s="335"/>
      <c r="I6" s="326"/>
      <c r="J6" s="54"/>
    </row>
    <row r="7" spans="1:10" ht="15.75" customHeight="1" thickBot="1">
      <c r="A7" s="324"/>
      <c r="B7" s="336" t="s">
        <v>261</v>
      </c>
      <c r="C7" s="337"/>
      <c r="D7" s="336" t="s">
        <v>262</v>
      </c>
      <c r="E7" s="337"/>
      <c r="F7" s="336" t="s">
        <v>261</v>
      </c>
      <c r="G7" s="337"/>
      <c r="H7" s="336" t="s">
        <v>262</v>
      </c>
      <c r="I7" s="337"/>
      <c r="J7" s="54"/>
    </row>
    <row r="8" spans="1:10" ht="15.75" thickBot="1">
      <c r="A8" s="59" t="s">
        <v>64</v>
      </c>
      <c r="B8" s="145" t="s">
        <v>8</v>
      </c>
      <c r="C8" s="146" t="s">
        <v>17</v>
      </c>
      <c r="D8" s="145" t="s">
        <v>8</v>
      </c>
      <c r="E8" s="146" t="s">
        <v>17</v>
      </c>
      <c r="F8" s="145" t="s">
        <v>8</v>
      </c>
      <c r="G8" s="146" t="s">
        <v>17</v>
      </c>
      <c r="H8" s="147" t="s">
        <v>8</v>
      </c>
      <c r="I8" s="148" t="s">
        <v>17</v>
      </c>
      <c r="J8" s="54"/>
    </row>
    <row r="9" spans="1:10" ht="23.25">
      <c r="A9" s="78" t="s">
        <v>65</v>
      </c>
      <c r="B9" s="81">
        <v>143</v>
      </c>
      <c r="C9" s="81">
        <v>24</v>
      </c>
      <c r="D9" s="80">
        <v>48</v>
      </c>
      <c r="E9" s="81">
        <v>14</v>
      </c>
      <c r="F9" s="80">
        <v>330</v>
      </c>
      <c r="G9" s="81">
        <v>51</v>
      </c>
      <c r="H9" s="66">
        <v>107</v>
      </c>
      <c r="I9" s="149">
        <v>27</v>
      </c>
      <c r="J9" s="54"/>
    </row>
    <row r="10" spans="1:10" ht="23.25">
      <c r="A10" s="64" t="s">
        <v>66</v>
      </c>
      <c r="B10" s="67">
        <v>82</v>
      </c>
      <c r="C10" s="67">
        <v>5</v>
      </c>
      <c r="D10" s="66">
        <v>15</v>
      </c>
      <c r="E10" s="67">
        <v>6</v>
      </c>
      <c r="F10" s="66">
        <v>147</v>
      </c>
      <c r="G10" s="67">
        <v>13</v>
      </c>
      <c r="H10" s="66">
        <v>34</v>
      </c>
      <c r="I10" s="149">
        <v>11</v>
      </c>
      <c r="J10" s="54"/>
    </row>
    <row r="11" spans="1:10" ht="15">
      <c r="A11" s="64" t="s">
        <v>67</v>
      </c>
      <c r="B11" s="67">
        <v>822</v>
      </c>
      <c r="C11" s="67">
        <v>205</v>
      </c>
      <c r="D11" s="66">
        <v>703</v>
      </c>
      <c r="E11" s="67">
        <v>221</v>
      </c>
      <c r="F11" s="66">
        <v>1934</v>
      </c>
      <c r="G11" s="67">
        <v>596</v>
      </c>
      <c r="H11" s="66">
        <v>1380</v>
      </c>
      <c r="I11" s="149">
        <v>543</v>
      </c>
      <c r="J11" s="54"/>
    </row>
    <row r="12" spans="1:10" ht="34.5">
      <c r="A12" s="64" t="s">
        <v>68</v>
      </c>
      <c r="B12" s="67">
        <v>61</v>
      </c>
      <c r="C12" s="67">
        <v>5</v>
      </c>
      <c r="D12" s="66">
        <v>7</v>
      </c>
      <c r="E12" s="67">
        <v>1</v>
      </c>
      <c r="F12" s="66">
        <v>121</v>
      </c>
      <c r="G12" s="67">
        <v>9</v>
      </c>
      <c r="H12" s="66">
        <v>14</v>
      </c>
      <c r="I12" s="149">
        <v>2</v>
      </c>
      <c r="J12" s="54"/>
    </row>
    <row r="13" spans="1:10" ht="34.5">
      <c r="A13" s="64" t="s">
        <v>69</v>
      </c>
      <c r="B13" s="67">
        <v>15</v>
      </c>
      <c r="C13" s="67">
        <v>2</v>
      </c>
      <c r="D13" s="66">
        <v>5</v>
      </c>
      <c r="E13" s="67">
        <v>7</v>
      </c>
      <c r="F13" s="66">
        <v>26</v>
      </c>
      <c r="G13" s="67">
        <v>3</v>
      </c>
      <c r="H13" s="66">
        <v>17</v>
      </c>
      <c r="I13" s="149">
        <v>10</v>
      </c>
      <c r="J13" s="54"/>
    </row>
    <row r="14" spans="1:10" ht="15">
      <c r="A14" s="64" t="s">
        <v>70</v>
      </c>
      <c r="B14" s="67">
        <v>855</v>
      </c>
      <c r="C14" s="67">
        <v>143</v>
      </c>
      <c r="D14" s="66">
        <v>911</v>
      </c>
      <c r="E14" s="67">
        <v>282</v>
      </c>
      <c r="F14" s="66">
        <v>1803</v>
      </c>
      <c r="G14" s="67">
        <v>566</v>
      </c>
      <c r="H14" s="66">
        <v>1924</v>
      </c>
      <c r="I14" s="149">
        <v>727</v>
      </c>
      <c r="J14" s="54"/>
    </row>
    <row r="15" spans="1:10" ht="45.75">
      <c r="A15" s="64" t="s">
        <v>71</v>
      </c>
      <c r="B15" s="67">
        <v>1438</v>
      </c>
      <c r="C15" s="67">
        <v>336</v>
      </c>
      <c r="D15" s="66">
        <v>1983</v>
      </c>
      <c r="E15" s="67">
        <v>1121</v>
      </c>
      <c r="F15" s="66">
        <v>3226</v>
      </c>
      <c r="G15" s="67">
        <v>1010</v>
      </c>
      <c r="H15" s="66">
        <v>4216</v>
      </c>
      <c r="I15" s="149">
        <v>2859</v>
      </c>
      <c r="J15" s="54"/>
    </row>
    <row r="16" spans="1:10" ht="15">
      <c r="A16" s="64" t="s">
        <v>72</v>
      </c>
      <c r="B16" s="67">
        <v>271</v>
      </c>
      <c r="C16" s="67">
        <v>38</v>
      </c>
      <c r="D16" s="66">
        <v>371</v>
      </c>
      <c r="E16" s="67">
        <v>94</v>
      </c>
      <c r="F16" s="66">
        <v>599</v>
      </c>
      <c r="G16" s="67">
        <v>115</v>
      </c>
      <c r="H16" s="66">
        <v>758</v>
      </c>
      <c r="I16" s="149">
        <v>253</v>
      </c>
      <c r="J16" s="54"/>
    </row>
    <row r="17" spans="1:10" ht="23.25">
      <c r="A17" s="64" t="s">
        <v>73</v>
      </c>
      <c r="B17" s="67">
        <v>191</v>
      </c>
      <c r="C17" s="67">
        <v>23</v>
      </c>
      <c r="D17" s="66">
        <v>341</v>
      </c>
      <c r="E17" s="67">
        <v>85</v>
      </c>
      <c r="F17" s="66">
        <v>391</v>
      </c>
      <c r="G17" s="67">
        <v>84</v>
      </c>
      <c r="H17" s="66">
        <v>669</v>
      </c>
      <c r="I17" s="149">
        <v>223</v>
      </c>
      <c r="J17" s="54"/>
    </row>
    <row r="18" spans="1:10" ht="15">
      <c r="A18" s="64" t="s">
        <v>74</v>
      </c>
      <c r="B18" s="67">
        <v>198</v>
      </c>
      <c r="C18" s="67">
        <v>28</v>
      </c>
      <c r="D18" s="66">
        <v>101</v>
      </c>
      <c r="E18" s="67">
        <v>31</v>
      </c>
      <c r="F18" s="66">
        <v>420</v>
      </c>
      <c r="G18" s="67">
        <v>79</v>
      </c>
      <c r="H18" s="66">
        <v>183</v>
      </c>
      <c r="I18" s="149">
        <v>75</v>
      </c>
      <c r="J18" s="54"/>
    </row>
    <row r="19" spans="1:10" ht="23.25">
      <c r="A19" s="64" t="s">
        <v>75</v>
      </c>
      <c r="B19" s="67">
        <v>60</v>
      </c>
      <c r="C19" s="67">
        <v>15</v>
      </c>
      <c r="D19" s="66">
        <v>11</v>
      </c>
      <c r="E19" s="67">
        <v>67</v>
      </c>
      <c r="F19" s="66">
        <v>116</v>
      </c>
      <c r="G19" s="67">
        <v>53</v>
      </c>
      <c r="H19" s="66">
        <v>29</v>
      </c>
      <c r="I19" s="149">
        <v>167</v>
      </c>
      <c r="J19" s="54"/>
    </row>
    <row r="20" spans="1:10" ht="18" customHeight="1">
      <c r="A20" s="64" t="s">
        <v>76</v>
      </c>
      <c r="B20" s="67">
        <v>74</v>
      </c>
      <c r="C20" s="67">
        <v>9</v>
      </c>
      <c r="D20" s="66">
        <v>112</v>
      </c>
      <c r="E20" s="67">
        <v>24</v>
      </c>
      <c r="F20" s="66">
        <v>164</v>
      </c>
      <c r="G20" s="67">
        <v>34</v>
      </c>
      <c r="H20" s="66">
        <v>224</v>
      </c>
      <c r="I20" s="149">
        <v>56</v>
      </c>
      <c r="J20" s="54"/>
    </row>
    <row r="21" spans="1:10" ht="23.25">
      <c r="A21" s="64" t="s">
        <v>77</v>
      </c>
      <c r="B21" s="67">
        <v>346</v>
      </c>
      <c r="C21" s="67">
        <v>56</v>
      </c>
      <c r="D21" s="66">
        <v>149</v>
      </c>
      <c r="E21" s="67">
        <v>62</v>
      </c>
      <c r="F21" s="66">
        <v>817</v>
      </c>
      <c r="G21" s="67">
        <v>184</v>
      </c>
      <c r="H21" s="66">
        <v>303</v>
      </c>
      <c r="I21" s="149">
        <v>171</v>
      </c>
      <c r="J21" s="54"/>
    </row>
    <row r="22" spans="1:10" ht="23.25">
      <c r="A22" s="64" t="s">
        <v>78</v>
      </c>
      <c r="B22" s="67">
        <v>202</v>
      </c>
      <c r="C22" s="67">
        <v>23</v>
      </c>
      <c r="D22" s="66">
        <v>86</v>
      </c>
      <c r="E22" s="67">
        <v>47</v>
      </c>
      <c r="F22" s="66">
        <v>418</v>
      </c>
      <c r="G22" s="67">
        <v>69</v>
      </c>
      <c r="H22" s="66">
        <v>154</v>
      </c>
      <c r="I22" s="149">
        <v>95</v>
      </c>
      <c r="J22" s="54"/>
    </row>
    <row r="23" spans="1:10" ht="34.5">
      <c r="A23" s="64" t="s">
        <v>79</v>
      </c>
      <c r="B23" s="67">
        <v>4</v>
      </c>
      <c r="C23" s="67">
        <v>1</v>
      </c>
      <c r="D23" s="66">
        <v>2</v>
      </c>
      <c r="E23" s="66">
        <v>1</v>
      </c>
      <c r="F23" s="66">
        <v>9</v>
      </c>
      <c r="G23" s="66">
        <v>2</v>
      </c>
      <c r="H23" s="66">
        <v>4</v>
      </c>
      <c r="I23" s="149">
        <v>1</v>
      </c>
      <c r="J23" s="54"/>
    </row>
    <row r="24" spans="1:10" ht="15">
      <c r="A24" s="64" t="s">
        <v>80</v>
      </c>
      <c r="B24" s="67">
        <v>65</v>
      </c>
      <c r="C24" s="67">
        <v>20</v>
      </c>
      <c r="D24" s="66">
        <v>52</v>
      </c>
      <c r="E24" s="67">
        <v>16</v>
      </c>
      <c r="F24" s="66">
        <v>148</v>
      </c>
      <c r="G24" s="67">
        <v>51</v>
      </c>
      <c r="H24" s="66">
        <v>112</v>
      </c>
      <c r="I24" s="149">
        <v>42</v>
      </c>
      <c r="J24" s="54"/>
    </row>
    <row r="25" spans="1:10" ht="23.25">
      <c r="A25" s="64" t="s">
        <v>81</v>
      </c>
      <c r="B25" s="67">
        <v>87</v>
      </c>
      <c r="C25" s="67">
        <v>36</v>
      </c>
      <c r="D25" s="66">
        <v>25</v>
      </c>
      <c r="E25" s="67">
        <v>10</v>
      </c>
      <c r="F25" s="66">
        <v>222</v>
      </c>
      <c r="G25" s="67">
        <v>125</v>
      </c>
      <c r="H25" s="66">
        <v>52</v>
      </c>
      <c r="I25" s="149">
        <v>26</v>
      </c>
      <c r="J25" s="54"/>
    </row>
    <row r="26" spans="1:10" ht="23.25">
      <c r="A26" s="64" t="s">
        <v>82</v>
      </c>
      <c r="B26" s="67">
        <v>37</v>
      </c>
      <c r="C26" s="67">
        <v>3</v>
      </c>
      <c r="D26" s="66">
        <v>86</v>
      </c>
      <c r="E26" s="67">
        <v>23</v>
      </c>
      <c r="F26" s="66">
        <v>88</v>
      </c>
      <c r="G26" s="67">
        <v>18</v>
      </c>
      <c r="H26" s="66">
        <v>152</v>
      </c>
      <c r="I26" s="149">
        <v>50</v>
      </c>
      <c r="J26" s="54"/>
    </row>
    <row r="27" spans="1:10" ht="15">
      <c r="A27" s="64" t="s">
        <v>83</v>
      </c>
      <c r="B27" s="67">
        <v>49</v>
      </c>
      <c r="C27" s="67">
        <v>12</v>
      </c>
      <c r="D27" s="66">
        <v>108</v>
      </c>
      <c r="E27" s="67">
        <v>22</v>
      </c>
      <c r="F27" s="66">
        <v>110</v>
      </c>
      <c r="G27" s="67">
        <v>33</v>
      </c>
      <c r="H27" s="66">
        <v>211</v>
      </c>
      <c r="I27" s="149">
        <v>46</v>
      </c>
      <c r="J27" s="54"/>
    </row>
    <row r="28" spans="1:10" ht="81" customHeight="1">
      <c r="A28" s="64" t="s">
        <v>84</v>
      </c>
      <c r="B28" s="67">
        <v>0</v>
      </c>
      <c r="C28" s="67">
        <v>0</v>
      </c>
      <c r="D28" s="67">
        <v>1</v>
      </c>
      <c r="E28" s="67">
        <v>0</v>
      </c>
      <c r="F28" s="67">
        <v>0</v>
      </c>
      <c r="G28" s="67">
        <v>0</v>
      </c>
      <c r="H28" s="66">
        <v>1</v>
      </c>
      <c r="I28" s="149">
        <v>0</v>
      </c>
      <c r="J28" s="54"/>
    </row>
    <row r="29" spans="1:10" ht="34.5">
      <c r="A29" s="64" t="s">
        <v>85</v>
      </c>
      <c r="B29" s="67">
        <v>0</v>
      </c>
      <c r="C29" s="67">
        <v>0</v>
      </c>
      <c r="D29" s="67">
        <v>0</v>
      </c>
      <c r="E29" s="67">
        <v>1</v>
      </c>
      <c r="F29" s="67">
        <v>1</v>
      </c>
      <c r="G29" s="67">
        <v>0</v>
      </c>
      <c r="H29" s="63">
        <v>0</v>
      </c>
      <c r="I29" s="150">
        <v>1</v>
      </c>
      <c r="J29" s="54"/>
    </row>
    <row r="30" spans="1:10" ht="15.75" thickBot="1">
      <c r="A30" s="151" t="s">
        <v>32</v>
      </c>
      <c r="B30" s="152">
        <f>SUM(B9:B29)</f>
        <v>5000</v>
      </c>
      <c r="C30" s="152">
        <f aca="true" t="shared" si="0" ref="C30:I30">SUM(C9:C29)</f>
        <v>984</v>
      </c>
      <c r="D30" s="152">
        <f t="shared" si="0"/>
        <v>5117</v>
      </c>
      <c r="E30" s="152">
        <f t="shared" si="0"/>
        <v>2135</v>
      </c>
      <c r="F30" s="152">
        <f t="shared" si="0"/>
        <v>11090</v>
      </c>
      <c r="G30" s="152">
        <f t="shared" si="0"/>
        <v>3095</v>
      </c>
      <c r="H30" s="152">
        <f t="shared" si="0"/>
        <v>10544</v>
      </c>
      <c r="I30" s="152">
        <f t="shared" si="0"/>
        <v>5385</v>
      </c>
      <c r="J30" s="54"/>
    </row>
    <row r="31" spans="1:10" ht="15">
      <c r="A31" s="153" t="s">
        <v>18</v>
      </c>
      <c r="J31" s="54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&amp;L18.03.2011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50"/>
  <sheetViews>
    <sheetView zoomScalePageLayoutView="0" workbookViewId="0" topLeftCell="A1">
      <selection activeCell="G23" sqref="G23"/>
    </sheetView>
  </sheetViews>
  <sheetFormatPr defaultColWidth="9.140625" defaultRowHeight="15"/>
  <cols>
    <col min="240" max="240" width="3.140625" style="0" customWidth="1"/>
  </cols>
  <sheetData>
    <row r="2" spans="1:10" ht="18.75" customHeight="1" thickBot="1">
      <c r="A2" s="286" t="s">
        <v>374</v>
      </c>
      <c r="B2" s="286"/>
      <c r="C2" s="286"/>
      <c r="D2" s="286"/>
      <c r="E2" s="286"/>
      <c r="F2" s="286"/>
      <c r="G2" s="286"/>
      <c r="H2" s="286"/>
      <c r="I2" s="286"/>
      <c r="J2" s="286"/>
    </row>
    <row r="4" spans="1:10" ht="15.75">
      <c r="A4" s="306" t="s">
        <v>375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2:9" ht="15">
      <c r="B5" s="1"/>
      <c r="C5" s="1"/>
      <c r="D5" s="1"/>
      <c r="E5" s="1"/>
      <c r="F5" s="1"/>
      <c r="G5" s="1"/>
      <c r="H5" s="1"/>
      <c r="I5" s="1"/>
    </row>
    <row r="6" spans="1:10" ht="15.75" customHeight="1">
      <c r="A6" s="339" t="s">
        <v>88</v>
      </c>
      <c r="B6" s="339"/>
      <c r="C6" s="339"/>
      <c r="D6" s="339"/>
      <c r="E6" s="339"/>
      <c r="F6" s="339"/>
      <c r="G6" s="339"/>
      <c r="H6" s="339"/>
      <c r="I6" s="339"/>
      <c r="J6" s="339"/>
    </row>
    <row r="7" spans="4:8" ht="18.75">
      <c r="D7" s="84"/>
      <c r="E7" s="84"/>
      <c r="F7" s="84"/>
      <c r="G7" s="84"/>
      <c r="H7" s="84"/>
    </row>
    <row r="8" spans="4:7" ht="30" customHeight="1">
      <c r="D8" s="340" t="s">
        <v>89</v>
      </c>
      <c r="E8" s="340"/>
      <c r="F8" s="227" t="s">
        <v>9</v>
      </c>
      <c r="G8" s="85" t="s">
        <v>90</v>
      </c>
    </row>
    <row r="9" spans="4:7" ht="15">
      <c r="D9" s="338" t="s">
        <v>91</v>
      </c>
      <c r="E9" s="338"/>
      <c r="F9" s="228">
        <v>216</v>
      </c>
      <c r="G9" s="86">
        <v>42.27</v>
      </c>
    </row>
    <row r="10" spans="4:7" ht="15">
      <c r="D10" s="338" t="s">
        <v>92</v>
      </c>
      <c r="E10" s="338"/>
      <c r="F10" s="228">
        <v>9</v>
      </c>
      <c r="G10" s="86">
        <v>1.76</v>
      </c>
    </row>
    <row r="11" spans="4:7" ht="15">
      <c r="D11" s="338" t="s">
        <v>93</v>
      </c>
      <c r="E11" s="338"/>
      <c r="F11" s="228">
        <v>27</v>
      </c>
      <c r="G11" s="86">
        <v>5.28</v>
      </c>
    </row>
    <row r="12" spans="4:7" ht="15">
      <c r="D12" s="338" t="s">
        <v>94</v>
      </c>
      <c r="E12" s="338"/>
      <c r="F12" s="228">
        <v>23</v>
      </c>
      <c r="G12" s="86">
        <v>4.5</v>
      </c>
    </row>
    <row r="13" spans="4:7" ht="15">
      <c r="D13" s="338" t="s">
        <v>95</v>
      </c>
      <c r="E13" s="338"/>
      <c r="F13" s="228">
        <v>26</v>
      </c>
      <c r="G13" s="86">
        <v>5.09</v>
      </c>
    </row>
    <row r="14" spans="4:7" ht="15">
      <c r="D14" s="338" t="s">
        <v>96</v>
      </c>
      <c r="E14" s="338"/>
      <c r="F14" s="228">
        <v>9</v>
      </c>
      <c r="G14" s="86">
        <v>1.76</v>
      </c>
    </row>
    <row r="15" spans="4:7" ht="15">
      <c r="D15" s="338" t="s">
        <v>97</v>
      </c>
      <c r="E15" s="338"/>
      <c r="F15" s="228">
        <v>47</v>
      </c>
      <c r="G15" s="86">
        <v>9.2</v>
      </c>
    </row>
    <row r="16" spans="4:7" ht="15">
      <c r="D16" s="338" t="s">
        <v>98</v>
      </c>
      <c r="E16" s="338"/>
      <c r="F16" s="228">
        <v>8</v>
      </c>
      <c r="G16" s="86">
        <v>1.57</v>
      </c>
    </row>
    <row r="17" spans="4:7" ht="15">
      <c r="D17" s="338" t="s">
        <v>99</v>
      </c>
      <c r="E17" s="338"/>
      <c r="F17" s="228">
        <v>61</v>
      </c>
      <c r="G17" s="86">
        <v>11.94</v>
      </c>
    </row>
    <row r="18" spans="4:7" ht="15">
      <c r="D18" s="338" t="s">
        <v>100</v>
      </c>
      <c r="E18" s="338"/>
      <c r="F18" s="228">
        <v>15</v>
      </c>
      <c r="G18" s="86">
        <v>2.94</v>
      </c>
    </row>
    <row r="19" spans="4:7" ht="15">
      <c r="D19" s="338" t="s">
        <v>101</v>
      </c>
      <c r="E19" s="338"/>
      <c r="F19" s="228">
        <v>21</v>
      </c>
      <c r="G19" s="86">
        <v>4.11</v>
      </c>
    </row>
    <row r="20" spans="4:7" ht="15">
      <c r="D20" s="338" t="s">
        <v>102</v>
      </c>
      <c r="E20" s="338"/>
      <c r="F20" s="228">
        <v>14</v>
      </c>
      <c r="G20" s="86">
        <v>2.74</v>
      </c>
    </row>
    <row r="21" spans="4:7" ht="15">
      <c r="D21" s="338" t="s">
        <v>103</v>
      </c>
      <c r="E21" s="338"/>
      <c r="F21" s="228">
        <v>2</v>
      </c>
      <c r="G21" s="86">
        <v>0.39</v>
      </c>
    </row>
    <row r="22" spans="4:7" ht="15">
      <c r="D22" s="338" t="s">
        <v>104</v>
      </c>
      <c r="E22" s="338"/>
      <c r="F22" s="228">
        <v>33</v>
      </c>
      <c r="G22" s="86">
        <v>6.46</v>
      </c>
    </row>
    <row r="23" spans="4:7" ht="15">
      <c r="D23" s="342" t="s">
        <v>32</v>
      </c>
      <c r="E23" s="343"/>
      <c r="F23" s="229">
        <f>SUM(F9:F22)</f>
        <v>511</v>
      </c>
      <c r="G23" s="86">
        <f>(F23/511)*100</f>
        <v>100</v>
      </c>
    </row>
    <row r="24" ht="15.75" customHeight="1"/>
    <row r="25" spans="1:10" ht="15">
      <c r="A25" s="339" t="s">
        <v>105</v>
      </c>
      <c r="B25" s="339"/>
      <c r="C25" s="339"/>
      <c r="D25" s="339"/>
      <c r="E25" s="339"/>
      <c r="F25" s="339"/>
      <c r="G25" s="339"/>
      <c r="H25" s="339"/>
      <c r="I25" s="339"/>
      <c r="J25" s="339"/>
    </row>
    <row r="26" ht="15.75" customHeight="1"/>
    <row r="27" spans="4:7" ht="15">
      <c r="D27" s="340" t="s">
        <v>89</v>
      </c>
      <c r="E27" s="340"/>
      <c r="F27" s="227" t="s">
        <v>9</v>
      </c>
      <c r="G27" s="85" t="s">
        <v>90</v>
      </c>
    </row>
    <row r="28" spans="4:7" ht="15" customHeight="1">
      <c r="D28" s="341" t="s">
        <v>106</v>
      </c>
      <c r="E28" s="341"/>
      <c r="F28" s="226">
        <v>943</v>
      </c>
      <c r="G28" s="86">
        <v>9.1</v>
      </c>
    </row>
    <row r="29" spans="4:7" ht="15">
      <c r="D29" s="341" t="s">
        <v>107</v>
      </c>
      <c r="E29" s="341"/>
      <c r="F29" s="226">
        <v>577</v>
      </c>
      <c r="G29" s="86">
        <v>5.57</v>
      </c>
    </row>
    <row r="30" spans="4:7" ht="15">
      <c r="D30" s="341" t="s">
        <v>108</v>
      </c>
      <c r="E30" s="341"/>
      <c r="F30" s="226">
        <v>412</v>
      </c>
      <c r="G30" s="86">
        <v>3.97</v>
      </c>
    </row>
    <row r="31" spans="4:7" ht="15">
      <c r="D31" s="341" t="s">
        <v>109</v>
      </c>
      <c r="E31" s="341"/>
      <c r="F31" s="226">
        <v>98</v>
      </c>
      <c r="G31" s="86">
        <v>0.95</v>
      </c>
    </row>
    <row r="32" spans="4:7" ht="15">
      <c r="D32" s="341" t="s">
        <v>110</v>
      </c>
      <c r="E32" s="341"/>
      <c r="F32" s="226">
        <v>1971</v>
      </c>
      <c r="G32" s="86">
        <v>19.02</v>
      </c>
    </row>
    <row r="33" spans="4:7" ht="15">
      <c r="D33" s="341" t="s">
        <v>111</v>
      </c>
      <c r="E33" s="341"/>
      <c r="F33" s="226">
        <v>180</v>
      </c>
      <c r="G33" s="86">
        <v>1.74</v>
      </c>
    </row>
    <row r="34" spans="4:7" ht="15">
      <c r="D34" s="341" t="s">
        <v>112</v>
      </c>
      <c r="E34" s="341"/>
      <c r="F34" s="226">
        <v>2754</v>
      </c>
      <c r="G34" s="86">
        <v>26.57</v>
      </c>
    </row>
    <row r="35" spans="4:7" ht="15">
      <c r="D35" s="341" t="s">
        <v>113</v>
      </c>
      <c r="E35" s="341"/>
      <c r="F35" s="226">
        <v>58</v>
      </c>
      <c r="G35" s="86">
        <v>0.56</v>
      </c>
    </row>
    <row r="36" spans="4:7" ht="15">
      <c r="D36" s="341" t="s">
        <v>114</v>
      </c>
      <c r="E36" s="341"/>
      <c r="F36" s="226">
        <v>340</v>
      </c>
      <c r="G36" s="86">
        <v>3.28</v>
      </c>
    </row>
    <row r="37" spans="4:7" ht="15">
      <c r="D37" s="341" t="s">
        <v>93</v>
      </c>
      <c r="E37" s="341"/>
      <c r="F37" s="226">
        <v>807</v>
      </c>
      <c r="G37" s="86">
        <v>7.79</v>
      </c>
    </row>
    <row r="38" spans="4:7" ht="15">
      <c r="D38" s="341" t="s">
        <v>94</v>
      </c>
      <c r="E38" s="341"/>
      <c r="F38" s="226">
        <v>410</v>
      </c>
      <c r="G38" s="86">
        <v>3.96</v>
      </c>
    </row>
    <row r="39" spans="4:7" ht="15">
      <c r="D39" s="341" t="s">
        <v>95</v>
      </c>
      <c r="E39" s="341"/>
      <c r="F39" s="226">
        <v>448</v>
      </c>
      <c r="G39" s="86">
        <v>4.32</v>
      </c>
    </row>
    <row r="40" spans="4:7" ht="15">
      <c r="D40" s="341" t="s">
        <v>96</v>
      </c>
      <c r="E40" s="341"/>
      <c r="F40" s="226">
        <v>157</v>
      </c>
      <c r="G40" s="86">
        <v>1.51</v>
      </c>
    </row>
    <row r="41" spans="4:7" ht="15">
      <c r="D41" s="341" t="s">
        <v>97</v>
      </c>
      <c r="E41" s="341"/>
      <c r="F41" s="226">
        <v>695</v>
      </c>
      <c r="G41" s="86">
        <v>6.71</v>
      </c>
    </row>
    <row r="42" spans="4:7" ht="15">
      <c r="D42" s="341" t="s">
        <v>115</v>
      </c>
      <c r="E42" s="341"/>
      <c r="F42" s="226">
        <v>68</v>
      </c>
      <c r="G42" s="86">
        <v>0.66</v>
      </c>
    </row>
    <row r="43" spans="4:7" ht="15">
      <c r="D43" s="341" t="s">
        <v>116</v>
      </c>
      <c r="E43" s="341"/>
      <c r="F43" s="226">
        <v>26</v>
      </c>
      <c r="G43" s="86">
        <v>0.25</v>
      </c>
    </row>
    <row r="44" spans="4:7" ht="15">
      <c r="D44" s="341" t="s">
        <v>117</v>
      </c>
      <c r="E44" s="341"/>
      <c r="F44" s="226">
        <v>53</v>
      </c>
      <c r="G44" s="86">
        <v>0.51</v>
      </c>
    </row>
    <row r="45" spans="4:7" ht="15">
      <c r="D45" s="341" t="s">
        <v>118</v>
      </c>
      <c r="E45" s="341"/>
      <c r="F45" s="226">
        <v>239</v>
      </c>
      <c r="G45" s="86">
        <v>2.31</v>
      </c>
    </row>
    <row r="46" spans="4:7" ht="15">
      <c r="D46" s="341" t="s">
        <v>100</v>
      </c>
      <c r="E46" s="341"/>
      <c r="F46" s="226">
        <v>39</v>
      </c>
      <c r="G46" s="86">
        <v>0.38</v>
      </c>
    </row>
    <row r="47" spans="4:7" ht="15">
      <c r="D47" s="341" t="s">
        <v>101</v>
      </c>
      <c r="E47" s="341"/>
      <c r="F47" s="226">
        <v>42</v>
      </c>
      <c r="G47" s="86">
        <v>0.41</v>
      </c>
    </row>
    <row r="48" spans="4:7" ht="15">
      <c r="D48" s="341" t="s">
        <v>119</v>
      </c>
      <c r="E48" s="341"/>
      <c r="F48" s="226">
        <v>48</v>
      </c>
      <c r="G48" s="86">
        <v>0.46</v>
      </c>
    </row>
    <row r="49" spans="4:7" ht="15">
      <c r="D49" s="344" t="s">
        <v>32</v>
      </c>
      <c r="E49" s="344"/>
      <c r="F49" s="225">
        <f>SUM(F28:F48)</f>
        <v>10365</v>
      </c>
      <c r="G49" s="86">
        <f>(F49/10365)*100</f>
        <v>100</v>
      </c>
    </row>
    <row r="50" spans="4:8" ht="15">
      <c r="D50" s="3" t="s">
        <v>120</v>
      </c>
      <c r="E50" s="3"/>
      <c r="F50" s="3"/>
      <c r="G50" s="3"/>
      <c r="H50" s="3"/>
    </row>
  </sheetData>
  <sheetProtection/>
  <mergeCells count="43">
    <mergeCell ref="D49:E49"/>
    <mergeCell ref="D46:E46"/>
    <mergeCell ref="D47:E47"/>
    <mergeCell ref="D48:E48"/>
    <mergeCell ref="D43:E43"/>
    <mergeCell ref="D44:E44"/>
    <mergeCell ref="D45:E45"/>
    <mergeCell ref="D40:E40"/>
    <mergeCell ref="D41:E41"/>
    <mergeCell ref="D42:E42"/>
    <mergeCell ref="D37:E37"/>
    <mergeCell ref="D38:E38"/>
    <mergeCell ref="D39:E39"/>
    <mergeCell ref="D34:E34"/>
    <mergeCell ref="D35:E35"/>
    <mergeCell ref="D36:E36"/>
    <mergeCell ref="D31:E31"/>
    <mergeCell ref="D32:E32"/>
    <mergeCell ref="D33:E33"/>
    <mergeCell ref="D28:E28"/>
    <mergeCell ref="D29:E29"/>
    <mergeCell ref="D30:E30"/>
    <mergeCell ref="D27:E27"/>
    <mergeCell ref="D19:E19"/>
    <mergeCell ref="D20:E20"/>
    <mergeCell ref="D21:E21"/>
    <mergeCell ref="D22:E22"/>
    <mergeCell ref="D23:E23"/>
    <mergeCell ref="A25:J25"/>
    <mergeCell ref="D16:E16"/>
    <mergeCell ref="D17:E17"/>
    <mergeCell ref="D18:E18"/>
    <mergeCell ref="D13:E13"/>
    <mergeCell ref="D14:E14"/>
    <mergeCell ref="D15:E15"/>
    <mergeCell ref="D10:E10"/>
    <mergeCell ref="D11:E11"/>
    <mergeCell ref="D12:E12"/>
    <mergeCell ref="D9:E9"/>
    <mergeCell ref="A2:J2"/>
    <mergeCell ref="A4:J4"/>
    <mergeCell ref="A6:J6"/>
    <mergeCell ref="D8:E8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&amp;L18.03.2011&amp;CTÜRKİYE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I19" sqref="I19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286" t="s">
        <v>376</v>
      </c>
      <c r="B2" s="286"/>
      <c r="C2" s="286"/>
      <c r="D2" s="286"/>
      <c r="E2" s="286"/>
      <c r="F2" s="286"/>
      <c r="G2" s="286"/>
      <c r="H2" s="286"/>
      <c r="I2" s="286"/>
      <c r="J2" s="286"/>
      <c r="K2" s="83"/>
    </row>
    <row r="3" spans="1:11" ht="1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3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345" t="s">
        <v>121</v>
      </c>
      <c r="B5" s="345"/>
      <c r="C5" s="345"/>
      <c r="D5" s="345"/>
      <c r="E5" s="345"/>
      <c r="F5" s="345"/>
      <c r="G5" s="345"/>
      <c r="H5" s="345"/>
      <c r="I5" s="345"/>
      <c r="J5" s="345"/>
      <c r="K5" s="88"/>
    </row>
    <row r="6" spans="2:11" ht="18.75">
      <c r="B6" s="89"/>
      <c r="C6" s="90"/>
      <c r="D6" s="90"/>
      <c r="E6" s="90"/>
      <c r="F6" s="90"/>
      <c r="G6" s="90"/>
      <c r="H6" s="90"/>
      <c r="I6" s="90"/>
      <c r="J6" s="90"/>
      <c r="K6" s="4"/>
    </row>
    <row r="7" spans="2:11" ht="18.75">
      <c r="B7" s="89"/>
      <c r="C7" s="90"/>
      <c r="D7" s="90"/>
      <c r="E7" s="90"/>
      <c r="F7" s="90"/>
      <c r="G7" s="90"/>
      <c r="H7" s="90"/>
      <c r="I7" s="90"/>
      <c r="J7" s="90"/>
      <c r="K7" s="4"/>
    </row>
    <row r="8" spans="1:11" ht="18.75" customHeight="1">
      <c r="A8" s="346" t="s">
        <v>122</v>
      </c>
      <c r="B8" s="346"/>
      <c r="C8" s="346"/>
      <c r="D8" s="346"/>
      <c r="E8" s="346"/>
      <c r="F8" s="346"/>
      <c r="G8" s="346"/>
      <c r="H8" s="346"/>
      <c r="I8" s="346"/>
      <c r="J8" s="346"/>
      <c r="K8" s="91"/>
    </row>
    <row r="9" spans="2:11" ht="15">
      <c r="B9" s="4"/>
      <c r="C9" s="4"/>
      <c r="D9" s="89"/>
      <c r="E9" s="89"/>
      <c r="F9" s="89"/>
      <c r="G9" s="4"/>
      <c r="H9" s="4"/>
      <c r="I9" s="4"/>
      <c r="J9" s="4"/>
      <c r="K9" s="4"/>
    </row>
    <row r="10" spans="2:11" ht="15">
      <c r="B10" s="4"/>
      <c r="C10" s="4"/>
      <c r="D10" s="4"/>
      <c r="E10" s="92" t="s">
        <v>123</v>
      </c>
      <c r="F10" s="92" t="s">
        <v>9</v>
      </c>
      <c r="G10" s="92" t="s">
        <v>124</v>
      </c>
      <c r="H10" s="4"/>
      <c r="I10" s="4"/>
      <c r="J10" s="4"/>
      <c r="K10" s="4"/>
    </row>
    <row r="11" spans="2:11" ht="15">
      <c r="B11" s="4"/>
      <c r="C11" s="4"/>
      <c r="D11" s="4"/>
      <c r="E11" s="93">
        <v>5</v>
      </c>
      <c r="F11" s="94">
        <v>196</v>
      </c>
      <c r="G11" s="223">
        <f>(F11/234)*100</f>
        <v>83.76068376068376</v>
      </c>
      <c r="H11" s="4"/>
      <c r="I11" s="95"/>
      <c r="J11" s="4"/>
      <c r="K11" s="4"/>
    </row>
    <row r="12" spans="2:11" ht="15">
      <c r="B12" s="4"/>
      <c r="C12" s="4"/>
      <c r="D12" s="4"/>
      <c r="E12" s="93">
        <v>6</v>
      </c>
      <c r="F12" s="94">
        <v>24</v>
      </c>
      <c r="G12" s="223">
        <f aca="true" t="shared" si="0" ref="G12:G18">(F12/234)*100</f>
        <v>10.256410256410255</v>
      </c>
      <c r="H12" s="4"/>
      <c r="I12" s="4"/>
      <c r="J12" s="4"/>
      <c r="K12" s="4"/>
    </row>
    <row r="13" spans="2:11" ht="15">
      <c r="B13" s="4"/>
      <c r="C13" s="4"/>
      <c r="D13" s="4"/>
      <c r="E13" s="93">
        <v>7</v>
      </c>
      <c r="F13" s="94">
        <v>7</v>
      </c>
      <c r="G13" s="223">
        <f t="shared" si="0"/>
        <v>2.9914529914529915</v>
      </c>
      <c r="H13" s="4"/>
      <c r="I13" s="4"/>
      <c r="J13" s="4"/>
      <c r="K13" s="4"/>
    </row>
    <row r="14" spans="2:11" ht="15">
      <c r="B14" s="4"/>
      <c r="C14" s="4"/>
      <c r="D14" s="4"/>
      <c r="E14" s="93">
        <v>8</v>
      </c>
      <c r="F14" s="94">
        <v>2</v>
      </c>
      <c r="G14" s="223">
        <f t="shared" si="0"/>
        <v>0.8547008547008548</v>
      </c>
      <c r="H14" s="4"/>
      <c r="I14" s="4"/>
      <c r="J14" s="4"/>
      <c r="K14" s="4"/>
    </row>
    <row r="15" spans="2:11" ht="15">
      <c r="B15" s="4"/>
      <c r="C15" s="4"/>
      <c r="D15" s="4"/>
      <c r="E15" s="93">
        <v>9</v>
      </c>
      <c r="F15" s="94">
        <v>2</v>
      </c>
      <c r="G15" s="223">
        <f t="shared" si="0"/>
        <v>0.8547008547008548</v>
      </c>
      <c r="H15" s="4"/>
      <c r="I15" s="4"/>
      <c r="J15" s="4"/>
      <c r="K15" s="4"/>
    </row>
    <row r="16" spans="2:11" ht="15">
      <c r="B16" s="4"/>
      <c r="C16" s="4"/>
      <c r="D16" s="4"/>
      <c r="E16" s="93">
        <v>10</v>
      </c>
      <c r="F16" s="94">
        <v>0</v>
      </c>
      <c r="G16" s="223">
        <f t="shared" si="0"/>
        <v>0</v>
      </c>
      <c r="H16" s="4"/>
      <c r="I16" s="4"/>
      <c r="J16" s="4"/>
      <c r="K16" s="4"/>
    </row>
    <row r="17" spans="2:11" ht="15">
      <c r="B17" s="4"/>
      <c r="C17" s="4"/>
      <c r="D17" s="4"/>
      <c r="E17" s="93" t="s">
        <v>125</v>
      </c>
      <c r="F17" s="94">
        <v>3</v>
      </c>
      <c r="G17" s="223">
        <f t="shared" si="0"/>
        <v>1.282051282051282</v>
      </c>
      <c r="H17" s="4"/>
      <c r="I17" s="4"/>
      <c r="J17" s="4"/>
      <c r="K17" s="4"/>
    </row>
    <row r="18" spans="2:11" ht="15">
      <c r="B18" s="4"/>
      <c r="C18" s="4"/>
      <c r="D18" s="4"/>
      <c r="E18" s="92" t="s">
        <v>32</v>
      </c>
      <c r="F18" s="92">
        <f>SUM(F11:F17)</f>
        <v>234</v>
      </c>
      <c r="G18" s="223">
        <f t="shared" si="0"/>
        <v>100</v>
      </c>
      <c r="H18" s="4"/>
      <c r="I18" s="4"/>
      <c r="J18" s="4"/>
      <c r="K18" s="4"/>
    </row>
    <row r="19" spans="2:11" ht="1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>
      <c r="A21" s="346" t="s">
        <v>126</v>
      </c>
      <c r="B21" s="346"/>
      <c r="C21" s="346"/>
      <c r="D21" s="346"/>
      <c r="E21" s="346"/>
      <c r="F21" s="346"/>
      <c r="G21" s="346"/>
      <c r="H21" s="346"/>
      <c r="I21" s="346"/>
      <c r="J21" s="346"/>
      <c r="K21" s="4"/>
    </row>
    <row r="22" spans="2:11" ht="1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5">
      <c r="B23" s="4"/>
      <c r="C23" s="4"/>
      <c r="D23" s="4"/>
      <c r="E23" s="92" t="s">
        <v>123</v>
      </c>
      <c r="F23" s="92" t="s">
        <v>9</v>
      </c>
      <c r="G23" s="92" t="s">
        <v>124</v>
      </c>
      <c r="H23" s="4"/>
      <c r="I23" s="4"/>
      <c r="J23" s="4"/>
      <c r="K23" s="4"/>
    </row>
    <row r="24" spans="2:11" ht="15">
      <c r="B24" s="4"/>
      <c r="C24" s="4"/>
      <c r="D24" s="4"/>
      <c r="E24" s="93">
        <v>2</v>
      </c>
      <c r="F24" s="96">
        <v>3772</v>
      </c>
      <c r="G24" s="223">
        <f>(F24/4663)*100</f>
        <v>80.89212953034527</v>
      </c>
      <c r="H24" s="4"/>
      <c r="I24" s="4"/>
      <c r="J24" s="4"/>
      <c r="K24" s="4"/>
    </row>
    <row r="25" spans="2:11" ht="15">
      <c r="B25" s="4"/>
      <c r="C25" s="4"/>
      <c r="D25" s="4"/>
      <c r="E25" s="93">
        <v>3</v>
      </c>
      <c r="F25" s="94">
        <v>630</v>
      </c>
      <c r="G25" s="223">
        <f aca="true" t="shared" si="1" ref="G25:G34">(F25/4663)*100</f>
        <v>13.510615483594252</v>
      </c>
      <c r="H25" s="4"/>
      <c r="I25" s="4"/>
      <c r="J25" s="4"/>
      <c r="K25" s="4"/>
    </row>
    <row r="26" spans="2:11" ht="15">
      <c r="B26" s="4"/>
      <c r="C26" s="4"/>
      <c r="D26" s="4"/>
      <c r="E26" s="93">
        <v>4</v>
      </c>
      <c r="F26" s="94">
        <v>165</v>
      </c>
      <c r="G26" s="223">
        <f t="shared" si="1"/>
        <v>3.5384945314175424</v>
      </c>
      <c r="H26" s="4"/>
      <c r="I26" s="4"/>
      <c r="J26" s="4"/>
      <c r="K26" s="4"/>
    </row>
    <row r="27" spans="2:11" ht="15">
      <c r="B27" s="4"/>
      <c r="C27" s="4"/>
      <c r="D27" s="4"/>
      <c r="E27" s="93">
        <v>5</v>
      </c>
      <c r="F27" s="94">
        <v>54</v>
      </c>
      <c r="G27" s="223">
        <f t="shared" si="1"/>
        <v>1.1580527557366502</v>
      </c>
      <c r="H27" s="4"/>
      <c r="I27" s="4"/>
      <c r="J27" s="4"/>
      <c r="K27" s="4"/>
    </row>
    <row r="28" spans="2:11" ht="15">
      <c r="B28" s="4"/>
      <c r="C28" s="4"/>
      <c r="D28" s="4"/>
      <c r="E28" s="93">
        <v>6</v>
      </c>
      <c r="F28" s="94">
        <v>18</v>
      </c>
      <c r="G28" s="223">
        <f t="shared" si="1"/>
        <v>0.3860175852455501</v>
      </c>
      <c r="H28" s="4"/>
      <c r="I28" s="4"/>
      <c r="J28" s="4"/>
      <c r="K28" s="4"/>
    </row>
    <row r="29" spans="2:11" ht="15">
      <c r="B29" s="4"/>
      <c r="C29" s="4"/>
      <c r="D29" s="4"/>
      <c r="E29" s="93">
        <v>7</v>
      </c>
      <c r="F29" s="94">
        <v>12</v>
      </c>
      <c r="G29" s="223">
        <f t="shared" si="1"/>
        <v>0.25734505683036674</v>
      </c>
      <c r="H29" s="4"/>
      <c r="I29" s="4"/>
      <c r="J29" s="4"/>
      <c r="K29" s="4"/>
    </row>
    <row r="30" spans="2:11" ht="15">
      <c r="B30" s="4"/>
      <c r="C30" s="4"/>
      <c r="D30" s="4"/>
      <c r="E30" s="93">
        <v>8</v>
      </c>
      <c r="F30" s="94">
        <v>3</v>
      </c>
      <c r="G30" s="223">
        <f t="shared" si="1"/>
        <v>0.06433626420759168</v>
      </c>
      <c r="H30" s="4"/>
      <c r="I30" s="4"/>
      <c r="J30" s="4"/>
      <c r="K30" s="4"/>
    </row>
    <row r="31" spans="2:11" ht="15">
      <c r="B31" s="4"/>
      <c r="C31" s="4"/>
      <c r="D31" s="4"/>
      <c r="E31" s="93">
        <v>9</v>
      </c>
      <c r="F31" s="94">
        <v>1</v>
      </c>
      <c r="G31" s="223">
        <f t="shared" si="1"/>
        <v>0.02144542140253056</v>
      </c>
      <c r="H31" s="4"/>
      <c r="I31" s="4"/>
      <c r="J31" s="4"/>
      <c r="K31" s="4"/>
    </row>
    <row r="32" spans="2:11" ht="15">
      <c r="B32" s="4"/>
      <c r="C32" s="4"/>
      <c r="D32" s="4"/>
      <c r="E32" s="93">
        <v>10</v>
      </c>
      <c r="F32" s="94">
        <v>4</v>
      </c>
      <c r="G32" s="223">
        <f t="shared" si="1"/>
        <v>0.08578168561012224</v>
      </c>
      <c r="H32" s="4"/>
      <c r="I32" s="4"/>
      <c r="J32" s="4"/>
      <c r="K32" s="4"/>
    </row>
    <row r="33" spans="2:11" ht="15">
      <c r="B33" s="4"/>
      <c r="C33" s="4"/>
      <c r="D33" s="4"/>
      <c r="E33" s="93" t="s">
        <v>125</v>
      </c>
      <c r="F33" s="94">
        <v>4</v>
      </c>
      <c r="G33" s="223">
        <f t="shared" si="1"/>
        <v>0.08578168561012224</v>
      </c>
      <c r="H33" s="4"/>
      <c r="I33" s="4"/>
      <c r="J33" s="4"/>
      <c r="K33" s="4"/>
    </row>
    <row r="34" spans="2:11" ht="15">
      <c r="B34" s="4"/>
      <c r="C34" s="4"/>
      <c r="D34" s="4"/>
      <c r="E34" s="92" t="s">
        <v>32</v>
      </c>
      <c r="F34" s="97">
        <f>SUM(F24:F33)</f>
        <v>4663</v>
      </c>
      <c r="G34" s="223">
        <f t="shared" si="1"/>
        <v>100</v>
      </c>
      <c r="H34" s="4"/>
      <c r="I34" s="4"/>
      <c r="J34" s="4"/>
      <c r="K34" s="4"/>
    </row>
    <row r="35" spans="2:11" ht="15">
      <c r="B35" s="4"/>
      <c r="C35" s="4"/>
      <c r="D35" s="4"/>
      <c r="E35" s="98" t="s">
        <v>18</v>
      </c>
      <c r="F35" s="98"/>
      <c r="G35" s="98"/>
      <c r="H35" s="4"/>
      <c r="I35" s="4"/>
      <c r="J35" s="4"/>
      <c r="K35" s="4"/>
    </row>
    <row r="36" spans="2:11" ht="1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5">
      <c r="B37" s="4"/>
      <c r="C37" s="4"/>
      <c r="D37" s="4"/>
      <c r="E37" s="4"/>
      <c r="F37" s="4"/>
      <c r="G37" s="4"/>
      <c r="H37" s="99"/>
      <c r="I37" s="4"/>
      <c r="J37" s="4"/>
      <c r="K37" s="4"/>
    </row>
    <row r="38" spans="2:11" ht="15">
      <c r="B38" s="4"/>
      <c r="C38" s="100"/>
      <c r="D38" s="100"/>
      <c r="E38" s="4"/>
      <c r="F38" s="4"/>
      <c r="G38" s="4"/>
      <c r="H38" s="101"/>
      <c r="I38" s="4"/>
      <c r="J38" s="4"/>
      <c r="K38" s="4"/>
    </row>
    <row r="39" spans="2:11" ht="1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  <row r="46" spans="2:11" ht="15">
      <c r="B46" s="4"/>
      <c r="C46" s="4"/>
      <c r="D46" s="4"/>
      <c r="H46" s="4"/>
      <c r="I46" s="4"/>
      <c r="J46" s="4"/>
      <c r="K46" s="4"/>
    </row>
    <row r="47" spans="2:11" ht="15">
      <c r="B47" s="4"/>
      <c r="C47" s="4"/>
      <c r="D47" s="4"/>
      <c r="H47" s="4"/>
      <c r="I47" s="4"/>
      <c r="J47" s="4"/>
      <c r="K47" s="4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&amp;L18.03.2011&amp;CTÜRKİYE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2011-03-17T14:43:02Z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2275DMW4H6TN-225-206</vt:lpwstr>
  </property>
  <property fmtid="{D5CDD505-2E9C-101B-9397-08002B2CF9AE}" pid="3" name="_dlc_DocIdItemGuid">
    <vt:lpwstr>1b90ae0d-de41-49fd-9405-7666b584ec40</vt:lpwstr>
  </property>
  <property fmtid="{D5CDD505-2E9C-101B-9397-08002B2CF9AE}" pid="4" name="_dlc_DocIdUrl">
    <vt:lpwstr>http://sspsrv01:90/IktisadiRaporlama/_layouts/DocIdRedir.aspx?ID=2275DMW4H6TN-225-206, 2275DMW4H6TN-225-206</vt:lpwstr>
  </property>
</Properties>
</file>