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<sst xmlns="http://schemas.openxmlformats.org/spreadsheetml/2006/main" count="3279" uniqueCount="1024">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</sst>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7" xfId="0" applyFont="1" applyFill="1" applyBorder="1" applyAlignment="1">
      <alignment horizontal="center" vertical="center" wrapText="1"/>
    </xf>
    <xf numFmtId="0" fontId="62" fillId="36" borderId="88"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22863060"/>
        <c:axId val="4440949"/>
      </c:barChart>
      <c:catAx>
        <c:axId val="2286306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40949"/>
        <c:crosses val="autoZero"/>
        <c:auto val="1"/>
        <c:lblOffset val="100"/>
        <c:tickLblSkip val="1"/>
        <c:noMultiLvlLbl val="0"/>
      </c:catAx>
      <c:valAx>
        <c:axId val="444094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6306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39968542"/>
        <c:axId val="24172559"/>
      </c:barChart>
      <c:catAx>
        <c:axId val="3996854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172559"/>
        <c:crosses val="autoZero"/>
        <c:auto val="1"/>
        <c:lblOffset val="100"/>
        <c:tickLblSkip val="1"/>
        <c:noMultiLvlLbl val="0"/>
      </c:catAx>
      <c:valAx>
        <c:axId val="2417255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6854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6226440"/>
        <c:axId val="11820233"/>
      </c:barChart>
      <c:catAx>
        <c:axId val="162264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1820233"/>
        <c:crosses val="autoZero"/>
        <c:auto val="1"/>
        <c:lblOffset val="100"/>
        <c:tickLblSkip val="1"/>
        <c:noMultiLvlLbl val="0"/>
      </c:catAx>
      <c:valAx>
        <c:axId val="118202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2644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9273234"/>
        <c:axId val="17914787"/>
      </c:barChart>
      <c:catAx>
        <c:axId val="392732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914787"/>
        <c:crosses val="autoZero"/>
        <c:auto val="1"/>
        <c:lblOffset val="100"/>
        <c:tickLblSkip val="1"/>
        <c:noMultiLvlLbl val="0"/>
      </c:catAx>
      <c:valAx>
        <c:axId val="1791478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7323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7015356"/>
        <c:axId val="41811613"/>
      </c:barChart>
      <c:catAx>
        <c:axId val="27015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811613"/>
        <c:crosses val="autoZero"/>
        <c:auto val="1"/>
        <c:lblOffset val="100"/>
        <c:tickLblSkip val="1"/>
        <c:noMultiLvlLbl val="0"/>
      </c:catAx>
      <c:valAx>
        <c:axId val="4181161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1535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21700</v>
      </c>
      <c r="D7" s="264">
        <v>25473</v>
      </c>
      <c r="E7" s="264">
        <v>35144</v>
      </c>
      <c r="F7" s="264">
        <v>491762</v>
      </c>
      <c r="G7" s="264">
        <v>84673</v>
      </c>
      <c r="H7" s="264">
        <v>663076</v>
      </c>
    </row>
    <row r="8" spans="1:8" ht="15">
      <c r="A8" s="75" t="s">
        <v>170</v>
      </c>
      <c r="B8" s="78">
        <v>3417</v>
      </c>
      <c r="C8" s="270">
        <v>7311</v>
      </c>
      <c r="D8" s="270">
        <v>8930</v>
      </c>
      <c r="E8" s="270">
        <v>13088</v>
      </c>
      <c r="F8" s="270">
        <v>170984</v>
      </c>
      <c r="G8" s="270">
        <v>22193</v>
      </c>
      <c r="H8" s="270">
        <v>224531</v>
      </c>
    </row>
    <row r="9" spans="1:8" ht="15">
      <c r="A9" s="74" t="s">
        <v>177</v>
      </c>
      <c r="B9" s="77">
        <v>10817</v>
      </c>
      <c r="C9" s="77">
        <v>16343</v>
      </c>
      <c r="D9" s="77">
        <v>21492</v>
      </c>
      <c r="E9" s="77">
        <v>33000</v>
      </c>
      <c r="F9" s="77">
        <v>340098</v>
      </c>
      <c r="G9" s="77">
        <v>48652</v>
      </c>
      <c r="H9" s="77">
        <v>463879</v>
      </c>
    </row>
    <row r="10" spans="1:8" ht="15">
      <c r="A10" s="75" t="s">
        <v>189</v>
      </c>
      <c r="B10" s="78">
        <v>10104</v>
      </c>
      <c r="C10" s="78">
        <v>29048</v>
      </c>
      <c r="D10" s="78">
        <v>25662</v>
      </c>
      <c r="E10" s="78">
        <v>38309</v>
      </c>
      <c r="F10" s="78">
        <v>443715</v>
      </c>
      <c r="G10" s="78">
        <v>67084</v>
      </c>
      <c r="H10" s="78">
        <v>610671</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19617</v>
      </c>
      <c r="F12" s="78">
        <v>170135</v>
      </c>
      <c r="G12" s="78">
        <v>23952</v>
      </c>
      <c r="H12" s="78">
        <v>233323</v>
      </c>
    </row>
    <row r="13" spans="1:8" ht="15">
      <c r="A13" s="74" t="s">
        <v>218</v>
      </c>
      <c r="B13" s="77">
        <v>3049</v>
      </c>
      <c r="C13" s="77">
        <v>3500</v>
      </c>
      <c r="D13" s="77">
        <v>3774</v>
      </c>
      <c r="E13" s="77">
        <v>8349</v>
      </c>
      <c r="F13" s="77">
        <v>93523</v>
      </c>
      <c r="G13" s="77">
        <v>11912</v>
      </c>
      <c r="H13" s="77">
        <v>124044</v>
      </c>
    </row>
    <row r="14" spans="1:8" ht="15">
      <c r="A14" s="75" t="s">
        <v>229</v>
      </c>
      <c r="B14" s="78">
        <v>2527</v>
      </c>
      <c r="C14" s="78">
        <v>3613</v>
      </c>
      <c r="D14" s="78">
        <v>3435</v>
      </c>
      <c r="E14" s="78">
        <v>13804</v>
      </c>
      <c r="F14" s="78">
        <v>90094</v>
      </c>
      <c r="G14" s="78">
        <v>10593</v>
      </c>
      <c r="H14" s="78">
        <v>123081</v>
      </c>
    </row>
    <row r="15" spans="1:8" ht="15">
      <c r="A15" s="74" t="s">
        <v>243</v>
      </c>
      <c r="B15" s="77">
        <v>1415</v>
      </c>
      <c r="C15" s="77">
        <v>1452</v>
      </c>
      <c r="D15" s="77">
        <v>1685</v>
      </c>
      <c r="E15" s="77">
        <v>3675</v>
      </c>
      <c r="F15" s="77">
        <v>39226</v>
      </c>
      <c r="G15" s="77">
        <v>4240</v>
      </c>
      <c r="H15" s="77">
        <v>50375</v>
      </c>
    </row>
    <row r="16" spans="1:8" ht="15">
      <c r="A16" s="75" t="s">
        <v>251</v>
      </c>
      <c r="B16" s="78">
        <v>566</v>
      </c>
      <c r="C16" s="78">
        <v>422</v>
      </c>
      <c r="D16" s="78">
        <v>432</v>
      </c>
      <c r="E16" s="78">
        <v>1742</v>
      </c>
      <c r="F16" s="78">
        <v>8189</v>
      </c>
      <c r="G16" s="78">
        <v>1251</v>
      </c>
      <c r="H16" s="78">
        <v>13127</v>
      </c>
    </row>
    <row r="17" spans="1:8" ht="15">
      <c r="A17" s="74" t="s">
        <v>261</v>
      </c>
      <c r="B17" s="77">
        <v>1484</v>
      </c>
      <c r="C17" s="77">
        <v>1206</v>
      </c>
      <c r="D17" s="77">
        <v>1217</v>
      </c>
      <c r="E17" s="77">
        <v>4338</v>
      </c>
      <c r="F17" s="77">
        <v>31579</v>
      </c>
      <c r="G17" s="77">
        <v>3559</v>
      </c>
      <c r="H17" s="77">
        <v>42579</v>
      </c>
    </row>
    <row r="18" spans="1:8" ht="15">
      <c r="A18" s="75" t="s">
        <v>272</v>
      </c>
      <c r="B18" s="78">
        <v>4385</v>
      </c>
      <c r="C18" s="78">
        <v>2828</v>
      </c>
      <c r="D18" s="78">
        <v>3449</v>
      </c>
      <c r="E18" s="78">
        <v>11406</v>
      </c>
      <c r="F18" s="78">
        <v>116341</v>
      </c>
      <c r="G18" s="78">
        <v>12086</v>
      </c>
      <c r="H18" s="78">
        <v>146420</v>
      </c>
    </row>
    <row r="19" spans="1:8" ht="15">
      <c r="A19" s="73" t="s">
        <v>286</v>
      </c>
      <c r="B19" s="73">
        <f>SUM(B7:B18)</f>
        <v>72433</v>
      </c>
      <c r="C19" s="73">
        <f>SUM(C7:C18)</f>
        <v>114962</v>
      </c>
      <c r="D19" s="73">
        <f>SUM(D7:D18)</f>
        <v>126164</v>
      </c>
      <c r="E19" s="73">
        <f>SUM(E7:E18)</f>
        <v>207523</v>
      </c>
      <c r="F19" s="73">
        <f>SUM(F7:F18)</f>
        <v>2145995</v>
      </c>
      <c r="G19" s="73">
        <f>SUM(G7:G18)</f>
        <v>321833</v>
      </c>
      <c r="H19" s="73">
        <f>SUM(H7:H18)</f>
        <v>2947254</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B4" sqref="B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0">
      <selection activeCell="J90" sqref="J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5" t="s">
        <v>941</v>
      </c>
      <c r="C3" s="426"/>
      <c r="D3" s="426"/>
      <c r="E3" s="426"/>
      <c r="F3" s="426"/>
      <c r="G3" s="426"/>
      <c r="H3" s="426"/>
      <c r="I3" s="426"/>
      <c r="J3" s="426"/>
      <c r="K3" s="42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2" t="s">
        <v>942</v>
      </c>
      <c r="C7" s="430" t="s">
        <v>16</v>
      </c>
      <c r="D7" s="428" t="s">
        <v>17</v>
      </c>
      <c r="E7" s="429"/>
      <c r="F7" s="435" t="s">
        <v>18</v>
      </c>
      <c r="G7" s="436"/>
      <c r="H7" s="428" t="s">
        <v>19</v>
      </c>
      <c r="I7" s="429"/>
      <c r="J7" s="428" t="s">
        <v>20</v>
      </c>
      <c r="K7" s="434"/>
      <c r="L7" s="428" t="s">
        <v>21</v>
      </c>
      <c r="M7" s="429"/>
      <c r="N7" s="428" t="s">
        <v>22</v>
      </c>
      <c r="O7" s="429"/>
      <c r="P7" s="428" t="s">
        <v>23</v>
      </c>
      <c r="Q7" s="429"/>
      <c r="R7" s="428" t="s">
        <v>24</v>
      </c>
      <c r="S7" s="429"/>
      <c r="V7"/>
      <c r="W7"/>
      <c r="Z7"/>
      <c r="AA7"/>
      <c r="AD7"/>
      <c r="AE7"/>
      <c r="AF7"/>
      <c r="AG7"/>
      <c r="AH7"/>
      <c r="AI7"/>
    </row>
    <row r="8" spans="2:35" ht="26.25" thickBot="1">
      <c r="B8" s="433"/>
      <c r="C8" s="431"/>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41132</v>
      </c>
      <c r="M9" s="234">
        <v>3.7800600570289435</v>
      </c>
      <c r="N9" s="233">
        <v>6554</v>
      </c>
      <c r="O9" s="234">
        <v>1.157764742204384</v>
      </c>
      <c r="P9" s="233">
        <v>58189</v>
      </c>
      <c r="Q9" s="246">
        <v>3.67789875086869</v>
      </c>
      <c r="R9" s="261">
        <f>P9/D9</f>
        <v>36.18718905472637</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7436</v>
      </c>
      <c r="M10" s="235">
        <v>-8.390918065153011</v>
      </c>
      <c r="N10" s="229">
        <v>472</v>
      </c>
      <c r="O10" s="235">
        <v>-2.0746887966804977</v>
      </c>
      <c r="P10" s="229">
        <v>8985</v>
      </c>
      <c r="Q10" s="248">
        <v>-8.31715541023807</v>
      </c>
      <c r="R10" s="261">
        <f aca="true" t="shared" si="0" ref="R10:R73">P10/D10</f>
        <v>35.94</v>
      </c>
      <c r="S10" s="240">
        <v>-7.948951215098467</v>
      </c>
      <c r="V10"/>
      <c r="W10"/>
      <c r="Z10"/>
      <c r="AA10"/>
      <c r="AD10"/>
      <c r="AE10"/>
      <c r="AF10"/>
      <c r="AG10"/>
      <c r="AH10"/>
      <c r="AI10"/>
    </row>
    <row r="11" spans="2:35" ht="15.75" thickBot="1">
      <c r="B11" s="128" t="s">
        <v>801</v>
      </c>
      <c r="C11" s="9" t="s">
        <v>797</v>
      </c>
      <c r="D11" s="283">
        <v>861</v>
      </c>
      <c r="E11" s="255">
        <v>0.3500583430571762</v>
      </c>
      <c r="F11" s="231">
        <v>524</v>
      </c>
      <c r="G11" s="236">
        <v>3.7698412698412698</v>
      </c>
      <c r="H11" s="237">
        <v>698</v>
      </c>
      <c r="I11" s="238">
        <v>6.412213740458015</v>
      </c>
      <c r="J11" s="237">
        <v>1516</v>
      </c>
      <c r="K11" s="238">
        <v>-0.7868852459016393</v>
      </c>
      <c r="L11" s="230">
        <v>16048</v>
      </c>
      <c r="M11" s="236">
        <v>5.618125535137984</v>
      </c>
      <c r="N11" s="230">
        <v>1157</v>
      </c>
      <c r="O11" s="236">
        <v>17.497456765005087</v>
      </c>
      <c r="P11" s="230">
        <v>20054</v>
      </c>
      <c r="Q11" s="247">
        <v>6.055793764226351</v>
      </c>
      <c r="R11" s="261">
        <f t="shared" si="0"/>
        <v>23.291521486643436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948</v>
      </c>
      <c r="I17" s="238">
        <v>16.790123456790123</v>
      </c>
      <c r="J17" s="237">
        <v>1757</v>
      </c>
      <c r="K17" s="238">
        <v>2.0930232558139537</v>
      </c>
      <c r="L17" s="230">
        <v>22653</v>
      </c>
      <c r="M17" s="236">
        <v>2.1792095289658904</v>
      </c>
      <c r="N17" s="230">
        <v>2857</v>
      </c>
      <c r="O17" s="236">
        <v>6.294227188081937</v>
      </c>
      <c r="P17" s="230">
        <v>29498</v>
      </c>
      <c r="Q17" s="247">
        <v>3.0618664802516604</v>
      </c>
      <c r="R17" s="261">
        <f t="shared" si="0"/>
        <v>36.643478260869564</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14656</v>
      </c>
      <c r="K24" s="240">
        <v>3.774252938677241</v>
      </c>
      <c r="L24" s="229">
        <v>189976</v>
      </c>
      <c r="M24" s="235">
        <v>5.782809158945117</v>
      </c>
      <c r="N24" s="229">
        <v>26469</v>
      </c>
      <c r="O24" s="235">
        <v>5.800055961945877</v>
      </c>
      <c r="P24" s="229">
        <v>248927</v>
      </c>
      <c r="Q24" s="248">
        <v>5.656389011511426</v>
      </c>
      <c r="R24" s="261">
        <f t="shared" si="0"/>
        <v>49.87517531556802</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4728</v>
      </c>
      <c r="K28" s="240">
        <v>2.338168434726131</v>
      </c>
      <c r="L28" s="229">
        <v>55186</v>
      </c>
      <c r="M28" s="235">
        <v>6.7023765784232205</v>
      </c>
      <c r="N28" s="229">
        <v>6993</v>
      </c>
      <c r="O28" s="235">
        <v>3.707548568886252</v>
      </c>
      <c r="P28" s="229">
        <v>70151</v>
      </c>
      <c r="Q28" s="248">
        <v>6.1309406727088405</v>
      </c>
      <c r="R28" s="261">
        <f t="shared" si="0"/>
        <v>44.3993670886076</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2713</v>
      </c>
      <c r="M33" s="236">
        <v>7.5396825396825395</v>
      </c>
      <c r="N33" s="230">
        <v>446</v>
      </c>
      <c r="O33" s="236">
        <v>0.6802721088435374</v>
      </c>
      <c r="P33" s="230">
        <v>4083</v>
      </c>
      <c r="Q33" s="247">
        <v>0.5920078934385792</v>
      </c>
      <c r="R33" s="261">
        <f t="shared" si="0"/>
        <v>26.686274509803923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3107</v>
      </c>
      <c r="K41" s="238">
        <v>-0.2569043031470777</v>
      </c>
      <c r="L41" s="230">
        <v>25542</v>
      </c>
      <c r="M41" s="236">
        <v>8.161795849216434</v>
      </c>
      <c r="N41" s="230">
        <v>4206</v>
      </c>
      <c r="O41" s="236">
        <v>9.502733663108566</v>
      </c>
      <c r="P41" s="230">
        <v>35754</v>
      </c>
      <c r="Q41" s="247">
        <v>7.257943532659246</v>
      </c>
      <c r="R41" s="261">
        <f t="shared" si="0"/>
        <v>28.857142857142858</v>
      </c>
      <c r="S41" s="238">
        <v>6.998029291465409</v>
      </c>
      <c r="V41"/>
      <c r="W41"/>
      <c r="Z41"/>
      <c r="AA41"/>
      <c r="AD41"/>
      <c r="AE41"/>
      <c r="AF41"/>
      <c r="AG41"/>
      <c r="AH41"/>
      <c r="AI41"/>
    </row>
    <row r="42" spans="2:35" ht="15.75" thickBot="1">
      <c r="B42" s="129" t="s">
        <v>830</v>
      </c>
      <c r="C42" s="8" t="s">
        <v>67</v>
      </c>
      <c r="D42" s="329">
        <v>20297</v>
      </c>
      <c r="E42" s="254">
        <v>2.1389028686462</v>
      </c>
      <c r="F42" s="228">
        <v>21700</v>
      </c>
      <c r="G42" s="235">
        <v>6.175318315377081</v>
      </c>
      <c r="H42" s="239">
        <v>25473</v>
      </c>
      <c r="I42" s="240">
        <v>14.772420009013068</v>
      </c>
      <c r="J42" s="239">
        <v>35144</v>
      </c>
      <c r="K42" s="240">
        <v>-2.7276763416393806</v>
      </c>
      <c r="L42" s="229">
        <v>491762</v>
      </c>
      <c r="M42" s="235">
        <v>1.5288668908701797</v>
      </c>
      <c r="N42" s="229">
        <v>84673</v>
      </c>
      <c r="O42" s="235">
        <v>2.0442395646035214</v>
      </c>
      <c r="P42" s="229">
        <v>663076</v>
      </c>
      <c r="Q42" s="248">
        <v>1.9964439928879858</v>
      </c>
      <c r="R42" s="261">
        <f t="shared" si="0"/>
        <v>32.66867024683451</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11743</v>
      </c>
      <c r="G49" s="236">
        <v>15.37932389937107</v>
      </c>
      <c r="H49" s="237">
        <v>10377</v>
      </c>
      <c r="I49" s="238">
        <v>5.030364372469635</v>
      </c>
      <c r="J49" s="237">
        <v>11882</v>
      </c>
      <c r="K49" s="238">
        <v>16.252446183953033</v>
      </c>
      <c r="L49" s="230">
        <v>114874</v>
      </c>
      <c r="M49" s="236">
        <v>8.085474749945897</v>
      </c>
      <c r="N49" s="230">
        <v>24870</v>
      </c>
      <c r="O49" s="236">
        <v>7.5090783330451325</v>
      </c>
      <c r="P49" s="230">
        <v>178546</v>
      </c>
      <c r="Q49" s="247">
        <v>10.212723928046717</v>
      </c>
      <c r="R49" s="261">
        <f t="shared" si="0"/>
        <v>79.10766504209127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450</v>
      </c>
      <c r="G61" s="236">
        <v>-8.19672131147541</v>
      </c>
      <c r="H61" s="237">
        <v>407</v>
      </c>
      <c r="I61" s="238">
        <v>-2.4096385542168677</v>
      </c>
      <c r="J61" s="237">
        <v>802</v>
      </c>
      <c r="K61" s="238">
        <v>-3.8415366146458583</v>
      </c>
      <c r="L61" s="230">
        <v>11421</v>
      </c>
      <c r="M61" s="236">
        <v>-3.973732951675366</v>
      </c>
      <c r="N61" s="230">
        <v>969</v>
      </c>
      <c r="O61" s="236">
        <v>-4.162537165510407</v>
      </c>
      <c r="P61" s="230">
        <v>14054</v>
      </c>
      <c r="Q61" s="247">
        <v>-4.087491455912509</v>
      </c>
      <c r="R61" s="261">
        <f t="shared" si="0"/>
        <v>56.441767068273094</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163</v>
      </c>
      <c r="G68" s="235">
        <v>-4.142011834319527</v>
      </c>
      <c r="H68" s="239">
        <v>199</v>
      </c>
      <c r="I68" s="240">
        <v>-22.745098039215687</v>
      </c>
      <c r="J68" s="239">
        <v>773</v>
      </c>
      <c r="K68" s="240">
        <v>-2.5284450063211126</v>
      </c>
      <c r="L68" s="229">
        <v>6807</v>
      </c>
      <c r="M68" s="235">
        <v>-3.818953323903819</v>
      </c>
      <c r="N68" s="229">
        <v>647</v>
      </c>
      <c r="O68" s="235">
        <v>-5.9679767103347885</v>
      </c>
      <c r="P68" s="229">
        <v>8610</v>
      </c>
      <c r="Q68" s="248">
        <v>-4.456545899088686</v>
      </c>
      <c r="R68" s="261">
        <f t="shared" si="0"/>
        <v>32.98850574712644</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1524</v>
      </c>
      <c r="K71" s="238">
        <v>10.12292118582791</v>
      </c>
      <c r="L71" s="230">
        <v>12011</v>
      </c>
      <c r="M71" s="236">
        <v>-1.5817079167349615</v>
      </c>
      <c r="N71" s="230">
        <v>466</v>
      </c>
      <c r="O71" s="236">
        <v>-10.556621880998081</v>
      </c>
      <c r="P71" s="230">
        <v>14295</v>
      </c>
      <c r="Q71" s="247">
        <v>-1.488833746898263</v>
      </c>
      <c r="R71" s="261">
        <f t="shared" si="0"/>
        <v>21.08407079646018</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91</v>
      </c>
      <c r="G81" s="236">
        <v>-31.666666666666664</v>
      </c>
      <c r="H81" s="237">
        <v>142</v>
      </c>
      <c r="I81" s="238">
        <v>-53.92156862745098</v>
      </c>
      <c r="J81" s="237">
        <v>240</v>
      </c>
      <c r="K81" s="238">
        <v>-21.59468438538206</v>
      </c>
      <c r="L81" s="230">
        <v>1071</v>
      </c>
      <c r="M81" s="236">
        <v>-23.898431665421956</v>
      </c>
      <c r="N81" s="230">
        <v>193</v>
      </c>
      <c r="O81" s="236">
        <v>-48.333333333333336</v>
      </c>
      <c r="P81" s="230">
        <v>1737</v>
      </c>
      <c r="Q81" s="247">
        <v>-29.9469964664311</v>
      </c>
      <c r="R81" s="261">
        <f t="shared" si="1"/>
        <v>22.26923076923077</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27" t="s">
        <v>7</v>
      </c>
      <c r="C90" s="427"/>
      <c r="D90" s="290">
        <f>SUM(D9:D89)</f>
        <v>72433</v>
      </c>
      <c r="E90" s="293">
        <v>0.854225548207449</v>
      </c>
      <c r="F90" s="252">
        <f>SUM(F9:F89)</f>
        <v>114962</v>
      </c>
      <c r="G90" s="294">
        <v>7.129008202833706</v>
      </c>
      <c r="H90" s="252">
        <f>SUM(H9:H89)</f>
        <v>126164</v>
      </c>
      <c r="I90" s="293">
        <v>9.080843554832795</v>
      </c>
      <c r="J90" s="252">
        <f>SUM(J9:J89)</f>
        <v>207523</v>
      </c>
      <c r="K90" s="293">
        <v>1.0690757416286594</v>
      </c>
      <c r="L90" s="252">
        <f>SUM(L9:L89)</f>
        <v>2145995</v>
      </c>
      <c r="M90" s="293">
        <v>3.1863194196968534</v>
      </c>
      <c r="N90" s="252">
        <f>SUM(N9:N89)</f>
        <v>321833</v>
      </c>
      <c r="O90" s="293">
        <v>4.058565494752915</v>
      </c>
      <c r="P90" s="252">
        <f>SUM(P9:P89)</f>
        <v>2947254</v>
      </c>
      <c r="Q90" s="293">
        <v>3.6150001459377092</v>
      </c>
      <c r="R90" s="295">
        <f>P90/D90</f>
        <v>40.68938191155965</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4" t="s">
        <v>889</v>
      </c>
      <c r="D93" s="424"/>
      <c r="E93" s="424"/>
      <c r="F93" s="424"/>
      <c r="G93" s="424"/>
      <c r="H93" s="424"/>
      <c r="I93" s="424"/>
      <c r="J93" s="424"/>
      <c r="K93" s="424"/>
      <c r="L93" s="83"/>
      <c r="M93" s="83"/>
      <c r="N93" s="83"/>
      <c r="O93" s="83"/>
      <c r="P93" s="83"/>
      <c r="Q93" s="83"/>
      <c r="R93" s="83"/>
      <c r="S93" s="83"/>
      <c r="T93" s="83"/>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6">
      <selection activeCell="F6" sqref="F6:J6"/>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D6/72433*100</f>
        <v>28.02175803846313</v>
      </c>
      <c r="F6" s="185">
        <v>21700</v>
      </c>
      <c r="G6" s="185">
        <v>25473</v>
      </c>
      <c r="H6" s="185">
        <v>35144</v>
      </c>
      <c r="I6" s="185">
        <v>491762</v>
      </c>
      <c r="J6" s="185">
        <v>84673</v>
      </c>
      <c r="K6" s="185">
        <v>663076</v>
      </c>
      <c r="L6" s="262">
        <f>K6/2947254*100</f>
        <v>22.498094836753125</v>
      </c>
      <c r="M6" s="355">
        <f>K6/D6</f>
        <v>32.66867024683451</v>
      </c>
    </row>
    <row r="7" spans="1:13" ht="16.5" thickBot="1" thickTop="1">
      <c r="A7" s="485" t="s">
        <v>169</v>
      </c>
      <c r="B7" s="486"/>
      <c r="C7" s="487"/>
      <c r="D7" s="362">
        <v>20297</v>
      </c>
      <c r="E7" s="360">
        <f aca="true" t="shared" si="0" ref="E7:E70">D7/72433*100</f>
        <v>28.02175803846313</v>
      </c>
      <c r="F7" s="363">
        <v>21700</v>
      </c>
      <c r="G7" s="363">
        <v>25473</v>
      </c>
      <c r="H7" s="363">
        <v>35144</v>
      </c>
      <c r="I7" s="363">
        <v>491762</v>
      </c>
      <c r="J7" s="363">
        <v>84673</v>
      </c>
      <c r="K7" s="363">
        <v>663076</v>
      </c>
      <c r="L7" s="360">
        <f aca="true" t="shared" si="1" ref="L7:L70">K7/2947254*100</f>
        <v>22.498094836753125</v>
      </c>
      <c r="M7" s="357">
        <f aca="true" t="shared" si="2" ref="M7:M70">K7/D7</f>
        <v>32.66867024683451</v>
      </c>
    </row>
    <row r="8" spans="1:13" ht="16.5" thickBot="1" thickTop="1">
      <c r="A8" s="468" t="s">
        <v>170</v>
      </c>
      <c r="B8" s="469" t="s">
        <v>171</v>
      </c>
      <c r="C8" s="151" t="s">
        <v>172</v>
      </c>
      <c r="D8" s="26">
        <v>1507</v>
      </c>
      <c r="E8" s="262">
        <f t="shared" si="0"/>
        <v>2.0805433987270994</v>
      </c>
      <c r="F8" s="26">
        <v>3702</v>
      </c>
      <c r="G8" s="26">
        <v>4328</v>
      </c>
      <c r="H8" s="26">
        <v>6294</v>
      </c>
      <c r="I8" s="27">
        <v>95833</v>
      </c>
      <c r="J8" s="27">
        <v>12542</v>
      </c>
      <c r="K8" s="27">
        <v>124177</v>
      </c>
      <c r="L8" s="262">
        <f t="shared" si="1"/>
        <v>4.2133117810680725</v>
      </c>
      <c r="M8" s="355">
        <f t="shared" si="2"/>
        <v>82.40013271400133</v>
      </c>
    </row>
    <row r="9" spans="1:13" ht="16.5" thickBot="1" thickTop="1">
      <c r="A9" s="458"/>
      <c r="B9" s="451"/>
      <c r="C9" s="28" t="s">
        <v>173</v>
      </c>
      <c r="D9" s="29">
        <v>287</v>
      </c>
      <c r="E9" s="262">
        <f t="shared" si="0"/>
        <v>0.3962282385100714</v>
      </c>
      <c r="F9" s="29">
        <v>500</v>
      </c>
      <c r="G9" s="29">
        <v>260</v>
      </c>
      <c r="H9" s="29">
        <v>1189</v>
      </c>
      <c r="I9" s="86">
        <v>12719</v>
      </c>
      <c r="J9" s="86">
        <v>1290</v>
      </c>
      <c r="K9" s="86">
        <v>16001</v>
      </c>
      <c r="L9" s="262">
        <f t="shared" si="1"/>
        <v>0.5429121480537477</v>
      </c>
      <c r="M9" s="355">
        <f t="shared" si="2"/>
        <v>55.75261324041812</v>
      </c>
    </row>
    <row r="10" spans="1:13" ht="16.5" thickBot="1" thickTop="1">
      <c r="A10" s="458"/>
      <c r="B10" s="452"/>
      <c r="C10" s="30" t="s">
        <v>174</v>
      </c>
      <c r="D10" s="31">
        <v>336</v>
      </c>
      <c r="E10" s="262">
        <f t="shared" si="0"/>
        <v>0.4638769621581324</v>
      </c>
      <c r="F10" s="31">
        <v>895</v>
      </c>
      <c r="G10" s="31">
        <v>1186</v>
      </c>
      <c r="H10" s="31">
        <v>1514</v>
      </c>
      <c r="I10" s="32">
        <v>22712</v>
      </c>
      <c r="J10" s="32">
        <v>2904</v>
      </c>
      <c r="K10" s="32">
        <v>29281</v>
      </c>
      <c r="L10" s="262">
        <f t="shared" si="1"/>
        <v>0.993501069130791</v>
      </c>
      <c r="M10" s="355">
        <f t="shared" si="2"/>
        <v>87.14583333333333</v>
      </c>
    </row>
    <row r="11" spans="1:13" ht="16.5" thickBot="1" thickTop="1">
      <c r="A11" s="458"/>
      <c r="B11" s="450" t="s">
        <v>878</v>
      </c>
      <c r="C11" s="33" t="s">
        <v>175</v>
      </c>
      <c r="D11" s="34">
        <v>895</v>
      </c>
      <c r="E11" s="262">
        <f t="shared" si="0"/>
        <v>1.235624646224787</v>
      </c>
      <c r="F11" s="34">
        <v>1465</v>
      </c>
      <c r="G11" s="34">
        <v>1574</v>
      </c>
      <c r="H11" s="34">
        <v>2663</v>
      </c>
      <c r="I11" s="35">
        <v>24539</v>
      </c>
      <c r="J11" s="35">
        <v>3918</v>
      </c>
      <c r="K11" s="186">
        <v>34589</v>
      </c>
      <c r="L11" s="262">
        <f t="shared" si="1"/>
        <v>1.1736009180070668</v>
      </c>
      <c r="M11" s="355">
        <f t="shared" si="2"/>
        <v>38.646927374301676</v>
      </c>
    </row>
    <row r="12" spans="1:13" ht="16.5" thickBot="1" thickTop="1">
      <c r="A12" s="466"/>
      <c r="B12" s="452"/>
      <c r="C12" s="37" t="s">
        <v>176</v>
      </c>
      <c r="D12" s="31">
        <v>392</v>
      </c>
      <c r="E12" s="262">
        <f t="shared" si="0"/>
        <v>0.5411897891844877</v>
      </c>
      <c r="F12" s="31">
        <v>749</v>
      </c>
      <c r="G12" s="31">
        <v>1582</v>
      </c>
      <c r="H12" s="31">
        <v>1428</v>
      </c>
      <c r="I12" s="32">
        <v>15181</v>
      </c>
      <c r="J12" s="32">
        <v>1539</v>
      </c>
      <c r="K12" s="32">
        <v>20483</v>
      </c>
      <c r="L12" s="262">
        <f t="shared" si="1"/>
        <v>0.6949859089172498</v>
      </c>
      <c r="M12" s="355">
        <f t="shared" si="2"/>
        <v>52.25255102040816</v>
      </c>
    </row>
    <row r="13" spans="1:13" ht="16.5" thickBot="1" thickTop="1">
      <c r="A13" s="485" t="s">
        <v>169</v>
      </c>
      <c r="B13" s="486"/>
      <c r="C13" s="487"/>
      <c r="D13" s="15">
        <f>SUM(D8:D12)</f>
        <v>3417</v>
      </c>
      <c r="E13" s="360">
        <f t="shared" si="0"/>
        <v>4.717463034804578</v>
      </c>
      <c r="F13" s="15">
        <f aca="true" t="shared" si="3" ref="F13:K13">SUM(F8:F12)</f>
        <v>7311</v>
      </c>
      <c r="G13" s="15">
        <f t="shared" si="3"/>
        <v>8930</v>
      </c>
      <c r="H13" s="15">
        <f t="shared" si="3"/>
        <v>13088</v>
      </c>
      <c r="I13" s="16">
        <f t="shared" si="3"/>
        <v>170984</v>
      </c>
      <c r="J13" s="16">
        <f t="shared" si="3"/>
        <v>22193</v>
      </c>
      <c r="K13" s="16">
        <f t="shared" si="3"/>
        <v>224531</v>
      </c>
      <c r="L13" s="360">
        <f t="shared" si="1"/>
        <v>7.618311825176928</v>
      </c>
      <c r="M13" s="357">
        <f t="shared" si="2"/>
        <v>65.70997951419373</v>
      </c>
    </row>
    <row r="14" spans="1:13" ht="16.5" thickBot="1" thickTop="1">
      <c r="A14" s="479" t="s">
        <v>177</v>
      </c>
      <c r="B14" s="159" t="s">
        <v>178</v>
      </c>
      <c r="C14" s="163" t="s">
        <v>179</v>
      </c>
      <c r="D14" s="23">
        <v>4596</v>
      </c>
      <c r="E14" s="262">
        <f t="shared" si="0"/>
        <v>6.345174160948738</v>
      </c>
      <c r="F14" s="23">
        <v>8402</v>
      </c>
      <c r="G14" s="23">
        <v>12046</v>
      </c>
      <c r="H14" s="23">
        <v>12063</v>
      </c>
      <c r="I14" s="24">
        <v>131409</v>
      </c>
      <c r="J14" s="24">
        <v>26163</v>
      </c>
      <c r="K14" s="24">
        <v>193240</v>
      </c>
      <c r="L14" s="262">
        <f t="shared" si="1"/>
        <v>6.556611679889144</v>
      </c>
      <c r="M14" s="355">
        <f t="shared" si="2"/>
        <v>42.04525674499565</v>
      </c>
    </row>
    <row r="15" spans="1:13" ht="16.5" thickBot="1" thickTop="1">
      <c r="A15" s="480"/>
      <c r="B15" s="469" t="s">
        <v>180</v>
      </c>
      <c r="C15" s="39" t="s">
        <v>181</v>
      </c>
      <c r="D15" s="40">
        <v>805</v>
      </c>
      <c r="E15" s="262">
        <f t="shared" si="0"/>
        <v>1.1113718885038588</v>
      </c>
      <c r="F15" s="40">
        <v>802</v>
      </c>
      <c r="G15" s="40">
        <v>948</v>
      </c>
      <c r="H15" s="40">
        <v>1757</v>
      </c>
      <c r="I15" s="41">
        <v>22653</v>
      </c>
      <c r="J15" s="41">
        <v>2857</v>
      </c>
      <c r="K15" s="41">
        <v>29498</v>
      </c>
      <c r="L15" s="262">
        <f t="shared" si="1"/>
        <v>1.0008638549646554</v>
      </c>
      <c r="M15" s="355">
        <f t="shared" si="2"/>
        <v>36.643478260869564</v>
      </c>
    </row>
    <row r="16" spans="1:13" ht="16.5" thickBot="1" thickTop="1">
      <c r="A16" s="480"/>
      <c r="B16" s="451"/>
      <c r="C16" s="43" t="s">
        <v>182</v>
      </c>
      <c r="D16" s="44">
        <v>1580</v>
      </c>
      <c r="E16" s="262">
        <f t="shared" si="0"/>
        <v>2.1813261911007413</v>
      </c>
      <c r="F16" s="44">
        <v>1421</v>
      </c>
      <c r="G16" s="44">
        <v>1792</v>
      </c>
      <c r="H16" s="44">
        <v>4728</v>
      </c>
      <c r="I16" s="45">
        <v>55186</v>
      </c>
      <c r="J16" s="45">
        <v>6993</v>
      </c>
      <c r="K16" s="45">
        <v>70151</v>
      </c>
      <c r="L16" s="262">
        <f t="shared" si="1"/>
        <v>2.3802156176562996</v>
      </c>
      <c r="M16" s="355">
        <f t="shared" si="2"/>
        <v>44.3993670886076</v>
      </c>
    </row>
    <row r="17" spans="1:13" ht="16.5" thickBot="1" thickTop="1">
      <c r="A17" s="480"/>
      <c r="B17" s="475"/>
      <c r="C17" s="46" t="s">
        <v>183</v>
      </c>
      <c r="D17" s="47">
        <v>622</v>
      </c>
      <c r="E17" s="262">
        <f t="shared" si="0"/>
        <v>0.8587246144713045</v>
      </c>
      <c r="F17" s="47">
        <v>630</v>
      </c>
      <c r="G17" s="47">
        <v>654</v>
      </c>
      <c r="H17" s="47">
        <v>1606</v>
      </c>
      <c r="I17" s="48">
        <v>10067</v>
      </c>
      <c r="J17" s="48">
        <v>1519</v>
      </c>
      <c r="K17" s="48">
        <v>14548</v>
      </c>
      <c r="L17" s="262">
        <f t="shared" si="1"/>
        <v>0.49361201986662834</v>
      </c>
      <c r="M17" s="355">
        <f t="shared" si="2"/>
        <v>23.389067524115756</v>
      </c>
    </row>
    <row r="18" spans="1:13" ht="16.5" thickBot="1" thickTop="1">
      <c r="A18" s="480"/>
      <c r="B18" s="450" t="s">
        <v>184</v>
      </c>
      <c r="C18" s="50" t="s">
        <v>185</v>
      </c>
      <c r="D18" s="51">
        <v>1450</v>
      </c>
      <c r="E18" s="262">
        <f t="shared" si="0"/>
        <v>2.0018499855038447</v>
      </c>
      <c r="F18" s="51">
        <v>3323</v>
      </c>
      <c r="G18" s="51">
        <v>3844</v>
      </c>
      <c r="H18" s="51">
        <v>7106</v>
      </c>
      <c r="I18" s="52">
        <v>70559</v>
      </c>
      <c r="J18" s="52">
        <v>6673</v>
      </c>
      <c r="K18" s="52">
        <v>91814</v>
      </c>
      <c r="L18" s="262">
        <f t="shared" si="1"/>
        <v>3.1152387951632265</v>
      </c>
      <c r="M18" s="355">
        <f t="shared" si="2"/>
        <v>63.32</v>
      </c>
    </row>
    <row r="19" spans="1:13" ht="16.5" thickBot="1" thickTop="1">
      <c r="A19" s="480"/>
      <c r="B19" s="451"/>
      <c r="C19" s="28" t="s">
        <v>186</v>
      </c>
      <c r="D19" s="29">
        <v>861</v>
      </c>
      <c r="E19" s="262">
        <f t="shared" si="0"/>
        <v>1.1886847155302143</v>
      </c>
      <c r="F19" s="29">
        <v>524</v>
      </c>
      <c r="G19" s="29">
        <v>698</v>
      </c>
      <c r="H19" s="29">
        <v>1516</v>
      </c>
      <c r="I19" s="86">
        <v>16048</v>
      </c>
      <c r="J19" s="87">
        <v>1157</v>
      </c>
      <c r="K19" s="86">
        <v>20054</v>
      </c>
      <c r="L19" s="262">
        <f t="shared" si="1"/>
        <v>0.6804299866926977</v>
      </c>
      <c r="M19" s="355">
        <f t="shared" si="2"/>
        <v>23.291521486643436</v>
      </c>
    </row>
    <row r="20" spans="1:13" ht="16.5" thickBot="1" thickTop="1">
      <c r="A20" s="480"/>
      <c r="B20" s="451"/>
      <c r="C20" s="43" t="s">
        <v>187</v>
      </c>
      <c r="D20" s="44">
        <v>380</v>
      </c>
      <c r="E20" s="262">
        <f t="shared" si="0"/>
        <v>0.5246227548216973</v>
      </c>
      <c r="F20" s="44">
        <v>898</v>
      </c>
      <c r="G20" s="44">
        <v>940</v>
      </c>
      <c r="H20" s="44">
        <v>3183</v>
      </c>
      <c r="I20" s="45">
        <v>17684</v>
      </c>
      <c r="J20" s="45">
        <v>2258</v>
      </c>
      <c r="K20" s="45">
        <v>24973</v>
      </c>
      <c r="L20" s="262">
        <f t="shared" si="1"/>
        <v>0.8473311088898344</v>
      </c>
      <c r="M20" s="355">
        <f t="shared" si="2"/>
        <v>65.71842105263158</v>
      </c>
    </row>
    <row r="21" spans="1:13" ht="16.5" thickBot="1" thickTop="1">
      <c r="A21" s="481"/>
      <c r="B21" s="452"/>
      <c r="C21" s="53" t="s">
        <v>188</v>
      </c>
      <c r="D21" s="54">
        <v>523</v>
      </c>
      <c r="E21" s="262">
        <f t="shared" si="0"/>
        <v>0.7220465809782833</v>
      </c>
      <c r="F21" s="54">
        <v>343</v>
      </c>
      <c r="G21" s="54">
        <v>570</v>
      </c>
      <c r="H21" s="54">
        <v>1041</v>
      </c>
      <c r="I21" s="55">
        <v>16492</v>
      </c>
      <c r="J21" s="55">
        <v>1032</v>
      </c>
      <c r="K21" s="55">
        <v>19601</v>
      </c>
      <c r="L21" s="262">
        <f t="shared" si="1"/>
        <v>0.6650597471408979</v>
      </c>
      <c r="M21" s="355">
        <f t="shared" si="2"/>
        <v>37.478011472275334</v>
      </c>
    </row>
    <row r="22" spans="1:13" ht="16.5" thickBot="1" thickTop="1">
      <c r="A22" s="482" t="s">
        <v>169</v>
      </c>
      <c r="B22" s="483"/>
      <c r="C22" s="484"/>
      <c r="D22" s="15">
        <f>SUM(D14:D21)</f>
        <v>10817</v>
      </c>
      <c r="E22" s="360">
        <f t="shared" si="0"/>
        <v>14.933800891858684</v>
      </c>
      <c r="F22" s="15">
        <f aca="true" t="shared" si="4" ref="F22:K22">SUM(F14:F21)</f>
        <v>16343</v>
      </c>
      <c r="G22" s="15">
        <f t="shared" si="4"/>
        <v>21492</v>
      </c>
      <c r="H22" s="15">
        <f t="shared" si="4"/>
        <v>33000</v>
      </c>
      <c r="I22" s="16">
        <f t="shared" si="4"/>
        <v>340098</v>
      </c>
      <c r="J22" s="16">
        <f t="shared" si="4"/>
        <v>48652</v>
      </c>
      <c r="K22" s="16">
        <f t="shared" si="4"/>
        <v>463879</v>
      </c>
      <c r="L22" s="360">
        <f t="shared" si="1"/>
        <v>15.739362810263385</v>
      </c>
      <c r="M22" s="357">
        <f t="shared" si="2"/>
        <v>42.88425626328927</v>
      </c>
    </row>
    <row r="23" spans="1:13" ht="16.5" thickBot="1" thickTop="1">
      <c r="A23" s="465" t="s">
        <v>189</v>
      </c>
      <c r="B23" s="450" t="s">
        <v>190</v>
      </c>
      <c r="C23" s="50" t="s">
        <v>191</v>
      </c>
      <c r="D23" s="51">
        <v>4991</v>
      </c>
      <c r="E23" s="262">
        <f t="shared" si="0"/>
        <v>6.890505708723923</v>
      </c>
      <c r="F23" s="51">
        <v>10056</v>
      </c>
      <c r="G23" s="51">
        <v>7538</v>
      </c>
      <c r="H23" s="51">
        <v>14656</v>
      </c>
      <c r="I23" s="52">
        <v>189976</v>
      </c>
      <c r="J23" s="52">
        <v>26469</v>
      </c>
      <c r="K23" s="52">
        <v>248927</v>
      </c>
      <c r="L23" s="262">
        <f t="shared" si="1"/>
        <v>8.446065388324183</v>
      </c>
      <c r="M23" s="355">
        <f t="shared" si="2"/>
        <v>49.87517531556802</v>
      </c>
    </row>
    <row r="24" spans="1:13" ht="16.5" thickBot="1" thickTop="1">
      <c r="A24" s="458"/>
      <c r="B24" s="451"/>
      <c r="C24" s="28" t="s">
        <v>192</v>
      </c>
      <c r="D24" s="29">
        <v>742</v>
      </c>
      <c r="E24" s="262">
        <f t="shared" si="0"/>
        <v>1.0243949580992089</v>
      </c>
      <c r="F24" s="29">
        <v>2688</v>
      </c>
      <c r="G24" s="29">
        <v>2513</v>
      </c>
      <c r="H24" s="29">
        <v>2839</v>
      </c>
      <c r="I24" s="86">
        <v>41614</v>
      </c>
      <c r="J24" s="86">
        <v>4977</v>
      </c>
      <c r="K24" s="86">
        <v>54635</v>
      </c>
      <c r="L24" s="262">
        <f t="shared" si="1"/>
        <v>1.853759465590682</v>
      </c>
      <c r="M24" s="355">
        <f t="shared" si="2"/>
        <v>73.63207547169812</v>
      </c>
    </row>
    <row r="25" spans="1:13" ht="16.5" thickBot="1" thickTop="1">
      <c r="A25" s="458"/>
      <c r="B25" s="452"/>
      <c r="C25" s="57" t="s">
        <v>193</v>
      </c>
      <c r="D25" s="58">
        <v>298</v>
      </c>
      <c r="E25" s="262">
        <f t="shared" si="0"/>
        <v>0.4114146866759626</v>
      </c>
      <c r="F25" s="58">
        <v>674</v>
      </c>
      <c r="G25" s="58">
        <v>885</v>
      </c>
      <c r="H25" s="58">
        <v>1000</v>
      </c>
      <c r="I25" s="59">
        <v>16039</v>
      </c>
      <c r="J25" s="59">
        <v>1841</v>
      </c>
      <c r="K25" s="59">
        <v>21429</v>
      </c>
      <c r="L25" s="262">
        <f t="shared" si="1"/>
        <v>0.727083583566262</v>
      </c>
      <c r="M25" s="355">
        <f t="shared" si="2"/>
        <v>71.90939597315436</v>
      </c>
    </row>
    <row r="26" spans="1:13" ht="16.5" thickBot="1" thickTop="1">
      <c r="A26" s="458"/>
      <c r="B26" s="450" t="s">
        <v>194</v>
      </c>
      <c r="C26" s="33" t="s">
        <v>195</v>
      </c>
      <c r="D26" s="34">
        <v>2257</v>
      </c>
      <c r="E26" s="262">
        <f t="shared" si="0"/>
        <v>3.115983046401502</v>
      </c>
      <c r="F26" s="34">
        <v>11743</v>
      </c>
      <c r="G26" s="34">
        <v>10377</v>
      </c>
      <c r="H26" s="34">
        <v>11882</v>
      </c>
      <c r="I26" s="35">
        <v>114874</v>
      </c>
      <c r="J26" s="35">
        <v>24870</v>
      </c>
      <c r="K26" s="35">
        <v>178546</v>
      </c>
      <c r="L26" s="262">
        <f t="shared" si="1"/>
        <v>6.058045896281759</v>
      </c>
      <c r="M26" s="355">
        <f t="shared" si="2"/>
        <v>79.10766504209127</v>
      </c>
    </row>
    <row r="27" spans="1:13" ht="16.5" thickBot="1" thickTop="1">
      <c r="A27" s="458"/>
      <c r="B27" s="451"/>
      <c r="C27" s="43" t="s">
        <v>196</v>
      </c>
      <c r="D27" s="44">
        <v>958</v>
      </c>
      <c r="E27" s="262">
        <f t="shared" si="0"/>
        <v>1.3226015766294368</v>
      </c>
      <c r="F27" s="44">
        <v>2200</v>
      </c>
      <c r="G27" s="44">
        <v>2550</v>
      </c>
      <c r="H27" s="44">
        <v>3452</v>
      </c>
      <c r="I27" s="45">
        <v>40709</v>
      </c>
      <c r="J27" s="45">
        <v>5003</v>
      </c>
      <c r="K27" s="45">
        <v>54317</v>
      </c>
      <c r="L27" s="262">
        <f t="shared" si="1"/>
        <v>1.8429697610046505</v>
      </c>
      <c r="M27" s="355">
        <f t="shared" si="2"/>
        <v>56.69832985386221</v>
      </c>
    </row>
    <row r="28" spans="1:13" ht="16.5" thickBot="1" thickTop="1">
      <c r="A28" s="458"/>
      <c r="B28" s="451"/>
      <c r="C28" s="28" t="s">
        <v>197</v>
      </c>
      <c r="D28" s="29">
        <v>379</v>
      </c>
      <c r="E28" s="262">
        <f t="shared" si="0"/>
        <v>0.5232421686247981</v>
      </c>
      <c r="F28" s="29">
        <v>582</v>
      </c>
      <c r="G28" s="29">
        <v>777</v>
      </c>
      <c r="H28" s="29">
        <v>1432</v>
      </c>
      <c r="I28" s="86">
        <v>22010</v>
      </c>
      <c r="J28" s="86">
        <v>1943</v>
      </c>
      <c r="K28" s="86">
        <v>26805</v>
      </c>
      <c r="L28" s="262">
        <f t="shared" si="1"/>
        <v>0.9094906648697397</v>
      </c>
      <c r="M28" s="355">
        <f t="shared" si="2"/>
        <v>70.72559366754618</v>
      </c>
    </row>
    <row r="29" spans="1:13" ht="16.5" thickBot="1" thickTop="1">
      <c r="A29" s="458"/>
      <c r="B29" s="451"/>
      <c r="C29" s="43" t="s">
        <v>198</v>
      </c>
      <c r="D29" s="44">
        <v>266</v>
      </c>
      <c r="E29" s="262">
        <f t="shared" si="0"/>
        <v>0.3672359283751881</v>
      </c>
      <c r="F29" s="44">
        <v>475</v>
      </c>
      <c r="G29" s="44">
        <v>519</v>
      </c>
      <c r="H29" s="44">
        <v>2010</v>
      </c>
      <c r="I29" s="45">
        <v>13272</v>
      </c>
      <c r="J29" s="45">
        <v>1106</v>
      </c>
      <c r="K29" s="45">
        <v>17732</v>
      </c>
      <c r="L29" s="262">
        <f t="shared" si="1"/>
        <v>0.6016447852814857</v>
      </c>
      <c r="M29" s="355">
        <f t="shared" si="2"/>
        <v>66.66165413533835</v>
      </c>
    </row>
    <row r="30" spans="1:13" ht="16.5" thickBot="1" thickTop="1">
      <c r="A30" s="466"/>
      <c r="B30" s="452"/>
      <c r="C30" s="53" t="s">
        <v>199</v>
      </c>
      <c r="D30" s="54">
        <v>213</v>
      </c>
      <c r="E30" s="262">
        <f t="shared" si="0"/>
        <v>0.2940648599395303</v>
      </c>
      <c r="F30" s="54">
        <v>630</v>
      </c>
      <c r="G30" s="54">
        <v>503</v>
      </c>
      <c r="H30" s="54">
        <v>1038</v>
      </c>
      <c r="I30" s="55">
        <v>5221</v>
      </c>
      <c r="J30" s="56">
        <v>875</v>
      </c>
      <c r="K30" s="55">
        <v>8280</v>
      </c>
      <c r="L30" s="262">
        <f t="shared" si="1"/>
        <v>0.2809394779004456</v>
      </c>
      <c r="M30" s="355">
        <f t="shared" si="2"/>
        <v>38.87323943661972</v>
      </c>
    </row>
    <row r="31" spans="1:13" ht="16.5" thickBot="1" thickTop="1">
      <c r="A31" s="485" t="s">
        <v>169</v>
      </c>
      <c r="B31" s="486"/>
      <c r="C31" s="487"/>
      <c r="D31" s="15">
        <f>SUM(D23:D30)</f>
        <v>10104</v>
      </c>
      <c r="E31" s="360">
        <f t="shared" si="0"/>
        <v>13.949442933469552</v>
      </c>
      <c r="F31" s="15">
        <f aca="true" t="shared" si="5" ref="F31:K31">SUM(F23:F30)</f>
        <v>29048</v>
      </c>
      <c r="G31" s="15">
        <f t="shared" si="5"/>
        <v>25662</v>
      </c>
      <c r="H31" s="15">
        <f t="shared" si="5"/>
        <v>38309</v>
      </c>
      <c r="I31" s="16">
        <f t="shared" si="5"/>
        <v>443715</v>
      </c>
      <c r="J31" s="16">
        <f t="shared" si="5"/>
        <v>67084</v>
      </c>
      <c r="K31" s="16">
        <f t="shared" si="5"/>
        <v>610671</v>
      </c>
      <c r="L31" s="360">
        <f t="shared" si="1"/>
        <v>20.71999902281921</v>
      </c>
      <c r="M31" s="357">
        <f t="shared" si="2"/>
        <v>60.43853919239905</v>
      </c>
    </row>
    <row r="32" spans="1:13" ht="16.5" thickBot="1" thickTop="1">
      <c r="A32" s="465" t="s">
        <v>200</v>
      </c>
      <c r="B32" s="159" t="s">
        <v>201</v>
      </c>
      <c r="C32" s="162" t="s">
        <v>202</v>
      </c>
      <c r="D32" s="60">
        <v>4906</v>
      </c>
      <c r="E32" s="262">
        <f t="shared" si="0"/>
        <v>6.773155881987492</v>
      </c>
      <c r="F32" s="60">
        <v>17696</v>
      </c>
      <c r="G32" s="60">
        <v>18086</v>
      </c>
      <c r="H32" s="60">
        <v>17141</v>
      </c>
      <c r="I32" s="61">
        <v>86219</v>
      </c>
      <c r="J32" s="61">
        <v>22791</v>
      </c>
      <c r="K32" s="61">
        <v>164753</v>
      </c>
      <c r="L32" s="262">
        <f t="shared" si="1"/>
        <v>5.590050942334797</v>
      </c>
      <c r="M32" s="355">
        <f t="shared" si="2"/>
        <v>33.58194048104362</v>
      </c>
    </row>
    <row r="33" spans="1:13" ht="16.5" thickBot="1" thickTop="1">
      <c r="A33" s="458"/>
      <c r="B33" s="450" t="s">
        <v>203</v>
      </c>
      <c r="C33" s="33" t="s">
        <v>204</v>
      </c>
      <c r="D33" s="34">
        <v>2640</v>
      </c>
      <c r="E33" s="262">
        <f t="shared" si="0"/>
        <v>3.6447475598138968</v>
      </c>
      <c r="F33" s="34">
        <v>2267</v>
      </c>
      <c r="G33" s="34">
        <v>2236</v>
      </c>
      <c r="H33" s="34">
        <v>5956</v>
      </c>
      <c r="I33" s="35">
        <v>50383</v>
      </c>
      <c r="J33" s="35">
        <v>7499</v>
      </c>
      <c r="K33" s="35">
        <v>69462</v>
      </c>
      <c r="L33" s="262">
        <f t="shared" si="1"/>
        <v>2.3568379243865647</v>
      </c>
      <c r="M33" s="355">
        <f t="shared" si="2"/>
        <v>26.311363636363637</v>
      </c>
    </row>
    <row r="34" spans="1:13" ht="16.5" thickBot="1" thickTop="1">
      <c r="A34" s="466"/>
      <c r="B34" s="452"/>
      <c r="C34" s="57" t="s">
        <v>205</v>
      </c>
      <c r="D34" s="58">
        <v>205</v>
      </c>
      <c r="E34" s="262">
        <f t="shared" si="0"/>
        <v>0.28302017036433674</v>
      </c>
      <c r="F34" s="58">
        <v>273</v>
      </c>
      <c r="G34" s="58">
        <v>579</v>
      </c>
      <c r="H34" s="58">
        <v>1954</v>
      </c>
      <c r="I34" s="59">
        <v>13747</v>
      </c>
      <c r="J34" s="59">
        <v>1348</v>
      </c>
      <c r="K34" s="59">
        <v>17933</v>
      </c>
      <c r="L34" s="262">
        <f t="shared" si="1"/>
        <v>0.608464692897185</v>
      </c>
      <c r="M34" s="355">
        <f t="shared" si="2"/>
        <v>87.47804878048781</v>
      </c>
    </row>
    <row r="35" spans="1:13" ht="16.5" thickBot="1" thickTop="1">
      <c r="A35" s="488" t="s">
        <v>169</v>
      </c>
      <c r="B35" s="483"/>
      <c r="C35" s="484"/>
      <c r="D35" s="15">
        <f>SUM(D32:D34)</f>
        <v>7751</v>
      </c>
      <c r="E35" s="360">
        <f t="shared" si="0"/>
        <v>10.700923612165726</v>
      </c>
      <c r="F35" s="15">
        <f aca="true" t="shared" si="6" ref="F35:K35">SUM(F32:F34)</f>
        <v>20236</v>
      </c>
      <c r="G35" s="15">
        <f t="shared" si="6"/>
        <v>20901</v>
      </c>
      <c r="H35" s="15">
        <f t="shared" si="6"/>
        <v>25051</v>
      </c>
      <c r="I35" s="16">
        <f t="shared" si="6"/>
        <v>150349</v>
      </c>
      <c r="J35" s="16">
        <f t="shared" si="6"/>
        <v>31638</v>
      </c>
      <c r="K35" s="16">
        <f t="shared" si="6"/>
        <v>252148</v>
      </c>
      <c r="L35" s="360">
        <f t="shared" si="1"/>
        <v>8.555353559618545</v>
      </c>
      <c r="M35" s="357">
        <f t="shared" si="2"/>
        <v>32.531028254418786</v>
      </c>
    </row>
    <row r="36" spans="1:13" ht="16.5" thickBot="1" thickTop="1">
      <c r="A36" s="489" t="s">
        <v>206</v>
      </c>
      <c r="B36" s="450" t="s">
        <v>207</v>
      </c>
      <c r="C36" s="25" t="s">
        <v>208</v>
      </c>
      <c r="D36" s="26">
        <v>1229</v>
      </c>
      <c r="E36" s="262">
        <f t="shared" si="0"/>
        <v>1.696740435989121</v>
      </c>
      <c r="F36" s="26">
        <v>1049</v>
      </c>
      <c r="G36" s="26">
        <v>1300</v>
      </c>
      <c r="H36" s="26">
        <v>3152</v>
      </c>
      <c r="I36" s="27">
        <v>21586</v>
      </c>
      <c r="J36" s="27">
        <v>4616</v>
      </c>
      <c r="K36" s="27">
        <v>31979</v>
      </c>
      <c r="L36" s="262">
        <f t="shared" si="1"/>
        <v>1.085043908668883</v>
      </c>
      <c r="M36" s="355">
        <f t="shared" si="2"/>
        <v>26.020341741253052</v>
      </c>
    </row>
    <row r="37" spans="1:13" ht="16.5" thickBot="1" thickTop="1">
      <c r="A37" s="458"/>
      <c r="B37" s="451"/>
      <c r="C37" s="28" t="s">
        <v>209</v>
      </c>
      <c r="D37" s="29">
        <v>357</v>
      </c>
      <c r="E37" s="262">
        <f t="shared" si="0"/>
        <v>0.4928692722930156</v>
      </c>
      <c r="F37" s="29">
        <v>291</v>
      </c>
      <c r="G37" s="29">
        <v>414</v>
      </c>
      <c r="H37" s="29">
        <v>834</v>
      </c>
      <c r="I37" s="86">
        <v>7872</v>
      </c>
      <c r="J37" s="87">
        <v>804</v>
      </c>
      <c r="K37" s="86">
        <v>10215</v>
      </c>
      <c r="L37" s="262">
        <f t="shared" si="1"/>
        <v>0.3465938124097889</v>
      </c>
      <c r="M37" s="355">
        <f t="shared" si="2"/>
        <v>28.613445378151262</v>
      </c>
    </row>
    <row r="38" spans="1:13" ht="16.5" thickBot="1" thickTop="1">
      <c r="A38" s="458"/>
      <c r="B38" s="452"/>
      <c r="C38" s="30" t="s">
        <v>210</v>
      </c>
      <c r="D38" s="31">
        <v>434</v>
      </c>
      <c r="E38" s="262">
        <f t="shared" si="0"/>
        <v>0.5991744094542543</v>
      </c>
      <c r="F38" s="31">
        <v>295</v>
      </c>
      <c r="G38" s="31">
        <v>231</v>
      </c>
      <c r="H38" s="31">
        <v>957</v>
      </c>
      <c r="I38" s="32">
        <v>8076</v>
      </c>
      <c r="J38" s="38">
        <v>912</v>
      </c>
      <c r="K38" s="32">
        <v>10472</v>
      </c>
      <c r="L38" s="262">
        <f t="shared" si="1"/>
        <v>0.355313793789066</v>
      </c>
      <c r="M38" s="355">
        <f t="shared" si="2"/>
        <v>24.129032258064516</v>
      </c>
    </row>
    <row r="39" spans="1:13" ht="16.5" thickBot="1" thickTop="1">
      <c r="A39" s="458"/>
      <c r="B39" s="469" t="s">
        <v>211</v>
      </c>
      <c r="C39" s="39" t="s">
        <v>212</v>
      </c>
      <c r="D39" s="40">
        <v>1608</v>
      </c>
      <c r="E39" s="262">
        <f t="shared" si="0"/>
        <v>2.2199826046139193</v>
      </c>
      <c r="F39" s="153">
        <v>2296</v>
      </c>
      <c r="G39" s="40">
        <v>2311</v>
      </c>
      <c r="H39" s="40">
        <v>5248</v>
      </c>
      <c r="I39" s="41">
        <v>41132</v>
      </c>
      <c r="J39" s="41">
        <v>6554</v>
      </c>
      <c r="K39" s="41">
        <v>58189</v>
      </c>
      <c r="L39" s="262">
        <f t="shared" si="1"/>
        <v>1.9743462898006077</v>
      </c>
      <c r="M39" s="355">
        <f t="shared" si="2"/>
        <v>36.18718905472637</v>
      </c>
    </row>
    <row r="40" spans="1:13" ht="16.5" thickBot="1" thickTop="1">
      <c r="A40" s="458"/>
      <c r="B40" s="475"/>
      <c r="C40" s="62" t="s">
        <v>213</v>
      </c>
      <c r="D40" s="63">
        <v>1239</v>
      </c>
      <c r="E40" s="262">
        <f t="shared" si="0"/>
        <v>1.710546297958113</v>
      </c>
      <c r="F40" s="31">
        <v>1191</v>
      </c>
      <c r="G40" s="63">
        <v>1525</v>
      </c>
      <c r="H40" s="63">
        <v>3107</v>
      </c>
      <c r="I40" s="64">
        <v>25542</v>
      </c>
      <c r="J40" s="64">
        <v>4206</v>
      </c>
      <c r="K40" s="64">
        <v>35754</v>
      </c>
      <c r="L40" s="262">
        <f t="shared" si="1"/>
        <v>1.2131292382672143</v>
      </c>
      <c r="M40" s="355">
        <f t="shared" si="2"/>
        <v>28.857142857142858</v>
      </c>
    </row>
    <row r="41" spans="1:13" ht="16.5" thickBot="1" thickTop="1">
      <c r="A41" s="458"/>
      <c r="B41" s="450" t="s">
        <v>214</v>
      </c>
      <c r="C41" s="33" t="s">
        <v>215</v>
      </c>
      <c r="D41" s="34">
        <v>718</v>
      </c>
      <c r="E41" s="262">
        <f t="shared" si="0"/>
        <v>0.9912608893736281</v>
      </c>
      <c r="F41" s="34">
        <v>1103</v>
      </c>
      <c r="G41" s="34">
        <v>2355</v>
      </c>
      <c r="H41" s="34">
        <v>2526</v>
      </c>
      <c r="I41" s="35">
        <v>20615</v>
      </c>
      <c r="J41" s="36">
        <v>3458</v>
      </c>
      <c r="K41" s="35">
        <v>30711</v>
      </c>
      <c r="L41" s="262">
        <f t="shared" si="1"/>
        <v>1.0420208098792978</v>
      </c>
      <c r="M41" s="355">
        <f t="shared" si="2"/>
        <v>42.77298050139276</v>
      </c>
    </row>
    <row r="42" spans="1:13" ht="16.5" thickBot="1" thickTop="1">
      <c r="A42" s="458"/>
      <c r="B42" s="451"/>
      <c r="C42" s="21" t="s">
        <v>216</v>
      </c>
      <c r="D42" s="65">
        <v>782</v>
      </c>
      <c r="E42" s="262">
        <f t="shared" si="0"/>
        <v>1.079618405975177</v>
      </c>
      <c r="F42" s="65">
        <v>724</v>
      </c>
      <c r="G42" s="65">
        <v>1134</v>
      </c>
      <c r="H42" s="65">
        <v>2938</v>
      </c>
      <c r="I42" s="88">
        <v>36384</v>
      </c>
      <c r="J42" s="88">
        <v>2601</v>
      </c>
      <c r="K42" s="88">
        <v>43965</v>
      </c>
      <c r="L42" s="262">
        <f t="shared" si="1"/>
        <v>1.4917275538518227</v>
      </c>
      <c r="M42" s="355">
        <f t="shared" si="2"/>
        <v>56.22122762148338</v>
      </c>
    </row>
    <row r="43" spans="1:13" ht="16.5" thickBot="1" thickTop="1">
      <c r="A43" s="466"/>
      <c r="B43" s="452"/>
      <c r="C43" s="53" t="s">
        <v>217</v>
      </c>
      <c r="D43" s="54">
        <v>254</v>
      </c>
      <c r="E43" s="262">
        <f t="shared" si="0"/>
        <v>0.35066889401239765</v>
      </c>
      <c r="F43" s="54">
        <v>354</v>
      </c>
      <c r="G43" s="54">
        <v>444</v>
      </c>
      <c r="H43" s="54">
        <v>855</v>
      </c>
      <c r="I43" s="55">
        <v>8928</v>
      </c>
      <c r="J43" s="56">
        <v>801</v>
      </c>
      <c r="K43" s="55">
        <v>12038</v>
      </c>
      <c r="L43" s="262">
        <f t="shared" si="1"/>
        <v>0.40844799939197635</v>
      </c>
      <c r="M43" s="355">
        <f t="shared" si="2"/>
        <v>47.39370078740158</v>
      </c>
    </row>
    <row r="44" spans="1:13" ht="16.5" thickBot="1" thickTop="1">
      <c r="A44" s="467" t="s">
        <v>169</v>
      </c>
      <c r="B44" s="460"/>
      <c r="C44" s="461"/>
      <c r="D44" s="15">
        <f>SUM(D36:D43)</f>
        <v>6621</v>
      </c>
      <c r="E44" s="360">
        <f t="shared" si="0"/>
        <v>9.140861209669627</v>
      </c>
      <c r="F44" s="15">
        <f aca="true" t="shared" si="7" ref="F44:K44">SUM(F36:F43)</f>
        <v>7303</v>
      </c>
      <c r="G44" s="15">
        <f t="shared" si="7"/>
        <v>9714</v>
      </c>
      <c r="H44" s="15">
        <f t="shared" si="7"/>
        <v>19617</v>
      </c>
      <c r="I44" s="16">
        <f t="shared" si="7"/>
        <v>170135</v>
      </c>
      <c r="J44" s="16">
        <f t="shared" si="7"/>
        <v>23952</v>
      </c>
      <c r="K44" s="16">
        <f t="shared" si="7"/>
        <v>233323</v>
      </c>
      <c r="L44" s="360">
        <f t="shared" si="1"/>
        <v>7.916623406058656</v>
      </c>
      <c r="M44" s="357">
        <f t="shared" si="2"/>
        <v>35.2398429240296</v>
      </c>
    </row>
    <row r="45" spans="1:13" ht="16.5" thickBot="1" thickTop="1">
      <c r="A45" s="468" t="s">
        <v>218</v>
      </c>
      <c r="B45" s="469" t="s">
        <v>219</v>
      </c>
      <c r="C45" s="151" t="s">
        <v>220</v>
      </c>
      <c r="D45" s="26">
        <v>148</v>
      </c>
      <c r="E45" s="262">
        <f t="shared" si="0"/>
        <v>0.20432675714108212</v>
      </c>
      <c r="F45" s="26">
        <v>475</v>
      </c>
      <c r="G45" s="26">
        <v>287</v>
      </c>
      <c r="H45" s="26">
        <v>437</v>
      </c>
      <c r="I45" s="27">
        <v>4725</v>
      </c>
      <c r="J45" s="66">
        <v>1028</v>
      </c>
      <c r="K45" s="27">
        <v>7026</v>
      </c>
      <c r="L45" s="262">
        <f t="shared" si="1"/>
        <v>0.23839139755175495</v>
      </c>
      <c r="M45" s="355">
        <f t="shared" si="2"/>
        <v>47.472972972972975</v>
      </c>
    </row>
    <row r="46" spans="1:13" ht="16.5" thickBot="1" thickTop="1">
      <c r="A46" s="458"/>
      <c r="B46" s="451"/>
      <c r="C46" s="28" t="s">
        <v>221</v>
      </c>
      <c r="D46" s="29">
        <v>261</v>
      </c>
      <c r="E46" s="262">
        <f t="shared" si="0"/>
        <v>0.3603329973906921</v>
      </c>
      <c r="F46" s="29">
        <v>388</v>
      </c>
      <c r="G46" s="29">
        <v>506</v>
      </c>
      <c r="H46" s="29">
        <v>641</v>
      </c>
      <c r="I46" s="86">
        <v>7397</v>
      </c>
      <c r="J46" s="87">
        <v>866</v>
      </c>
      <c r="K46" s="86">
        <v>10030</v>
      </c>
      <c r="L46" s="262">
        <f t="shared" si="1"/>
        <v>0.34031678301225476</v>
      </c>
      <c r="M46" s="355">
        <f t="shared" si="2"/>
        <v>38.42911877394636</v>
      </c>
    </row>
    <row r="47" spans="1:13" ht="16.5" thickBot="1" thickTop="1">
      <c r="A47" s="458"/>
      <c r="B47" s="451"/>
      <c r="C47" s="21" t="s">
        <v>222</v>
      </c>
      <c r="D47" s="65">
        <v>184</v>
      </c>
      <c r="E47" s="262">
        <f t="shared" si="0"/>
        <v>0.2540278602294534</v>
      </c>
      <c r="F47" s="65">
        <v>220</v>
      </c>
      <c r="G47" s="65">
        <v>198</v>
      </c>
      <c r="H47" s="65">
        <v>619</v>
      </c>
      <c r="I47" s="88">
        <v>6377</v>
      </c>
      <c r="J47" s="89">
        <v>709</v>
      </c>
      <c r="K47" s="88">
        <v>8123</v>
      </c>
      <c r="L47" s="262">
        <f t="shared" si="1"/>
        <v>0.27561248538470046</v>
      </c>
      <c r="M47" s="355">
        <f t="shared" si="2"/>
        <v>44.14673913043478</v>
      </c>
    </row>
    <row r="48" spans="1:13" ht="16.5" thickBot="1" thickTop="1">
      <c r="A48" s="458"/>
      <c r="B48" s="451"/>
      <c r="C48" s="28" t="s">
        <v>223</v>
      </c>
      <c r="D48" s="29">
        <v>283</v>
      </c>
      <c r="E48" s="262">
        <f t="shared" si="0"/>
        <v>0.39070589372247455</v>
      </c>
      <c r="F48" s="29">
        <v>123</v>
      </c>
      <c r="G48" s="29">
        <v>155</v>
      </c>
      <c r="H48" s="29">
        <v>497</v>
      </c>
      <c r="I48" s="86">
        <v>5188</v>
      </c>
      <c r="J48" s="87">
        <v>565</v>
      </c>
      <c r="K48" s="86">
        <v>6536</v>
      </c>
      <c r="L48" s="262">
        <f t="shared" si="1"/>
        <v>0.22176575212044836</v>
      </c>
      <c r="M48" s="355">
        <f t="shared" si="2"/>
        <v>23.09540636042403</v>
      </c>
    </row>
    <row r="49" spans="1:13" ht="16.5" thickBot="1" thickTop="1">
      <c r="A49" s="458"/>
      <c r="B49" s="452"/>
      <c r="C49" s="30" t="s">
        <v>224</v>
      </c>
      <c r="D49" s="31">
        <v>116</v>
      </c>
      <c r="E49" s="262">
        <f t="shared" si="0"/>
        <v>0.16014799884030761</v>
      </c>
      <c r="F49" s="31">
        <v>158</v>
      </c>
      <c r="G49" s="31">
        <v>585</v>
      </c>
      <c r="H49" s="31">
        <v>247</v>
      </c>
      <c r="I49" s="32">
        <v>3647</v>
      </c>
      <c r="J49" s="38">
        <v>517</v>
      </c>
      <c r="K49" s="32">
        <v>5156</v>
      </c>
      <c r="L49" s="262">
        <f t="shared" si="1"/>
        <v>0.17494250580370746</v>
      </c>
      <c r="M49" s="355">
        <f t="shared" si="2"/>
        <v>44.44827586206897</v>
      </c>
    </row>
    <row r="50" spans="1:13" ht="16.5" thickBot="1" thickTop="1">
      <c r="A50" s="458"/>
      <c r="B50" s="450" t="s">
        <v>225</v>
      </c>
      <c r="C50" s="33" t="s">
        <v>226</v>
      </c>
      <c r="D50" s="34">
        <v>1531</v>
      </c>
      <c r="E50" s="262">
        <f t="shared" si="0"/>
        <v>2.11367746745268</v>
      </c>
      <c r="F50" s="34">
        <v>1599</v>
      </c>
      <c r="G50" s="34">
        <v>1381</v>
      </c>
      <c r="H50" s="34">
        <v>4302</v>
      </c>
      <c r="I50" s="35">
        <v>53714</v>
      </c>
      <c r="J50" s="35">
        <v>6643</v>
      </c>
      <c r="K50" s="35">
        <v>69847</v>
      </c>
      <c r="L50" s="262">
        <f t="shared" si="1"/>
        <v>2.3699009315111623</v>
      </c>
      <c r="M50" s="355">
        <f t="shared" si="2"/>
        <v>45.62181580666231</v>
      </c>
    </row>
    <row r="51" spans="1:13" ht="16.5" thickBot="1" thickTop="1">
      <c r="A51" s="458"/>
      <c r="B51" s="451"/>
      <c r="C51" s="21" t="s">
        <v>227</v>
      </c>
      <c r="D51" s="65">
        <v>369</v>
      </c>
      <c r="E51" s="262">
        <f t="shared" si="0"/>
        <v>0.5094363066558061</v>
      </c>
      <c r="F51" s="65">
        <v>390</v>
      </c>
      <c r="G51" s="65">
        <v>584</v>
      </c>
      <c r="H51" s="65">
        <v>1243</v>
      </c>
      <c r="I51" s="88">
        <v>8397</v>
      </c>
      <c r="J51" s="88">
        <v>1075</v>
      </c>
      <c r="K51" s="88">
        <v>11761</v>
      </c>
      <c r="L51" s="262">
        <f t="shared" si="1"/>
        <v>0.3990494202399929</v>
      </c>
      <c r="M51" s="355">
        <f t="shared" si="2"/>
        <v>31.872628726287264</v>
      </c>
    </row>
    <row r="52" spans="1:13" ht="16.5" thickBot="1" thickTop="1">
      <c r="A52" s="466"/>
      <c r="B52" s="452"/>
      <c r="C52" s="53" t="s">
        <v>228</v>
      </c>
      <c r="D52" s="54">
        <v>157</v>
      </c>
      <c r="E52" s="262">
        <f t="shared" si="0"/>
        <v>0.21675203291317494</v>
      </c>
      <c r="F52" s="54">
        <v>147</v>
      </c>
      <c r="G52" s="54">
        <v>78</v>
      </c>
      <c r="H52" s="54">
        <v>363</v>
      </c>
      <c r="I52" s="55">
        <v>4078</v>
      </c>
      <c r="J52" s="56">
        <v>509</v>
      </c>
      <c r="K52" s="55">
        <v>5565</v>
      </c>
      <c r="L52" s="262">
        <f t="shared" si="1"/>
        <v>0.18881983025555313</v>
      </c>
      <c r="M52" s="355">
        <f t="shared" si="2"/>
        <v>35.445859872611464</v>
      </c>
    </row>
    <row r="53" spans="1:13" ht="16.5" thickBot="1" thickTop="1">
      <c r="A53" s="467" t="s">
        <v>169</v>
      </c>
      <c r="B53" s="460"/>
      <c r="C53" s="461"/>
      <c r="D53" s="15">
        <f>SUM(D45:D52)</f>
        <v>3049</v>
      </c>
      <c r="E53" s="360">
        <f t="shared" si="0"/>
        <v>4.209407314345672</v>
      </c>
      <c r="F53" s="15">
        <f aca="true" t="shared" si="8" ref="F53:K53">SUM(F45:F52)</f>
        <v>3500</v>
      </c>
      <c r="G53" s="15">
        <f t="shared" si="8"/>
        <v>3774</v>
      </c>
      <c r="H53" s="15">
        <f t="shared" si="8"/>
        <v>8349</v>
      </c>
      <c r="I53" s="16">
        <f t="shared" si="8"/>
        <v>93523</v>
      </c>
      <c r="J53" s="16">
        <f t="shared" si="8"/>
        <v>11912</v>
      </c>
      <c r="K53" s="16">
        <f t="shared" si="8"/>
        <v>124044</v>
      </c>
      <c r="L53" s="360">
        <f t="shared" si="1"/>
        <v>4.208799105879574</v>
      </c>
      <c r="M53" s="357">
        <f t="shared" si="2"/>
        <v>40.68350278779928</v>
      </c>
    </row>
    <row r="54" spans="1:13" ht="16.5" thickBot="1" thickTop="1">
      <c r="A54" s="468" t="s">
        <v>229</v>
      </c>
      <c r="B54" s="469" t="s">
        <v>230</v>
      </c>
      <c r="C54" s="151" t="s">
        <v>231</v>
      </c>
      <c r="D54" s="26">
        <v>341</v>
      </c>
      <c r="E54" s="262">
        <f t="shared" si="0"/>
        <v>0.47077989314262836</v>
      </c>
      <c r="F54" s="26">
        <v>1013</v>
      </c>
      <c r="G54" s="26">
        <v>615</v>
      </c>
      <c r="H54" s="26">
        <v>6893</v>
      </c>
      <c r="I54" s="27">
        <v>18609</v>
      </c>
      <c r="J54" s="27">
        <v>2900</v>
      </c>
      <c r="K54" s="27">
        <v>30331</v>
      </c>
      <c r="L54" s="262">
        <f t="shared" si="1"/>
        <v>1.0291274521978764</v>
      </c>
      <c r="M54" s="355">
        <f t="shared" si="2"/>
        <v>88.94721407624634</v>
      </c>
    </row>
    <row r="55" spans="1:13" ht="16.5" thickBot="1" thickTop="1">
      <c r="A55" s="458"/>
      <c r="B55" s="451"/>
      <c r="C55" s="28" t="s">
        <v>232</v>
      </c>
      <c r="D55" s="29">
        <v>160</v>
      </c>
      <c r="E55" s="262">
        <f t="shared" si="0"/>
        <v>0.22089379150387256</v>
      </c>
      <c r="F55" s="29">
        <v>334</v>
      </c>
      <c r="G55" s="29">
        <v>218</v>
      </c>
      <c r="H55" s="29">
        <v>655</v>
      </c>
      <c r="I55" s="86">
        <v>7910</v>
      </c>
      <c r="J55" s="87">
        <v>929</v>
      </c>
      <c r="K55" s="86">
        <v>10307</v>
      </c>
      <c r="L55" s="262">
        <f t="shared" si="1"/>
        <v>0.3497153621642383</v>
      </c>
      <c r="M55" s="355">
        <f t="shared" si="2"/>
        <v>64.41875</v>
      </c>
    </row>
    <row r="56" spans="1:13" ht="16.5" thickBot="1" thickTop="1">
      <c r="A56" s="458"/>
      <c r="B56" s="452"/>
      <c r="C56" s="30" t="s">
        <v>233</v>
      </c>
      <c r="D56" s="31">
        <v>124</v>
      </c>
      <c r="E56" s="262">
        <f t="shared" si="0"/>
        <v>0.17119268841550123</v>
      </c>
      <c r="F56" s="31">
        <v>183</v>
      </c>
      <c r="G56" s="31">
        <v>147</v>
      </c>
      <c r="H56" s="31">
        <v>457</v>
      </c>
      <c r="I56" s="32">
        <v>6841</v>
      </c>
      <c r="J56" s="38">
        <v>530</v>
      </c>
      <c r="K56" s="32">
        <v>8164</v>
      </c>
      <c r="L56" s="262">
        <f t="shared" si="1"/>
        <v>0.2770036108187486</v>
      </c>
      <c r="M56" s="355">
        <f t="shared" si="2"/>
        <v>65.83870967741936</v>
      </c>
    </row>
    <row r="57" spans="1:13" ht="16.5" thickBot="1" thickTop="1">
      <c r="A57" s="458"/>
      <c r="B57" s="469" t="s">
        <v>234</v>
      </c>
      <c r="C57" s="39" t="s">
        <v>235</v>
      </c>
      <c r="D57" s="40">
        <v>257</v>
      </c>
      <c r="E57" s="262">
        <f t="shared" si="0"/>
        <v>0.3548106526030953</v>
      </c>
      <c r="F57" s="40">
        <v>278</v>
      </c>
      <c r="G57" s="40">
        <v>297</v>
      </c>
      <c r="H57" s="40">
        <v>781</v>
      </c>
      <c r="I57" s="41">
        <v>8769</v>
      </c>
      <c r="J57" s="42">
        <v>691</v>
      </c>
      <c r="K57" s="41">
        <v>10860</v>
      </c>
      <c r="L57" s="262">
        <f t="shared" si="1"/>
        <v>0.36847859057957</v>
      </c>
      <c r="M57" s="355">
        <f t="shared" si="2"/>
        <v>42.2568093385214</v>
      </c>
    </row>
    <row r="58" spans="1:13" ht="16.5" thickBot="1" thickTop="1">
      <c r="A58" s="458"/>
      <c r="B58" s="451"/>
      <c r="C58" s="21" t="s">
        <v>236</v>
      </c>
      <c r="D58" s="65">
        <v>112</v>
      </c>
      <c r="E58" s="262">
        <f t="shared" si="0"/>
        <v>0.15462565405271078</v>
      </c>
      <c r="F58" s="65">
        <v>332</v>
      </c>
      <c r="G58" s="65">
        <v>439</v>
      </c>
      <c r="H58" s="65">
        <v>321</v>
      </c>
      <c r="I58" s="88">
        <v>5371</v>
      </c>
      <c r="J58" s="89">
        <v>692</v>
      </c>
      <c r="K58" s="88">
        <v>7866</v>
      </c>
      <c r="L58" s="262">
        <f t="shared" si="1"/>
        <v>0.26689250400542336</v>
      </c>
      <c r="M58" s="355">
        <f t="shared" si="2"/>
        <v>70.23214285714286</v>
      </c>
    </row>
    <row r="59" spans="1:13" ht="16.5" thickBot="1" thickTop="1">
      <c r="A59" s="458"/>
      <c r="B59" s="475"/>
      <c r="C59" s="46" t="s">
        <v>237</v>
      </c>
      <c r="D59" s="47">
        <v>128</v>
      </c>
      <c r="E59" s="262">
        <f t="shared" si="0"/>
        <v>0.17671503320309803</v>
      </c>
      <c r="F59" s="47">
        <v>46</v>
      </c>
      <c r="G59" s="47">
        <v>99</v>
      </c>
      <c r="H59" s="47">
        <v>375</v>
      </c>
      <c r="I59" s="48">
        <v>4263</v>
      </c>
      <c r="J59" s="49">
        <v>267</v>
      </c>
      <c r="K59" s="48">
        <v>5050</v>
      </c>
      <c r="L59" s="262">
        <f t="shared" si="1"/>
        <v>0.17134593760836359</v>
      </c>
      <c r="M59" s="355">
        <f t="shared" si="2"/>
        <v>39.453125</v>
      </c>
    </row>
    <row r="60" spans="1:13" ht="16.5" thickBot="1" thickTop="1">
      <c r="A60" s="458"/>
      <c r="B60" s="450" t="s">
        <v>238</v>
      </c>
      <c r="C60" s="25" t="s">
        <v>239</v>
      </c>
      <c r="D60" s="26">
        <v>563</v>
      </c>
      <c r="E60" s="262">
        <f t="shared" si="0"/>
        <v>0.7772700288542514</v>
      </c>
      <c r="F60" s="26">
        <v>713</v>
      </c>
      <c r="G60" s="26">
        <v>895</v>
      </c>
      <c r="H60" s="26">
        <v>1660</v>
      </c>
      <c r="I60" s="27">
        <v>12825</v>
      </c>
      <c r="J60" s="27">
        <v>1967</v>
      </c>
      <c r="K60" s="27">
        <v>18235</v>
      </c>
      <c r="L60" s="262">
        <f t="shared" si="1"/>
        <v>0.6187115192650514</v>
      </c>
      <c r="M60" s="355">
        <f t="shared" si="2"/>
        <v>32.38898756660746</v>
      </c>
    </row>
    <row r="61" spans="1:13" ht="16.5" thickBot="1" thickTop="1">
      <c r="A61" s="458"/>
      <c r="B61" s="451"/>
      <c r="C61" s="28" t="s">
        <v>240</v>
      </c>
      <c r="D61" s="29">
        <v>261</v>
      </c>
      <c r="E61" s="262">
        <f t="shared" si="0"/>
        <v>0.3603329973906921</v>
      </c>
      <c r="F61" s="29">
        <v>163</v>
      </c>
      <c r="G61" s="29">
        <v>199</v>
      </c>
      <c r="H61" s="29">
        <v>773</v>
      </c>
      <c r="I61" s="86">
        <v>6807</v>
      </c>
      <c r="J61" s="87">
        <v>647</v>
      </c>
      <c r="K61" s="86">
        <v>8610</v>
      </c>
      <c r="L61" s="262">
        <f t="shared" si="1"/>
        <v>0.2921363411501011</v>
      </c>
      <c r="M61" s="355">
        <f t="shared" si="2"/>
        <v>32.98850574712644</v>
      </c>
    </row>
    <row r="62" spans="1:13" ht="16.5" thickBot="1" thickTop="1">
      <c r="A62" s="458"/>
      <c r="B62" s="451"/>
      <c r="C62" s="21" t="s">
        <v>241</v>
      </c>
      <c r="D62" s="65">
        <v>404</v>
      </c>
      <c r="E62" s="262">
        <f t="shared" si="0"/>
        <v>0.5577568235472782</v>
      </c>
      <c r="F62" s="65">
        <v>319</v>
      </c>
      <c r="G62" s="65">
        <v>397</v>
      </c>
      <c r="H62" s="65">
        <v>1315</v>
      </c>
      <c r="I62" s="88">
        <v>12239</v>
      </c>
      <c r="J62" s="88">
        <v>1288</v>
      </c>
      <c r="K62" s="88">
        <v>15558</v>
      </c>
      <c r="L62" s="262">
        <f t="shared" si="1"/>
        <v>0.527881207388301</v>
      </c>
      <c r="M62" s="355">
        <f t="shared" si="2"/>
        <v>38.50990099009901</v>
      </c>
    </row>
    <row r="63" spans="1:13" ht="16.5" thickBot="1" thickTop="1">
      <c r="A63" s="466"/>
      <c r="B63" s="452"/>
      <c r="C63" s="53" t="s">
        <v>242</v>
      </c>
      <c r="D63" s="54">
        <v>177</v>
      </c>
      <c r="E63" s="262">
        <f t="shared" si="0"/>
        <v>0.244363756851159</v>
      </c>
      <c r="F63" s="54">
        <v>232</v>
      </c>
      <c r="G63" s="54">
        <v>129</v>
      </c>
      <c r="H63" s="54">
        <v>574</v>
      </c>
      <c r="I63" s="55">
        <v>6460</v>
      </c>
      <c r="J63" s="56">
        <v>682</v>
      </c>
      <c r="K63" s="55">
        <v>8100</v>
      </c>
      <c r="L63" s="262">
        <f t="shared" si="1"/>
        <v>0.2748320979460881</v>
      </c>
      <c r="M63" s="355">
        <f t="shared" si="2"/>
        <v>45.76271186440678</v>
      </c>
    </row>
    <row r="64" spans="1:13" ht="16.5" thickBot="1" thickTop="1">
      <c r="A64" s="467" t="s">
        <v>169</v>
      </c>
      <c r="B64" s="460"/>
      <c r="C64" s="461"/>
      <c r="D64" s="15">
        <f>SUM(D54:D63)</f>
        <v>2527</v>
      </c>
      <c r="E64" s="360">
        <f t="shared" si="0"/>
        <v>3.488741319564287</v>
      </c>
      <c r="F64" s="15">
        <f aca="true" t="shared" si="9" ref="F64:K64">SUM(F54:F63)</f>
        <v>3613</v>
      </c>
      <c r="G64" s="15">
        <f t="shared" si="9"/>
        <v>3435</v>
      </c>
      <c r="H64" s="15">
        <f t="shared" si="9"/>
        <v>13804</v>
      </c>
      <c r="I64" s="16">
        <f t="shared" si="9"/>
        <v>90094</v>
      </c>
      <c r="J64" s="16">
        <f t="shared" si="9"/>
        <v>10593</v>
      </c>
      <c r="K64" s="16">
        <f t="shared" si="9"/>
        <v>123081</v>
      </c>
      <c r="L64" s="360">
        <f t="shared" si="1"/>
        <v>4.176124623123762</v>
      </c>
      <c r="M64" s="357">
        <f t="shared" si="2"/>
        <v>48.70637119113574</v>
      </c>
    </row>
    <row r="65" spans="1:13" ht="16.5" thickBot="1" thickTop="1">
      <c r="A65" s="468" t="s">
        <v>243</v>
      </c>
      <c r="B65" s="470" t="s">
        <v>244</v>
      </c>
      <c r="C65" s="151" t="s">
        <v>245</v>
      </c>
      <c r="D65" s="26">
        <v>517</v>
      </c>
      <c r="E65" s="262">
        <f t="shared" si="0"/>
        <v>0.7137630637968881</v>
      </c>
      <c r="F65" s="26">
        <v>454</v>
      </c>
      <c r="G65" s="26">
        <v>476</v>
      </c>
      <c r="H65" s="26">
        <v>1066</v>
      </c>
      <c r="I65" s="27">
        <v>9652</v>
      </c>
      <c r="J65" s="27">
        <v>1235</v>
      </c>
      <c r="K65" s="27">
        <v>12904</v>
      </c>
      <c r="L65" s="262">
        <f t="shared" si="1"/>
        <v>0.4378312829501631</v>
      </c>
      <c r="M65" s="355">
        <f t="shared" si="2"/>
        <v>24.959381044487426</v>
      </c>
    </row>
    <row r="66" spans="1:13" ht="16.5" thickBot="1" thickTop="1">
      <c r="A66" s="458"/>
      <c r="B66" s="471"/>
      <c r="C66" s="28" t="s">
        <v>246</v>
      </c>
      <c r="D66" s="29">
        <v>281</v>
      </c>
      <c r="E66" s="262">
        <f t="shared" si="0"/>
        <v>0.38794472132867613</v>
      </c>
      <c r="F66" s="29">
        <v>174</v>
      </c>
      <c r="G66" s="29">
        <v>245</v>
      </c>
      <c r="H66" s="29">
        <v>692</v>
      </c>
      <c r="I66" s="86">
        <v>9862</v>
      </c>
      <c r="J66" s="87">
        <v>898</v>
      </c>
      <c r="K66" s="86">
        <v>11941</v>
      </c>
      <c r="L66" s="262">
        <f t="shared" si="1"/>
        <v>0.40515680019435035</v>
      </c>
      <c r="M66" s="355">
        <f t="shared" si="2"/>
        <v>42.494661921708186</v>
      </c>
    </row>
    <row r="67" spans="1:13" ht="16.5" thickBot="1" thickTop="1">
      <c r="A67" s="458"/>
      <c r="B67" s="471"/>
      <c r="C67" s="21" t="s">
        <v>247</v>
      </c>
      <c r="D67" s="65">
        <v>186</v>
      </c>
      <c r="E67" s="262">
        <f t="shared" si="0"/>
        <v>0.2567890326232518</v>
      </c>
      <c r="F67" s="65">
        <v>160</v>
      </c>
      <c r="G67" s="65">
        <v>327</v>
      </c>
      <c r="H67" s="65">
        <v>500</v>
      </c>
      <c r="I67" s="88">
        <v>4964</v>
      </c>
      <c r="J67" s="89">
        <v>633</v>
      </c>
      <c r="K67" s="88">
        <v>6584</v>
      </c>
      <c r="L67" s="262">
        <f t="shared" si="1"/>
        <v>0.22339438677494375</v>
      </c>
      <c r="M67" s="355">
        <f t="shared" si="2"/>
        <v>35.39784946236559</v>
      </c>
    </row>
    <row r="68" spans="1:13" ht="16.5" thickBot="1" thickTop="1">
      <c r="A68" s="458"/>
      <c r="B68" s="471"/>
      <c r="C68" s="28" t="s">
        <v>248</v>
      </c>
      <c r="D68" s="29">
        <v>249</v>
      </c>
      <c r="E68" s="262">
        <f t="shared" si="0"/>
        <v>0.34376596302790163</v>
      </c>
      <c r="F68" s="29">
        <v>450</v>
      </c>
      <c r="G68" s="29">
        <v>407</v>
      </c>
      <c r="H68" s="29">
        <v>802</v>
      </c>
      <c r="I68" s="86">
        <v>11421</v>
      </c>
      <c r="J68" s="87">
        <v>969</v>
      </c>
      <c r="K68" s="86">
        <v>14054</v>
      </c>
      <c r="L68" s="262">
        <f t="shared" si="1"/>
        <v>0.47685065488078054</v>
      </c>
      <c r="M68" s="355">
        <f t="shared" si="2"/>
        <v>56.441767068273094</v>
      </c>
    </row>
    <row r="69" spans="1:13" ht="16.5" thickBot="1" thickTop="1">
      <c r="A69" s="458"/>
      <c r="B69" s="471"/>
      <c r="C69" s="21" t="s">
        <v>249</v>
      </c>
      <c r="D69" s="65">
        <v>87</v>
      </c>
      <c r="E69" s="262">
        <f t="shared" si="0"/>
        <v>0.12011099913023068</v>
      </c>
      <c r="F69" s="65">
        <v>118</v>
      </c>
      <c r="G69" s="65">
        <v>153</v>
      </c>
      <c r="H69" s="65">
        <v>312</v>
      </c>
      <c r="I69" s="88">
        <v>2011</v>
      </c>
      <c r="J69" s="89">
        <v>241</v>
      </c>
      <c r="K69" s="88">
        <v>2836</v>
      </c>
      <c r="L69" s="262">
        <f t="shared" si="1"/>
        <v>0.09622516416976616</v>
      </c>
      <c r="M69" s="355">
        <f t="shared" si="2"/>
        <v>32.59770114942529</v>
      </c>
    </row>
    <row r="70" spans="1:13" ht="16.5" thickBot="1" thickTop="1">
      <c r="A70" s="466"/>
      <c r="B70" s="472"/>
      <c r="C70" s="53" t="s">
        <v>250</v>
      </c>
      <c r="D70" s="54">
        <v>95</v>
      </c>
      <c r="E70" s="262">
        <f t="shared" si="0"/>
        <v>0.13115568870542432</v>
      </c>
      <c r="F70" s="54">
        <v>96</v>
      </c>
      <c r="G70" s="54">
        <v>77</v>
      </c>
      <c r="H70" s="54">
        <v>303</v>
      </c>
      <c r="I70" s="55">
        <v>1316</v>
      </c>
      <c r="J70" s="56">
        <v>264</v>
      </c>
      <c r="K70" s="55">
        <v>2056</v>
      </c>
      <c r="L70" s="262">
        <f t="shared" si="1"/>
        <v>0.06975985103421693</v>
      </c>
      <c r="M70" s="355">
        <f t="shared" si="2"/>
        <v>21.642105263157895</v>
      </c>
    </row>
    <row r="71" spans="1:13" ht="16.5" thickBot="1" thickTop="1">
      <c r="A71" s="467" t="s">
        <v>169</v>
      </c>
      <c r="B71" s="460"/>
      <c r="C71" s="461"/>
      <c r="D71" s="15">
        <f>SUM(D65:D70)</f>
        <v>1415</v>
      </c>
      <c r="E71" s="360">
        <f aca="true" t="shared" si="10" ref="E71:E100">D71/72433*100</f>
        <v>1.953529468612373</v>
      </c>
      <c r="F71" s="15">
        <f aca="true" t="shared" si="11" ref="F71:K71">SUM(F65:F70)</f>
        <v>1452</v>
      </c>
      <c r="G71" s="15">
        <f t="shared" si="11"/>
        <v>1685</v>
      </c>
      <c r="H71" s="15">
        <f t="shared" si="11"/>
        <v>3675</v>
      </c>
      <c r="I71" s="16">
        <f t="shared" si="11"/>
        <v>39226</v>
      </c>
      <c r="J71" s="16">
        <f t="shared" si="11"/>
        <v>4240</v>
      </c>
      <c r="K71" s="16">
        <f t="shared" si="11"/>
        <v>50375</v>
      </c>
      <c r="L71" s="360">
        <f aca="true" t="shared" si="12" ref="L71:L100">K71/2947254*100</f>
        <v>1.709218140004221</v>
      </c>
      <c r="M71" s="357">
        <f aca="true" t="shared" si="13" ref="M71:M100">K71/D71</f>
        <v>35.600706713780916</v>
      </c>
    </row>
    <row r="72" spans="1:13" ht="16.5" thickBot="1" thickTop="1">
      <c r="A72" s="468" t="s">
        <v>251</v>
      </c>
      <c r="B72" s="469" t="s">
        <v>252</v>
      </c>
      <c r="C72" s="161" t="s">
        <v>253</v>
      </c>
      <c r="D72" s="51">
        <v>153</v>
      </c>
      <c r="E72" s="262">
        <f t="shared" si="10"/>
        <v>0.2112296881255781</v>
      </c>
      <c r="F72" s="51">
        <v>155</v>
      </c>
      <c r="G72" s="51">
        <v>143</v>
      </c>
      <c r="H72" s="51">
        <v>626</v>
      </c>
      <c r="I72" s="52">
        <v>2713</v>
      </c>
      <c r="J72" s="67">
        <v>446</v>
      </c>
      <c r="K72" s="52">
        <v>4083</v>
      </c>
      <c r="L72" s="262">
        <f t="shared" si="12"/>
        <v>0.1385357352980096</v>
      </c>
      <c r="M72" s="355">
        <f t="shared" si="13"/>
        <v>26.686274509803923</v>
      </c>
    </row>
    <row r="73" spans="1:13" ht="16.5" thickBot="1" thickTop="1">
      <c r="A73" s="458"/>
      <c r="B73" s="451"/>
      <c r="C73" s="28" t="s">
        <v>254</v>
      </c>
      <c r="D73" s="29">
        <v>133</v>
      </c>
      <c r="E73" s="262">
        <f t="shared" si="10"/>
        <v>0.18361796418759405</v>
      </c>
      <c r="F73" s="29">
        <v>141</v>
      </c>
      <c r="G73" s="29">
        <v>153</v>
      </c>
      <c r="H73" s="29">
        <v>204</v>
      </c>
      <c r="I73" s="86">
        <v>2316</v>
      </c>
      <c r="J73" s="87">
        <v>357</v>
      </c>
      <c r="K73" s="86">
        <v>4261</v>
      </c>
      <c r="L73" s="262">
        <f t="shared" si="12"/>
        <v>0.14457525547509648</v>
      </c>
      <c r="M73" s="355">
        <f t="shared" si="13"/>
        <v>32.037593984962406</v>
      </c>
    </row>
    <row r="74" spans="1:13" ht="16.5" thickBot="1" thickTop="1">
      <c r="A74" s="458"/>
      <c r="B74" s="452"/>
      <c r="C74" s="57" t="s">
        <v>255</v>
      </c>
      <c r="D74" s="58">
        <v>25</v>
      </c>
      <c r="E74" s="262">
        <f t="shared" si="10"/>
        <v>0.034514654922480084</v>
      </c>
      <c r="F74" s="58">
        <v>19</v>
      </c>
      <c r="G74" s="58">
        <v>29</v>
      </c>
      <c r="H74" s="58">
        <v>94</v>
      </c>
      <c r="I74" s="68">
        <v>175</v>
      </c>
      <c r="J74" s="68">
        <v>37</v>
      </c>
      <c r="K74" s="68">
        <v>355</v>
      </c>
      <c r="L74" s="262">
        <f t="shared" si="12"/>
        <v>0.01204511046553843</v>
      </c>
      <c r="M74" s="355">
        <f t="shared" si="13"/>
        <v>14.2</v>
      </c>
    </row>
    <row r="75" spans="1:13" ht="16.5" thickBot="1" thickTop="1">
      <c r="A75" s="458"/>
      <c r="B75" s="450" t="s">
        <v>256</v>
      </c>
      <c r="C75" s="33" t="s">
        <v>257</v>
      </c>
      <c r="D75" s="34">
        <v>64</v>
      </c>
      <c r="E75" s="262">
        <f t="shared" si="10"/>
        <v>0.08835751660154902</v>
      </c>
      <c r="F75" s="34">
        <v>39</v>
      </c>
      <c r="G75" s="34">
        <v>28</v>
      </c>
      <c r="H75" s="34">
        <v>206</v>
      </c>
      <c r="I75" s="35">
        <v>1215</v>
      </c>
      <c r="J75" s="36">
        <v>141</v>
      </c>
      <c r="K75" s="35">
        <v>1629</v>
      </c>
      <c r="L75" s="262">
        <f t="shared" si="12"/>
        <v>0.055271788586935496</v>
      </c>
      <c r="M75" s="355">
        <f t="shared" si="13"/>
        <v>25.453125</v>
      </c>
    </row>
    <row r="76" spans="1:13" ht="16.5" thickBot="1" thickTop="1">
      <c r="A76" s="458"/>
      <c r="B76" s="451"/>
      <c r="C76" s="43" t="s">
        <v>258</v>
      </c>
      <c r="D76" s="44">
        <v>103</v>
      </c>
      <c r="E76" s="262">
        <f t="shared" si="10"/>
        <v>0.14220037828061796</v>
      </c>
      <c r="F76" s="44">
        <v>48</v>
      </c>
      <c r="G76" s="44">
        <v>61</v>
      </c>
      <c r="H76" s="44">
        <v>464</v>
      </c>
      <c r="I76" s="45">
        <v>891</v>
      </c>
      <c r="J76" s="69">
        <v>178</v>
      </c>
      <c r="K76" s="45">
        <v>1642</v>
      </c>
      <c r="L76" s="262">
        <f t="shared" si="12"/>
        <v>0.05571287713919466</v>
      </c>
      <c r="M76" s="355">
        <f t="shared" si="13"/>
        <v>15.941747572815533</v>
      </c>
    </row>
    <row r="77" spans="1:13" ht="16.5" thickBot="1" thickTop="1">
      <c r="A77" s="458"/>
      <c r="B77" s="451"/>
      <c r="C77" s="28" t="s">
        <v>259</v>
      </c>
      <c r="D77" s="29">
        <v>54</v>
      </c>
      <c r="E77" s="262">
        <f t="shared" si="10"/>
        <v>0.07455165463255699</v>
      </c>
      <c r="F77" s="29">
        <v>9</v>
      </c>
      <c r="G77" s="29">
        <v>15</v>
      </c>
      <c r="H77" s="29">
        <v>93</v>
      </c>
      <c r="I77" s="86">
        <v>637</v>
      </c>
      <c r="J77" s="87">
        <v>57</v>
      </c>
      <c r="K77" s="86">
        <v>811</v>
      </c>
      <c r="L77" s="262">
        <f t="shared" si="12"/>
        <v>0.02751713968324413</v>
      </c>
      <c r="M77" s="355">
        <f t="shared" si="13"/>
        <v>15.018518518518519</v>
      </c>
    </row>
    <row r="78" spans="1:13" ht="16.5" thickBot="1" thickTop="1">
      <c r="A78" s="474"/>
      <c r="B78" s="475"/>
      <c r="C78" s="160" t="s">
        <v>260</v>
      </c>
      <c r="D78" s="168">
        <v>34</v>
      </c>
      <c r="E78" s="262">
        <f t="shared" si="10"/>
        <v>0.04693993069457292</v>
      </c>
      <c r="F78" s="58">
        <v>11</v>
      </c>
      <c r="G78" s="58">
        <v>3</v>
      </c>
      <c r="H78" s="168">
        <v>55</v>
      </c>
      <c r="I78" s="68">
        <v>242</v>
      </c>
      <c r="J78" s="68">
        <v>35</v>
      </c>
      <c r="K78" s="170">
        <v>346</v>
      </c>
      <c r="L78" s="262">
        <f t="shared" si="12"/>
        <v>0.011739741467820555</v>
      </c>
      <c r="M78" s="355">
        <f t="shared" si="13"/>
        <v>10.176470588235293</v>
      </c>
    </row>
    <row r="79" spans="1:13" ht="16.5" thickBot="1" thickTop="1">
      <c r="A79" s="473" t="s">
        <v>169</v>
      </c>
      <c r="B79" s="473"/>
      <c r="C79" s="473"/>
      <c r="D79" s="167">
        <f>SUM(D72:D78)</f>
        <v>566</v>
      </c>
      <c r="E79" s="360">
        <f t="shared" si="10"/>
        <v>0.7814117874449491</v>
      </c>
      <c r="F79" s="154">
        <f aca="true" t="shared" si="14" ref="F79:K79">SUM(F72:F78)</f>
        <v>422</v>
      </c>
      <c r="G79" s="154">
        <f t="shared" si="14"/>
        <v>432</v>
      </c>
      <c r="H79" s="167">
        <f t="shared" si="14"/>
        <v>1742</v>
      </c>
      <c r="I79" s="169">
        <f t="shared" si="14"/>
        <v>8189</v>
      </c>
      <c r="J79" s="169">
        <f t="shared" si="14"/>
        <v>1251</v>
      </c>
      <c r="K79" s="171">
        <f t="shared" si="14"/>
        <v>13127</v>
      </c>
      <c r="L79" s="360">
        <f t="shared" si="12"/>
        <v>0.4453976481158394</v>
      </c>
      <c r="M79" s="357">
        <f t="shared" si="13"/>
        <v>23.192579505300355</v>
      </c>
    </row>
    <row r="80" spans="1:13" ht="16.5" thickBot="1" thickTop="1">
      <c r="A80" s="465" t="s">
        <v>261</v>
      </c>
      <c r="B80" s="469" t="s">
        <v>262</v>
      </c>
      <c r="C80" s="151" t="s">
        <v>263</v>
      </c>
      <c r="D80" s="26">
        <v>575</v>
      </c>
      <c r="E80" s="262">
        <f t="shared" si="10"/>
        <v>0.7938370632170421</v>
      </c>
      <c r="F80" s="152">
        <v>511</v>
      </c>
      <c r="G80" s="26">
        <v>512</v>
      </c>
      <c r="H80" s="26">
        <v>1863</v>
      </c>
      <c r="I80" s="27">
        <v>16817</v>
      </c>
      <c r="J80" s="27">
        <v>1773</v>
      </c>
      <c r="K80" s="27">
        <v>22095</v>
      </c>
      <c r="L80" s="262">
        <f t="shared" si="12"/>
        <v>0.7496808893973848</v>
      </c>
      <c r="M80" s="355">
        <f t="shared" si="13"/>
        <v>38.426086956521736</v>
      </c>
    </row>
    <row r="81" spans="1:13" ht="16.5" thickBot="1" thickTop="1">
      <c r="A81" s="458"/>
      <c r="B81" s="451"/>
      <c r="C81" s="119" t="s">
        <v>264</v>
      </c>
      <c r="D81" s="29">
        <v>325</v>
      </c>
      <c r="E81" s="262">
        <f t="shared" si="10"/>
        <v>0.4486905139922411</v>
      </c>
      <c r="F81" s="29">
        <v>320</v>
      </c>
      <c r="G81" s="29">
        <v>295</v>
      </c>
      <c r="H81" s="29">
        <v>1116</v>
      </c>
      <c r="I81" s="86">
        <v>5926</v>
      </c>
      <c r="J81" s="87">
        <v>705</v>
      </c>
      <c r="K81" s="86">
        <v>8362</v>
      </c>
      <c r="L81" s="262">
        <f t="shared" si="12"/>
        <v>0.28372172876854185</v>
      </c>
      <c r="M81" s="355">
        <f t="shared" si="13"/>
        <v>25.72923076923077</v>
      </c>
    </row>
    <row r="82" spans="1:13" ht="16.5" thickBot="1" thickTop="1">
      <c r="A82" s="458"/>
      <c r="B82" s="451"/>
      <c r="C82" s="116" t="s">
        <v>265</v>
      </c>
      <c r="D82" s="65">
        <v>101</v>
      </c>
      <c r="E82" s="262">
        <f t="shared" si="10"/>
        <v>0.13943920588681954</v>
      </c>
      <c r="F82" s="65">
        <v>43</v>
      </c>
      <c r="G82" s="65">
        <v>50</v>
      </c>
      <c r="H82" s="65">
        <v>268</v>
      </c>
      <c r="I82" s="88">
        <v>1388</v>
      </c>
      <c r="J82" s="89">
        <v>195</v>
      </c>
      <c r="K82" s="88">
        <v>1944</v>
      </c>
      <c r="L82" s="262">
        <f t="shared" si="12"/>
        <v>0.06595970350706115</v>
      </c>
      <c r="M82" s="355">
        <f t="shared" si="13"/>
        <v>19.247524752475247</v>
      </c>
    </row>
    <row r="83" spans="1:13" ht="16.5" thickBot="1" thickTop="1">
      <c r="A83" s="458"/>
      <c r="B83" s="452"/>
      <c r="C83" s="53" t="s">
        <v>266</v>
      </c>
      <c r="D83" s="54">
        <v>47</v>
      </c>
      <c r="E83" s="262">
        <f t="shared" si="10"/>
        <v>0.06488755125426256</v>
      </c>
      <c r="F83" s="54">
        <v>21</v>
      </c>
      <c r="G83" s="54">
        <v>32</v>
      </c>
      <c r="H83" s="54">
        <v>107</v>
      </c>
      <c r="I83" s="55">
        <v>385</v>
      </c>
      <c r="J83" s="56">
        <v>52</v>
      </c>
      <c r="K83" s="55">
        <v>601</v>
      </c>
      <c r="L83" s="262">
        <f t="shared" si="12"/>
        <v>0.020391863069827033</v>
      </c>
      <c r="M83" s="355">
        <f t="shared" si="13"/>
        <v>12.787234042553191</v>
      </c>
    </row>
    <row r="84" spans="1:13" ht="16.5" thickBot="1" thickTop="1">
      <c r="A84" s="458"/>
      <c r="B84" s="478" t="s">
        <v>267</v>
      </c>
      <c r="C84" s="151" t="s">
        <v>268</v>
      </c>
      <c r="D84" s="26">
        <v>239</v>
      </c>
      <c r="E84" s="262">
        <f t="shared" si="10"/>
        <v>0.3299601010589096</v>
      </c>
      <c r="F84" s="152">
        <v>202</v>
      </c>
      <c r="G84" s="26">
        <v>230</v>
      </c>
      <c r="H84" s="26">
        <v>599</v>
      </c>
      <c r="I84" s="27">
        <v>3597</v>
      </c>
      <c r="J84" s="66">
        <v>562</v>
      </c>
      <c r="K84" s="27">
        <v>5246</v>
      </c>
      <c r="L84" s="262">
        <f t="shared" si="12"/>
        <v>0.1779961957808862</v>
      </c>
      <c r="M84" s="355">
        <f t="shared" si="13"/>
        <v>21.94979079497908</v>
      </c>
    </row>
    <row r="85" spans="1:13" ht="16.5" thickBot="1" thickTop="1">
      <c r="A85" s="458"/>
      <c r="B85" s="462"/>
      <c r="C85" s="28" t="s">
        <v>269</v>
      </c>
      <c r="D85" s="29">
        <v>84</v>
      </c>
      <c r="E85" s="262">
        <f t="shared" si="10"/>
        <v>0.1159692405395331</v>
      </c>
      <c r="F85" s="29">
        <v>52</v>
      </c>
      <c r="G85" s="29">
        <v>43</v>
      </c>
      <c r="H85" s="29">
        <v>165</v>
      </c>
      <c r="I85" s="86">
        <v>1653</v>
      </c>
      <c r="J85" s="87">
        <v>138</v>
      </c>
      <c r="K85" s="86">
        <v>2052</v>
      </c>
      <c r="L85" s="262">
        <f t="shared" si="12"/>
        <v>0.06962413147967567</v>
      </c>
      <c r="M85" s="355">
        <f t="shared" si="13"/>
        <v>24.428571428571427</v>
      </c>
    </row>
    <row r="86" spans="1:13" ht="16.5" thickBot="1" thickTop="1">
      <c r="A86" s="458"/>
      <c r="B86" s="462"/>
      <c r="C86" s="62" t="s">
        <v>270</v>
      </c>
      <c r="D86" s="65">
        <v>62</v>
      </c>
      <c r="E86" s="262">
        <f t="shared" si="10"/>
        <v>0.08559634420775061</v>
      </c>
      <c r="F86" s="65">
        <v>23</v>
      </c>
      <c r="G86" s="65">
        <v>25</v>
      </c>
      <c r="H86" s="65">
        <v>125</v>
      </c>
      <c r="I86" s="88">
        <v>1306</v>
      </c>
      <c r="J86" s="89">
        <v>70</v>
      </c>
      <c r="K86" s="88">
        <v>1549</v>
      </c>
      <c r="L86" s="262">
        <f t="shared" si="12"/>
        <v>0.05255739749610994</v>
      </c>
      <c r="M86" s="355">
        <f t="shared" si="13"/>
        <v>24.983870967741936</v>
      </c>
    </row>
    <row r="87" spans="1:13" ht="16.5" thickBot="1" thickTop="1">
      <c r="A87" s="466"/>
      <c r="B87" s="463"/>
      <c r="C87" s="53" t="s">
        <v>271</v>
      </c>
      <c r="D87" s="54">
        <v>51</v>
      </c>
      <c r="E87" s="262">
        <f t="shared" si="10"/>
        <v>0.07040989604185938</v>
      </c>
      <c r="F87" s="54">
        <v>34</v>
      </c>
      <c r="G87" s="54">
        <v>30</v>
      </c>
      <c r="H87" s="54">
        <v>95</v>
      </c>
      <c r="I87" s="55">
        <v>507</v>
      </c>
      <c r="J87" s="49">
        <v>64</v>
      </c>
      <c r="K87" s="48">
        <v>730</v>
      </c>
      <c r="L87" s="262">
        <f t="shared" si="12"/>
        <v>0.024768818703783252</v>
      </c>
      <c r="M87" s="355">
        <f t="shared" si="13"/>
        <v>14.313725490196079</v>
      </c>
    </row>
    <row r="88" spans="1:13" ht="16.5" thickBot="1" thickTop="1">
      <c r="A88" s="476" t="s">
        <v>169</v>
      </c>
      <c r="B88" s="476"/>
      <c r="C88" s="477"/>
      <c r="D88" s="154">
        <f>SUM(D80:D87)</f>
        <v>1484</v>
      </c>
      <c r="E88" s="360">
        <f t="shared" si="10"/>
        <v>2.0487899161984178</v>
      </c>
      <c r="F88" s="154">
        <f aca="true" t="shared" si="15" ref="F88:K88">SUM(F80:F87)</f>
        <v>1206</v>
      </c>
      <c r="G88" s="154">
        <f t="shared" si="15"/>
        <v>1217</v>
      </c>
      <c r="H88" s="154">
        <f t="shared" si="15"/>
        <v>4338</v>
      </c>
      <c r="I88" s="169">
        <f t="shared" si="15"/>
        <v>31579</v>
      </c>
      <c r="J88" s="171">
        <f t="shared" si="15"/>
        <v>3559</v>
      </c>
      <c r="K88" s="171">
        <f t="shared" si="15"/>
        <v>42579</v>
      </c>
      <c r="L88" s="360">
        <f t="shared" si="12"/>
        <v>1.4447007282032698</v>
      </c>
      <c r="M88" s="357">
        <f t="shared" si="13"/>
        <v>28.692048517520217</v>
      </c>
    </row>
    <row r="89" spans="1:13" ht="16.5" customHeight="1" thickBot="1" thickTop="1">
      <c r="A89" s="456" t="s">
        <v>272</v>
      </c>
      <c r="B89" s="464" t="s">
        <v>273</v>
      </c>
      <c r="C89" s="188" t="s">
        <v>274</v>
      </c>
      <c r="D89" s="152">
        <v>2269</v>
      </c>
      <c r="E89" s="262">
        <f t="shared" si="10"/>
        <v>3.1325500807642923</v>
      </c>
      <c r="F89" s="26">
        <v>1733</v>
      </c>
      <c r="G89" s="26">
        <v>2265</v>
      </c>
      <c r="H89" s="26">
        <v>5935</v>
      </c>
      <c r="I89" s="27">
        <v>76645</v>
      </c>
      <c r="J89" s="27">
        <v>8482</v>
      </c>
      <c r="K89" s="27">
        <v>95219</v>
      </c>
      <c r="L89" s="262">
        <f t="shared" si="12"/>
        <v>3.2307700659664893</v>
      </c>
      <c r="M89" s="355">
        <f t="shared" si="13"/>
        <v>41.96518289995593</v>
      </c>
    </row>
    <row r="90" spans="1:13" ht="16.5" thickBot="1" thickTop="1">
      <c r="A90" s="457"/>
      <c r="B90" s="464"/>
      <c r="C90" s="189" t="s">
        <v>275</v>
      </c>
      <c r="D90" s="29">
        <v>250</v>
      </c>
      <c r="E90" s="262">
        <f t="shared" si="10"/>
        <v>0.3451465492248008</v>
      </c>
      <c r="F90" s="29">
        <v>162</v>
      </c>
      <c r="G90" s="29">
        <v>231</v>
      </c>
      <c r="H90" s="29">
        <v>673</v>
      </c>
      <c r="I90" s="86">
        <v>7436</v>
      </c>
      <c r="J90" s="87">
        <v>472</v>
      </c>
      <c r="K90" s="86">
        <v>8985</v>
      </c>
      <c r="L90" s="262">
        <f t="shared" si="12"/>
        <v>0.30486004938834593</v>
      </c>
      <c r="M90" s="355">
        <f t="shared" si="13"/>
        <v>35.94</v>
      </c>
    </row>
    <row r="91" spans="1:13" ht="16.5" thickBot="1" thickTop="1">
      <c r="A91" s="457"/>
      <c r="B91" s="464"/>
      <c r="C91" s="190" t="s">
        <v>276</v>
      </c>
      <c r="D91" s="31">
        <v>79</v>
      </c>
      <c r="E91" s="262">
        <f t="shared" si="10"/>
        <v>0.10906630955503707</v>
      </c>
      <c r="F91" s="31">
        <v>55</v>
      </c>
      <c r="G91" s="31">
        <v>68</v>
      </c>
      <c r="H91" s="31">
        <v>198</v>
      </c>
      <c r="I91" s="38">
        <v>1146</v>
      </c>
      <c r="J91" s="38">
        <v>171</v>
      </c>
      <c r="K91" s="32">
        <v>1648</v>
      </c>
      <c r="L91" s="262">
        <f t="shared" si="12"/>
        <v>0.05591645647100657</v>
      </c>
      <c r="M91" s="355">
        <f t="shared" si="13"/>
        <v>20.860759493670887</v>
      </c>
    </row>
    <row r="92" spans="1:13" ht="16.5" thickBot="1" thickTop="1">
      <c r="A92" s="458"/>
      <c r="B92" s="462" t="s">
        <v>277</v>
      </c>
      <c r="C92" s="39" t="s">
        <v>278</v>
      </c>
      <c r="D92" s="40">
        <v>678</v>
      </c>
      <c r="E92" s="262">
        <f t="shared" si="10"/>
        <v>0.93603744149766</v>
      </c>
      <c r="F92" s="153">
        <v>158</v>
      </c>
      <c r="G92" s="40">
        <v>129</v>
      </c>
      <c r="H92" s="40">
        <v>1524</v>
      </c>
      <c r="I92" s="41">
        <v>12011</v>
      </c>
      <c r="J92" s="42">
        <v>466</v>
      </c>
      <c r="K92" s="41">
        <v>14295</v>
      </c>
      <c r="L92" s="262">
        <f t="shared" si="12"/>
        <v>0.4850277580418926</v>
      </c>
      <c r="M92" s="355">
        <f t="shared" si="13"/>
        <v>21.08407079646018</v>
      </c>
    </row>
    <row r="93" spans="1:13" ht="16.5" thickBot="1" thickTop="1">
      <c r="A93" s="458"/>
      <c r="B93" s="463"/>
      <c r="C93" s="62" t="s">
        <v>279</v>
      </c>
      <c r="D93" s="63">
        <v>436</v>
      </c>
      <c r="E93" s="262">
        <f t="shared" si="10"/>
        <v>0.6019355818480527</v>
      </c>
      <c r="F93" s="31">
        <v>280</v>
      </c>
      <c r="G93" s="63">
        <v>285</v>
      </c>
      <c r="H93" s="63">
        <v>1213</v>
      </c>
      <c r="I93" s="64">
        <v>6749</v>
      </c>
      <c r="J93" s="64">
        <v>1183</v>
      </c>
      <c r="K93" s="64">
        <v>9717</v>
      </c>
      <c r="L93" s="262">
        <f t="shared" si="12"/>
        <v>0.3296967278693998</v>
      </c>
      <c r="M93" s="355">
        <f t="shared" si="13"/>
        <v>22.28669724770642</v>
      </c>
    </row>
    <row r="94" spans="1:13" ht="16.5" thickBot="1" thickTop="1">
      <c r="A94" s="458"/>
      <c r="B94" s="462" t="s">
        <v>280</v>
      </c>
      <c r="C94" s="33" t="s">
        <v>281</v>
      </c>
      <c r="D94" s="34">
        <v>295</v>
      </c>
      <c r="E94" s="262">
        <f t="shared" si="10"/>
        <v>0.407272928085265</v>
      </c>
      <c r="F94" s="34">
        <v>156</v>
      </c>
      <c r="G94" s="34">
        <v>71</v>
      </c>
      <c r="H94" s="34">
        <v>349</v>
      </c>
      <c r="I94" s="35">
        <v>4534</v>
      </c>
      <c r="J94" s="36">
        <v>409</v>
      </c>
      <c r="K94" s="35">
        <v>5634</v>
      </c>
      <c r="L94" s="262">
        <f t="shared" si="12"/>
        <v>0.1911609925713902</v>
      </c>
      <c r="M94" s="355">
        <f t="shared" si="13"/>
        <v>19.098305084745764</v>
      </c>
    </row>
    <row r="95" spans="1:13" ht="16.5" thickBot="1" thickTop="1">
      <c r="A95" s="458"/>
      <c r="B95" s="462"/>
      <c r="C95" s="21" t="s">
        <v>282</v>
      </c>
      <c r="D95" s="65">
        <v>244</v>
      </c>
      <c r="E95" s="262">
        <f t="shared" si="10"/>
        <v>0.3368630320434056</v>
      </c>
      <c r="F95" s="65">
        <v>137</v>
      </c>
      <c r="G95" s="65">
        <v>205</v>
      </c>
      <c r="H95" s="65">
        <v>913</v>
      </c>
      <c r="I95" s="88">
        <v>5873</v>
      </c>
      <c r="J95" s="89">
        <v>645</v>
      </c>
      <c r="K95" s="88">
        <v>7774</v>
      </c>
      <c r="L95" s="262">
        <f t="shared" si="12"/>
        <v>0.26377095425097397</v>
      </c>
      <c r="M95" s="355">
        <f t="shared" si="13"/>
        <v>31.860655737704917</v>
      </c>
    </row>
    <row r="96" spans="1:13" ht="16.5" thickBot="1" thickTop="1">
      <c r="A96" s="458"/>
      <c r="B96" s="462"/>
      <c r="C96" s="28" t="s">
        <v>283</v>
      </c>
      <c r="D96" s="29">
        <v>78</v>
      </c>
      <c r="E96" s="262">
        <f t="shared" si="10"/>
        <v>0.10768572335813786</v>
      </c>
      <c r="F96" s="29">
        <v>91</v>
      </c>
      <c r="G96" s="29">
        <v>142</v>
      </c>
      <c r="H96" s="29">
        <v>240</v>
      </c>
      <c r="I96" s="86">
        <v>1071</v>
      </c>
      <c r="J96" s="87">
        <v>193</v>
      </c>
      <c r="K96" s="86">
        <v>1737</v>
      </c>
      <c r="L96" s="262">
        <f t="shared" si="12"/>
        <v>0.05893621655955</v>
      </c>
      <c r="M96" s="355">
        <f t="shared" si="13"/>
        <v>22.26923076923077</v>
      </c>
    </row>
    <row r="97" spans="1:13" ht="16.5" thickBot="1" thickTop="1">
      <c r="A97" s="458"/>
      <c r="B97" s="462"/>
      <c r="C97" s="62" t="s">
        <v>284</v>
      </c>
      <c r="D97" s="31">
        <v>56</v>
      </c>
      <c r="E97" s="262">
        <f t="shared" si="10"/>
        <v>0.07731282702635539</v>
      </c>
      <c r="F97" s="31">
        <v>56</v>
      </c>
      <c r="G97" s="31">
        <v>53</v>
      </c>
      <c r="H97" s="31">
        <v>361</v>
      </c>
      <c r="I97" s="32">
        <v>876</v>
      </c>
      <c r="J97" s="38">
        <v>65</v>
      </c>
      <c r="K97" s="64">
        <v>1411</v>
      </c>
      <c r="L97" s="262">
        <f t="shared" si="12"/>
        <v>0.04787507286443585</v>
      </c>
      <c r="M97" s="355">
        <f t="shared" si="13"/>
        <v>25.196428571428573</v>
      </c>
    </row>
    <row r="98" spans="1:13" ht="16.5" thickBot="1" thickTop="1">
      <c r="A98" s="459" t="s">
        <v>169</v>
      </c>
      <c r="B98" s="460"/>
      <c r="C98" s="461"/>
      <c r="D98" s="154">
        <f>SUM(D89:D97)</f>
        <v>4385</v>
      </c>
      <c r="E98" s="360">
        <f t="shared" si="10"/>
        <v>6.053870473403007</v>
      </c>
      <c r="F98" s="154">
        <f aca="true" t="shared" si="16" ref="F98:K98">SUM(F89:F97)</f>
        <v>2828</v>
      </c>
      <c r="G98" s="154">
        <f t="shared" si="16"/>
        <v>3449</v>
      </c>
      <c r="H98" s="154">
        <f t="shared" si="16"/>
        <v>11406</v>
      </c>
      <c r="I98" s="165">
        <f t="shared" si="16"/>
        <v>116341</v>
      </c>
      <c r="J98" s="165">
        <f t="shared" si="16"/>
        <v>12086</v>
      </c>
      <c r="K98" s="166">
        <f t="shared" si="16"/>
        <v>146420</v>
      </c>
      <c r="L98" s="360">
        <f t="shared" si="12"/>
        <v>4.968014293983485</v>
      </c>
      <c r="M98" s="357">
        <f t="shared" si="13"/>
        <v>33.39110604332953</v>
      </c>
    </row>
    <row r="99" spans="1:13" ht="16.5" thickBot="1" thickTop="1">
      <c r="A99" s="17"/>
      <c r="B99" s="17"/>
      <c r="C99" s="17"/>
      <c r="D99" s="18"/>
      <c r="E99" s="262">
        <f t="shared" si="10"/>
        <v>0</v>
      </c>
      <c r="F99" s="18"/>
      <c r="G99" s="18"/>
      <c r="H99" s="18"/>
      <c r="I99" s="70"/>
      <c r="J99" s="70"/>
      <c r="K99" s="70"/>
      <c r="L99" s="262">
        <f t="shared" si="12"/>
        <v>0</v>
      </c>
      <c r="M99" s="355"/>
    </row>
    <row r="100" spans="1:13" ht="16.5" thickBot="1" thickTop="1">
      <c r="A100" s="453" t="s">
        <v>285</v>
      </c>
      <c r="B100" s="454"/>
      <c r="C100" s="455"/>
      <c r="D100" s="73">
        <f>SUM(D98,D88,D79,D71,D64,D53,D44,D35,D31,D22,D13,D7)</f>
        <v>72433</v>
      </c>
      <c r="E100" s="364">
        <f t="shared" si="10"/>
        <v>100</v>
      </c>
      <c r="F100" s="73">
        <f aca="true" t="shared" si="17" ref="F100:K100">SUM(F98,F88,F79,F71,F64,F53,F44,F35,F31,F22,F13,F7)</f>
        <v>114962</v>
      </c>
      <c r="G100" s="19">
        <f t="shared" si="17"/>
        <v>126164</v>
      </c>
      <c r="H100" s="19">
        <f t="shared" si="17"/>
        <v>207523</v>
      </c>
      <c r="I100" s="71">
        <f t="shared" si="17"/>
        <v>2145995</v>
      </c>
      <c r="J100" s="71">
        <f>SUM(J98,J88,J79,J71,J64,J53,J44,J35,J31,J22,J13,J7)</f>
        <v>321833</v>
      </c>
      <c r="K100" s="71">
        <f t="shared" si="17"/>
        <v>2947254</v>
      </c>
      <c r="L100" s="364">
        <f t="shared" si="12"/>
        <v>100</v>
      </c>
      <c r="M100" s="365">
        <f t="shared" si="13"/>
        <v>40.68938191155965</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2016-03-15T09:15:27Z</cp:lastPrinted>
  <dcterms:created xsi:type="dcterms:W3CDTF">2014-01-10T08:17:36Z</dcterms:created>
  <dcterms:modified xsi:type="dcterms:W3CDTF">2016-03-15T09:19:45Z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